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28F51284-3D3C-4AA0-9C45-2595FAA9AD64}" xr6:coauthVersionLast="47" xr6:coauthVersionMax="47" xr10:uidLastSave="{00000000-0000-0000-0000-000000000000}"/>
  <bookViews>
    <workbookView xWindow="-14625" yWindow="-16320" windowWidth="29040" windowHeight="15840" tabRatio="742" firstSheet="1" activeTab="1" xr2:uid="{00000000-000D-0000-FFFF-FFFF00000000}"/>
  </bookViews>
  <sheets>
    <sheet name="__snloffice" sheetId="8" state="veryHidden" r:id="rId1"/>
    <sheet name="Risk Premium" sheetId="11" r:id="rId2"/>
    <sheet name="Rate Case History" sheetId="5" r:id="rId3"/>
    <sheet name="30y Treasury Bond" sheetId="4" r:id="rId4"/>
    <sheet name="Dates (Quarters)" sheetId="7" r:id="rId5"/>
  </sheets>
  <externalReferences>
    <externalReference r:id="rId6"/>
  </externalReferences>
  <definedNames>
    <definedName name="_xlnm._FilterDatabase" localSheetId="2" hidden="1">'Rate Case History'!$A$20:$AA$1876</definedName>
    <definedName name="CIQWBGuid" hidden="1">"000b5138-c688-4ce3-ab4a-abf3091f2d49"</definedName>
    <definedName name="CIQWBInfo" hidden="1">"{ ""CIQVersion"":""9.47.1108.4092"" }"</definedName>
    <definedName name="IQ_CH">110000</definedName>
    <definedName name="IQ_CQ">5000</definedName>
    <definedName name="IQ_CY">10000</definedName>
    <definedName name="IQ_DAILY">500000</definedName>
    <definedName name="IQ_DNTM" hidden="1">700000</definedName>
    <definedName name="IQ_EXPENSE_CODE_" hidden="1">"0"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45352.8837268519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snl__645520C9_589C_4181_89CD_69BA0D6DF681_" localSheetId="3" hidden="1">'30y Treasury Bond'!$A$1,'30y Treasury Bond'!$B$27:$C$7889</definedName>
    <definedName name="snl__83193850_FDCE_4F1D_840B_3A886131551A_" localSheetId="3" hidden="1">'30y Treasury Bond'!$A$1,'30y Treasury Bond'!$B$4:$C$11334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76" i="5" l="1"/>
  <c r="AA1875" i="5"/>
  <c r="AA1874" i="5"/>
  <c r="AA1873" i="5"/>
  <c r="AA1872" i="5"/>
  <c r="AA1871" i="5"/>
  <c r="AA1870" i="5"/>
  <c r="AA1869" i="5"/>
  <c r="AA1868" i="5"/>
  <c r="AA1867" i="5"/>
  <c r="AA1866" i="5"/>
  <c r="AA1865" i="5"/>
  <c r="AA1864" i="5"/>
  <c r="AA1863" i="5"/>
  <c r="AA1862" i="5"/>
  <c r="AA1861" i="5"/>
  <c r="AA1860" i="5"/>
  <c r="AA1859" i="5"/>
  <c r="AA1858" i="5"/>
  <c r="AA1857" i="5"/>
  <c r="AA1856" i="5"/>
  <c r="AA1855" i="5"/>
  <c r="AA1854" i="5"/>
  <c r="AA1853" i="5"/>
  <c r="AA1852" i="5"/>
  <c r="AA1851" i="5"/>
  <c r="AA1850" i="5"/>
  <c r="AA1849" i="5"/>
  <c r="AA1848" i="5"/>
  <c r="AA1847" i="5"/>
  <c r="AA1846" i="5"/>
  <c r="AA1845" i="5"/>
  <c r="AA1844" i="5"/>
  <c r="AA1843" i="5"/>
  <c r="AA1842" i="5"/>
  <c r="AA1841" i="5"/>
  <c r="AA1840" i="5"/>
  <c r="AA1839" i="5"/>
  <c r="AA1838" i="5"/>
  <c r="AA1837" i="5"/>
  <c r="AA1836" i="5"/>
  <c r="AA1835" i="5"/>
  <c r="AA1834" i="5"/>
  <c r="AA1833" i="5"/>
  <c r="AA1832" i="5"/>
  <c r="AA1831" i="5"/>
  <c r="AA1830" i="5"/>
  <c r="AA1829" i="5"/>
  <c r="AA1828" i="5"/>
  <c r="AA1827" i="5"/>
  <c r="AA1826" i="5"/>
  <c r="AA1825" i="5"/>
  <c r="AA1824" i="5"/>
  <c r="AA1823" i="5"/>
  <c r="AA1822" i="5"/>
  <c r="AA1821" i="5"/>
  <c r="AA1820" i="5"/>
  <c r="AA1819" i="5"/>
  <c r="AA1818" i="5"/>
  <c r="AA1817" i="5"/>
  <c r="AA1816" i="5"/>
  <c r="AA1815" i="5"/>
  <c r="AA1814" i="5"/>
  <c r="AA1813" i="5"/>
  <c r="AA1812" i="5"/>
  <c r="AA1811" i="5"/>
  <c r="AA1810" i="5"/>
  <c r="AA1809" i="5"/>
  <c r="AA1808" i="5"/>
  <c r="AA1807" i="5"/>
  <c r="AA1806" i="5"/>
  <c r="AA1805" i="5"/>
  <c r="AA1804" i="5"/>
  <c r="AA1803" i="5"/>
  <c r="AA1802" i="5"/>
  <c r="AA1801" i="5"/>
  <c r="AA1800" i="5"/>
  <c r="AA1799" i="5"/>
  <c r="AA1798" i="5"/>
  <c r="AA1797" i="5"/>
  <c r="AA1796" i="5"/>
  <c r="AA1795" i="5"/>
  <c r="AA1794" i="5"/>
  <c r="AA1793" i="5"/>
  <c r="AA1792" i="5"/>
  <c r="AA1791" i="5"/>
  <c r="AA1790" i="5"/>
  <c r="AA1789" i="5"/>
  <c r="AA1788" i="5"/>
  <c r="AA1787" i="5"/>
  <c r="AA1786" i="5"/>
  <c r="AA1785" i="5"/>
  <c r="AA1784" i="5"/>
  <c r="AA1783" i="5"/>
  <c r="AA1782" i="5"/>
  <c r="AA1781" i="5"/>
  <c r="AA1780" i="5"/>
  <c r="AA1779" i="5"/>
  <c r="AA1778" i="5"/>
  <c r="AA1777" i="5"/>
  <c r="AA1776" i="5"/>
  <c r="AA1775" i="5"/>
  <c r="AA1774" i="5"/>
  <c r="AA1773" i="5"/>
  <c r="AA1772" i="5"/>
  <c r="AA1771" i="5"/>
  <c r="AA1770" i="5"/>
  <c r="AA1769" i="5"/>
  <c r="AA1768" i="5"/>
  <c r="AA1767" i="5"/>
  <c r="AA1766" i="5"/>
  <c r="AA1765" i="5"/>
  <c r="AA1764" i="5"/>
  <c r="AA1763" i="5"/>
  <c r="AA1762" i="5"/>
  <c r="AA1761" i="5"/>
  <c r="AA1760" i="5"/>
  <c r="AA1759" i="5"/>
  <c r="AA1758" i="5"/>
  <c r="AA1757" i="5"/>
  <c r="AA1756" i="5"/>
  <c r="AA1755" i="5"/>
  <c r="AA1754" i="5"/>
  <c r="AA1753" i="5"/>
  <c r="AA1752" i="5"/>
  <c r="AA1751" i="5"/>
  <c r="AA1750" i="5"/>
  <c r="AA1749" i="5"/>
  <c r="AA1748" i="5"/>
  <c r="AA1747" i="5"/>
  <c r="AA1746" i="5"/>
  <c r="AA1745" i="5"/>
  <c r="AA1744" i="5"/>
  <c r="AA1743" i="5"/>
  <c r="AA1742" i="5"/>
  <c r="AA1741" i="5"/>
  <c r="AA1740" i="5"/>
  <c r="AA1739" i="5"/>
  <c r="AA1738" i="5"/>
  <c r="AA1737" i="5"/>
  <c r="AA1736" i="5"/>
  <c r="AA1735" i="5"/>
  <c r="AA1734" i="5"/>
  <c r="AA1733" i="5"/>
  <c r="AA1732" i="5"/>
  <c r="AA1731" i="5"/>
  <c r="AA1730" i="5"/>
  <c r="AA1729" i="5"/>
  <c r="AA1728" i="5"/>
  <c r="AA1727" i="5"/>
  <c r="AA1726" i="5"/>
  <c r="AA1725" i="5"/>
  <c r="AA1724" i="5"/>
  <c r="AA1723" i="5"/>
  <c r="AA1722" i="5"/>
  <c r="AA1721" i="5"/>
  <c r="AA1720" i="5"/>
  <c r="AA1719" i="5"/>
  <c r="AA1718" i="5"/>
  <c r="AA1717" i="5"/>
  <c r="AA1716" i="5"/>
  <c r="AA1715" i="5"/>
  <c r="AA1714" i="5"/>
  <c r="AA1713" i="5"/>
  <c r="AA1712" i="5"/>
  <c r="AA1711" i="5"/>
  <c r="AA1710" i="5"/>
  <c r="AA1709" i="5"/>
  <c r="AA1708" i="5"/>
  <c r="AA1707" i="5"/>
  <c r="AA1706" i="5"/>
  <c r="AA1705" i="5"/>
  <c r="AA1704" i="5"/>
  <c r="AA1703" i="5"/>
  <c r="AA1702" i="5"/>
  <c r="AA1701" i="5"/>
  <c r="AA1700" i="5"/>
  <c r="AA1699" i="5"/>
  <c r="AA1698" i="5"/>
  <c r="AA1697" i="5"/>
  <c r="AA1696" i="5"/>
  <c r="AA1695" i="5"/>
  <c r="AA1694" i="5"/>
  <c r="AA1693" i="5"/>
  <c r="AA1692" i="5"/>
  <c r="AA1691" i="5"/>
  <c r="AA1690" i="5"/>
  <c r="AA1689" i="5"/>
  <c r="AA1688" i="5"/>
  <c r="AA1687" i="5"/>
  <c r="AA1686" i="5"/>
  <c r="AA1685" i="5"/>
  <c r="AA1684" i="5"/>
  <c r="AA1683" i="5"/>
  <c r="AA1682" i="5"/>
  <c r="AA1681" i="5"/>
  <c r="AA1680" i="5"/>
  <c r="AA1679" i="5"/>
  <c r="AA1678" i="5"/>
  <c r="AA1677" i="5"/>
  <c r="AA1676" i="5"/>
  <c r="AA1675" i="5"/>
  <c r="AA1674" i="5"/>
  <c r="AA1673" i="5"/>
  <c r="AA1672" i="5"/>
  <c r="AA1671" i="5"/>
  <c r="AA1670" i="5"/>
  <c r="AA1669" i="5"/>
  <c r="AA1668" i="5"/>
  <c r="AA1667" i="5"/>
  <c r="AA1666" i="5"/>
  <c r="AA1665" i="5"/>
  <c r="AA1664" i="5"/>
  <c r="AA1663" i="5"/>
  <c r="AA1662" i="5"/>
  <c r="AA1661" i="5"/>
  <c r="AA1660" i="5"/>
  <c r="AA1659" i="5"/>
  <c r="AA1658" i="5"/>
  <c r="AA1657" i="5"/>
  <c r="AA1656" i="5"/>
  <c r="AA1655" i="5"/>
  <c r="AA1654" i="5"/>
  <c r="AA1653" i="5"/>
  <c r="AA1652" i="5"/>
  <c r="AA1651" i="5"/>
  <c r="AA1650" i="5"/>
  <c r="AA1649" i="5"/>
  <c r="AA1648" i="5"/>
  <c r="AA1647" i="5"/>
  <c r="AA1646" i="5"/>
  <c r="AA1645" i="5"/>
  <c r="AA1644" i="5"/>
  <c r="AA1643" i="5"/>
  <c r="AA1642" i="5"/>
  <c r="AA1641" i="5"/>
  <c r="AA1640" i="5"/>
  <c r="AA1639" i="5"/>
  <c r="AA1638" i="5"/>
  <c r="AA1637" i="5"/>
  <c r="AA1636" i="5"/>
  <c r="AA1635" i="5"/>
  <c r="AA1634" i="5"/>
  <c r="AA1633" i="5"/>
  <c r="AA1632" i="5"/>
  <c r="AA1631" i="5"/>
  <c r="AA1630" i="5"/>
  <c r="AA1629" i="5"/>
  <c r="AA1628" i="5"/>
  <c r="AA1627" i="5"/>
  <c r="AA1626" i="5"/>
  <c r="AA1625" i="5"/>
  <c r="AA1624" i="5"/>
  <c r="AA1623" i="5"/>
  <c r="AA1622" i="5"/>
  <c r="AA1621" i="5"/>
  <c r="AA1620" i="5"/>
  <c r="AA1619" i="5"/>
  <c r="AA1618" i="5"/>
  <c r="AA1617" i="5"/>
  <c r="AA1616" i="5"/>
  <c r="AA1615" i="5"/>
  <c r="AA1614" i="5"/>
  <c r="AA1613" i="5"/>
  <c r="AA1612" i="5"/>
  <c r="AA1611" i="5"/>
  <c r="AA1610" i="5"/>
  <c r="AA1609" i="5"/>
  <c r="AA1608" i="5"/>
  <c r="AA1607" i="5"/>
  <c r="AA1606" i="5"/>
  <c r="AA1605" i="5"/>
  <c r="AA1604" i="5"/>
  <c r="AA1603" i="5"/>
  <c r="AA1602" i="5"/>
  <c r="AA1601" i="5"/>
  <c r="AA1600" i="5"/>
  <c r="AA1599" i="5"/>
  <c r="AA1598" i="5"/>
  <c r="AA1597" i="5"/>
  <c r="AA1596" i="5"/>
  <c r="AA1595" i="5"/>
  <c r="AA1594" i="5"/>
  <c r="AA1593" i="5"/>
  <c r="AA1592" i="5"/>
  <c r="AA1591" i="5"/>
  <c r="AA1590" i="5"/>
  <c r="AA1589" i="5"/>
  <c r="AA1588" i="5"/>
  <c r="AA1587" i="5"/>
  <c r="AA1586" i="5"/>
  <c r="AA1585" i="5"/>
  <c r="AA1584" i="5"/>
  <c r="AA1583" i="5"/>
  <c r="AA1582" i="5"/>
  <c r="AA1581" i="5"/>
  <c r="AA1580" i="5"/>
  <c r="AA1579" i="5"/>
  <c r="AA1578" i="5"/>
  <c r="AA1577" i="5"/>
  <c r="AA1576" i="5"/>
  <c r="AA1575" i="5"/>
  <c r="AA1574" i="5"/>
  <c r="AA1573" i="5"/>
  <c r="AA1572" i="5"/>
  <c r="AA1571" i="5"/>
  <c r="AA1570" i="5"/>
  <c r="AA1569" i="5"/>
  <c r="AA1568" i="5"/>
  <c r="AA1567" i="5"/>
  <c r="AA1566" i="5"/>
  <c r="AA1565" i="5"/>
  <c r="AA1564" i="5"/>
  <c r="AA1563" i="5"/>
  <c r="AA1562" i="5"/>
  <c r="AA1561" i="5"/>
  <c r="AA1560" i="5"/>
  <c r="AA1559" i="5"/>
  <c r="AA1558" i="5"/>
  <c r="AA1557" i="5"/>
  <c r="AA1556" i="5"/>
  <c r="AA1555" i="5"/>
  <c r="AA1554" i="5"/>
  <c r="AA1553" i="5"/>
  <c r="AA1552" i="5"/>
  <c r="AA1551" i="5"/>
  <c r="AA1550" i="5"/>
  <c r="AA1549" i="5"/>
  <c r="AA1548" i="5"/>
  <c r="AA1547" i="5"/>
  <c r="AA1546" i="5"/>
  <c r="AA1545" i="5"/>
  <c r="AA1544" i="5"/>
  <c r="AA1543" i="5"/>
  <c r="AA1542" i="5"/>
  <c r="AA1541" i="5"/>
  <c r="AA1540" i="5"/>
  <c r="AA1539" i="5"/>
  <c r="AA1538" i="5"/>
  <c r="AA1537" i="5"/>
  <c r="AA1536" i="5"/>
  <c r="AA1535" i="5"/>
  <c r="AA1534" i="5"/>
  <c r="AA1533" i="5"/>
  <c r="AA1532" i="5"/>
  <c r="AA1531" i="5"/>
  <c r="AA1530" i="5"/>
  <c r="AA1529" i="5"/>
  <c r="AA1528" i="5"/>
  <c r="AA1527" i="5"/>
  <c r="AA1526" i="5"/>
  <c r="AA1525" i="5"/>
  <c r="AA1524" i="5"/>
  <c r="AA1523" i="5"/>
  <c r="AA1522" i="5"/>
  <c r="AA1521" i="5"/>
  <c r="AA1520" i="5"/>
  <c r="AA1519" i="5"/>
  <c r="AA1518" i="5"/>
  <c r="AA1517" i="5"/>
  <c r="AA1516" i="5"/>
  <c r="AA1515" i="5"/>
  <c r="AA1514" i="5"/>
  <c r="AA1513" i="5"/>
  <c r="AA1512" i="5"/>
  <c r="AA1511" i="5"/>
  <c r="AA1510" i="5"/>
  <c r="AA1509" i="5"/>
  <c r="AA1508" i="5"/>
  <c r="AA1507" i="5"/>
  <c r="AA1506" i="5"/>
  <c r="AA1505" i="5"/>
  <c r="AA1504" i="5"/>
  <c r="AA1503" i="5"/>
  <c r="AA1502" i="5"/>
  <c r="AA1501" i="5"/>
  <c r="AA1500" i="5"/>
  <c r="AA1499" i="5"/>
  <c r="AA1498" i="5"/>
  <c r="AA1497" i="5"/>
  <c r="AA1496" i="5"/>
  <c r="AA1495" i="5"/>
  <c r="AA1494" i="5"/>
  <c r="AA1493" i="5"/>
  <c r="AA1492" i="5"/>
  <c r="AA1491" i="5"/>
  <c r="AA1490" i="5"/>
  <c r="AA1489" i="5"/>
  <c r="AA1488" i="5"/>
  <c r="AA1487" i="5"/>
  <c r="AA1486" i="5"/>
  <c r="AA1485" i="5"/>
  <c r="AA1484" i="5"/>
  <c r="AA1483" i="5"/>
  <c r="AA1482" i="5"/>
  <c r="AA1481" i="5"/>
  <c r="AA1480" i="5"/>
  <c r="AA1479" i="5"/>
  <c r="AA1478" i="5"/>
  <c r="AA1477" i="5"/>
  <c r="AA1476" i="5"/>
  <c r="AA1475" i="5"/>
  <c r="AA1474" i="5"/>
  <c r="AA1473" i="5"/>
  <c r="AA1472" i="5"/>
  <c r="AA1471" i="5"/>
  <c r="AA1470" i="5"/>
  <c r="AA1469" i="5"/>
  <c r="AA1468" i="5"/>
  <c r="AA1467" i="5"/>
  <c r="AA1466" i="5"/>
  <c r="AA1465" i="5"/>
  <c r="AA1464" i="5"/>
  <c r="AA1463" i="5"/>
  <c r="AA1462" i="5"/>
  <c r="AA1461" i="5"/>
  <c r="AA1460" i="5"/>
  <c r="AA1459" i="5"/>
  <c r="AA1458" i="5"/>
  <c r="AA1457" i="5"/>
  <c r="AA1456" i="5"/>
  <c r="AA1455" i="5"/>
  <c r="AA1454" i="5"/>
  <c r="AA1453" i="5"/>
  <c r="AA1452" i="5"/>
  <c r="AA1451" i="5"/>
  <c r="AA1450" i="5"/>
  <c r="AA1449" i="5"/>
  <c r="AA1448" i="5"/>
  <c r="AA1447" i="5"/>
  <c r="AA1446" i="5"/>
  <c r="AA1445" i="5"/>
  <c r="AA1444" i="5"/>
  <c r="AA1443" i="5"/>
  <c r="AA1442" i="5"/>
  <c r="AA1441" i="5"/>
  <c r="AA1440" i="5"/>
  <c r="AA1439" i="5"/>
  <c r="AA1438" i="5"/>
  <c r="AA1437" i="5"/>
  <c r="AA1436" i="5"/>
  <c r="AA1435" i="5"/>
  <c r="AA1434" i="5"/>
  <c r="AA1433" i="5"/>
  <c r="AA1432" i="5"/>
  <c r="AA1431" i="5"/>
  <c r="AA1430" i="5"/>
  <c r="AA1429" i="5"/>
  <c r="AA1428" i="5"/>
  <c r="AA1427" i="5"/>
  <c r="AA1426" i="5"/>
  <c r="AA1425" i="5"/>
  <c r="AA1424" i="5"/>
  <c r="AA1423" i="5"/>
  <c r="AA1422" i="5"/>
  <c r="AA1421" i="5"/>
  <c r="AA1420" i="5"/>
  <c r="AA1419" i="5"/>
  <c r="AA1418" i="5"/>
  <c r="AA1417" i="5"/>
  <c r="AA1416" i="5"/>
  <c r="AA1415" i="5"/>
  <c r="AA1414" i="5"/>
  <c r="AA1413" i="5"/>
  <c r="AA1412" i="5"/>
  <c r="AA1411" i="5"/>
  <c r="AA1410" i="5"/>
  <c r="AA1409" i="5"/>
  <c r="AA1408" i="5"/>
  <c r="AA1407" i="5"/>
  <c r="AA1406" i="5"/>
  <c r="AA1405" i="5"/>
  <c r="AA1404" i="5"/>
  <c r="AA1403" i="5"/>
  <c r="AA1402" i="5"/>
  <c r="AA1401" i="5"/>
  <c r="AA1400" i="5"/>
  <c r="AA1399" i="5"/>
  <c r="AA1398" i="5"/>
  <c r="AA1397" i="5"/>
  <c r="AA1396" i="5"/>
  <c r="AA1395" i="5"/>
  <c r="AA1394" i="5"/>
  <c r="AA1393" i="5"/>
  <c r="AA1392" i="5"/>
  <c r="AA1391" i="5"/>
  <c r="AA1390" i="5"/>
  <c r="AA1389" i="5"/>
  <c r="AA1388" i="5"/>
  <c r="AA1387" i="5"/>
  <c r="AA1386" i="5"/>
  <c r="AA1385" i="5"/>
  <c r="AA1384" i="5"/>
  <c r="AA1383" i="5"/>
  <c r="AA1382" i="5"/>
  <c r="AA1381" i="5"/>
  <c r="AA1380" i="5"/>
  <c r="AA1379" i="5"/>
  <c r="AA1378" i="5"/>
  <c r="AA1377" i="5"/>
  <c r="AA1376" i="5"/>
  <c r="AA1375" i="5"/>
  <c r="AA1374" i="5"/>
  <c r="AA1373" i="5"/>
  <c r="AA1372" i="5"/>
  <c r="AA1371" i="5"/>
  <c r="AA1370" i="5"/>
  <c r="AA1369" i="5"/>
  <c r="AA1368" i="5"/>
  <c r="AA1367" i="5"/>
  <c r="AA1366" i="5"/>
  <c r="AA1365" i="5"/>
  <c r="AA1364" i="5"/>
  <c r="AA1363" i="5"/>
  <c r="AA1362" i="5"/>
  <c r="AA1361" i="5"/>
  <c r="AA1360" i="5"/>
  <c r="AA1359" i="5"/>
  <c r="AA1358" i="5"/>
  <c r="AA1357" i="5"/>
  <c r="AA1356" i="5"/>
  <c r="AA1355" i="5"/>
  <c r="AA1354" i="5"/>
  <c r="AA1353" i="5"/>
  <c r="AA1352" i="5"/>
  <c r="AA1351" i="5"/>
  <c r="AA1350" i="5"/>
  <c r="AA1349" i="5"/>
  <c r="AA1348" i="5"/>
  <c r="AA1347" i="5"/>
  <c r="AA1346" i="5"/>
  <c r="AA1345" i="5"/>
  <c r="AA1344" i="5"/>
  <c r="AA1343" i="5"/>
  <c r="AA1342" i="5"/>
  <c r="AA1341" i="5"/>
  <c r="AA1340" i="5"/>
  <c r="AA1339" i="5"/>
  <c r="AA1338" i="5"/>
  <c r="AA1337" i="5"/>
  <c r="AA1336" i="5"/>
  <c r="AA1335" i="5"/>
  <c r="AA1334" i="5"/>
  <c r="AA1333" i="5"/>
  <c r="AA1332" i="5"/>
  <c r="AA1331" i="5"/>
  <c r="AA1330" i="5"/>
  <c r="AA1329" i="5"/>
  <c r="AA1328" i="5"/>
  <c r="AA1327" i="5"/>
  <c r="AA1326" i="5"/>
  <c r="AA1325" i="5"/>
  <c r="AA1324" i="5"/>
  <c r="AA1323" i="5"/>
  <c r="AA1322" i="5"/>
  <c r="AA1321" i="5"/>
  <c r="AA1320" i="5"/>
  <c r="AA1319" i="5"/>
  <c r="AA1318" i="5"/>
  <c r="AA1317" i="5"/>
  <c r="AA1316" i="5"/>
  <c r="AA1315" i="5"/>
  <c r="AA1314" i="5"/>
  <c r="AA1313" i="5"/>
  <c r="AA1312" i="5"/>
  <c r="AA1311" i="5"/>
  <c r="AA1310" i="5"/>
  <c r="AA1309" i="5"/>
  <c r="AA1308" i="5"/>
  <c r="AA1307" i="5"/>
  <c r="AA1306" i="5"/>
  <c r="AA1305" i="5"/>
  <c r="AA1304" i="5"/>
  <c r="AA1303" i="5"/>
  <c r="AA1302" i="5"/>
  <c r="AA1301" i="5"/>
  <c r="AA1300" i="5"/>
  <c r="AA1299" i="5"/>
  <c r="AA1298" i="5"/>
  <c r="AA1297" i="5"/>
  <c r="AA1296" i="5"/>
  <c r="AA1295" i="5"/>
  <c r="AA1294" i="5"/>
  <c r="AA1293" i="5"/>
  <c r="AA1292" i="5"/>
  <c r="AA1291" i="5"/>
  <c r="AA1290" i="5"/>
  <c r="AA1289" i="5"/>
  <c r="AA1288" i="5"/>
  <c r="AA1287" i="5"/>
  <c r="AA1286" i="5"/>
  <c r="AA1285" i="5"/>
  <c r="AA1284" i="5"/>
  <c r="AA1283" i="5"/>
  <c r="AA1282" i="5"/>
  <c r="AA1281" i="5"/>
  <c r="AA1280" i="5"/>
  <c r="AA1279" i="5"/>
  <c r="AA1278" i="5"/>
  <c r="AA1277" i="5"/>
  <c r="AA1276" i="5"/>
  <c r="AA1275" i="5"/>
  <c r="AA1274" i="5"/>
  <c r="AA1273" i="5"/>
  <c r="AA1272" i="5"/>
  <c r="AA1271" i="5"/>
  <c r="AA1270" i="5"/>
  <c r="AA1269" i="5"/>
  <c r="AA1268" i="5"/>
  <c r="AA1267" i="5"/>
  <c r="AA1266" i="5"/>
  <c r="AA1265" i="5"/>
  <c r="AA1264" i="5"/>
  <c r="AA1263" i="5"/>
  <c r="AA1262" i="5"/>
  <c r="AA1261" i="5"/>
  <c r="AA1260" i="5"/>
  <c r="AA1259" i="5"/>
  <c r="AA1258" i="5"/>
  <c r="AA1257" i="5"/>
  <c r="AA1256" i="5"/>
  <c r="AA1255" i="5"/>
  <c r="AA1254" i="5"/>
  <c r="AA1253" i="5"/>
  <c r="AA1252" i="5"/>
  <c r="AA1251" i="5"/>
  <c r="AA1250" i="5"/>
  <c r="AA1249" i="5"/>
  <c r="AA1248" i="5"/>
  <c r="AA1247" i="5"/>
  <c r="AA1246" i="5"/>
  <c r="AA1245" i="5"/>
  <c r="AA1244" i="5"/>
  <c r="AA1243" i="5"/>
  <c r="AA1242" i="5"/>
  <c r="AA1241" i="5"/>
  <c r="AA1240" i="5"/>
  <c r="AA1239" i="5"/>
  <c r="AA1238" i="5"/>
  <c r="AA1237" i="5"/>
  <c r="AA1236" i="5"/>
  <c r="AA1235" i="5"/>
  <c r="AA1234" i="5"/>
  <c r="AA1233" i="5"/>
  <c r="AA1232" i="5"/>
  <c r="AA1231" i="5"/>
  <c r="AA1230" i="5"/>
  <c r="AA1229" i="5"/>
  <c r="AA1228" i="5"/>
  <c r="AA1227" i="5"/>
  <c r="AA1226" i="5"/>
  <c r="AA1225" i="5"/>
  <c r="AA1224" i="5"/>
  <c r="AA1223" i="5"/>
  <c r="AA1222" i="5"/>
  <c r="AA1221" i="5"/>
  <c r="AA1220" i="5"/>
  <c r="AA1219" i="5"/>
  <c r="AA1218" i="5"/>
  <c r="AA1217" i="5"/>
  <c r="AA1216" i="5"/>
  <c r="AA1215" i="5"/>
  <c r="AA1214" i="5"/>
  <c r="AA1213" i="5"/>
  <c r="AA1212" i="5"/>
  <c r="AA1211" i="5"/>
  <c r="AA1210" i="5"/>
  <c r="AA1209" i="5"/>
  <c r="AA1208" i="5"/>
  <c r="AA1207" i="5"/>
  <c r="AA1206" i="5"/>
  <c r="AA1205" i="5"/>
  <c r="AA1204" i="5"/>
  <c r="AA1203" i="5"/>
  <c r="AA1202" i="5"/>
  <c r="AA1201" i="5"/>
  <c r="AA1200" i="5"/>
  <c r="AA1199" i="5"/>
  <c r="AA1198" i="5"/>
  <c r="AA1197" i="5"/>
  <c r="AA1196" i="5"/>
  <c r="AA1195" i="5"/>
  <c r="AA1194" i="5"/>
  <c r="AA1193" i="5"/>
  <c r="AA1192" i="5"/>
  <c r="AA1191" i="5"/>
  <c r="AA1190" i="5"/>
  <c r="AA1189" i="5"/>
  <c r="AA1188" i="5"/>
  <c r="AA1187" i="5"/>
  <c r="AA1186" i="5"/>
  <c r="AA1185" i="5"/>
  <c r="AA1184" i="5"/>
  <c r="AA1183" i="5"/>
  <c r="AA1182" i="5"/>
  <c r="AA1181" i="5"/>
  <c r="AA1180" i="5"/>
  <c r="AA1179" i="5"/>
  <c r="AA1178" i="5"/>
  <c r="AA1177" i="5"/>
  <c r="AA1176" i="5"/>
  <c r="AA1175" i="5"/>
  <c r="AA1174" i="5"/>
  <c r="AA1173" i="5"/>
  <c r="AA1172" i="5"/>
  <c r="AA1171" i="5"/>
  <c r="AA1170" i="5"/>
  <c r="AA1169" i="5"/>
  <c r="AA1168" i="5"/>
  <c r="AA1167" i="5"/>
  <c r="AA1166" i="5"/>
  <c r="AA1165" i="5"/>
  <c r="AA1164" i="5"/>
  <c r="AA1163" i="5"/>
  <c r="AA1162" i="5"/>
  <c r="AA1161" i="5"/>
  <c r="AA1160" i="5"/>
  <c r="AA1159" i="5"/>
  <c r="AA1158" i="5"/>
  <c r="AA1157" i="5"/>
  <c r="AA1156" i="5"/>
  <c r="AA1155" i="5"/>
  <c r="AA1154" i="5"/>
  <c r="AA1153" i="5"/>
  <c r="AA1152" i="5"/>
  <c r="AA1151" i="5"/>
  <c r="AA1150" i="5"/>
  <c r="AA1149" i="5"/>
  <c r="AA1148" i="5"/>
  <c r="AA1147" i="5"/>
  <c r="AA1146" i="5"/>
  <c r="AA1145" i="5"/>
  <c r="AA1144" i="5"/>
  <c r="AA1143" i="5"/>
  <c r="AA1142" i="5"/>
  <c r="AA1141" i="5"/>
  <c r="AA1140" i="5"/>
  <c r="AA1139" i="5"/>
  <c r="AA1138" i="5"/>
  <c r="AA1137" i="5"/>
  <c r="AA1136" i="5"/>
  <c r="AA1135" i="5"/>
  <c r="AA1134" i="5"/>
  <c r="AA1133" i="5"/>
  <c r="AA1132" i="5"/>
  <c r="AA1131" i="5"/>
  <c r="AA1130" i="5"/>
  <c r="AA1129" i="5"/>
  <c r="AA1128" i="5"/>
  <c r="AA1127" i="5"/>
  <c r="AA1126" i="5"/>
  <c r="AA1125" i="5"/>
  <c r="AA1124" i="5"/>
  <c r="AA1123" i="5"/>
  <c r="AA1122" i="5"/>
  <c r="AA1121" i="5"/>
  <c r="AA1120" i="5"/>
  <c r="AA1119" i="5"/>
  <c r="AA1118" i="5"/>
  <c r="AA1117" i="5"/>
  <c r="AA1116" i="5"/>
  <c r="AA1115" i="5"/>
  <c r="AA1114" i="5"/>
  <c r="AA1113" i="5"/>
  <c r="AA1112" i="5"/>
  <c r="AA1111" i="5"/>
  <c r="AA1110" i="5"/>
  <c r="AA1109" i="5"/>
  <c r="AA1108" i="5"/>
  <c r="AA1107" i="5"/>
  <c r="AA1106" i="5"/>
  <c r="AA1105" i="5"/>
  <c r="AA1104" i="5"/>
  <c r="AA1103" i="5"/>
  <c r="AA1102" i="5"/>
  <c r="AA1101" i="5"/>
  <c r="AA1100" i="5"/>
  <c r="AA1099" i="5"/>
  <c r="AA1098" i="5"/>
  <c r="AA1097" i="5"/>
  <c r="AA1096" i="5"/>
  <c r="AA1095" i="5"/>
  <c r="AA1094" i="5"/>
  <c r="AA1093" i="5"/>
  <c r="AA1092" i="5"/>
  <c r="AA1091" i="5"/>
  <c r="AA1090" i="5"/>
  <c r="AA1089" i="5"/>
  <c r="AA1088" i="5"/>
  <c r="AA1087" i="5"/>
  <c r="AA1086" i="5"/>
  <c r="AA1085" i="5"/>
  <c r="AA1084" i="5"/>
  <c r="AA1083" i="5"/>
  <c r="AA1082" i="5"/>
  <c r="AA1081" i="5"/>
  <c r="AA1080" i="5"/>
  <c r="AA1079" i="5"/>
  <c r="AA1078" i="5"/>
  <c r="AA1077" i="5"/>
  <c r="AA1076" i="5"/>
  <c r="AA1075" i="5"/>
  <c r="AA1074" i="5"/>
  <c r="AA1073" i="5"/>
  <c r="AA1072" i="5"/>
  <c r="AA1071" i="5"/>
  <c r="AA1070" i="5"/>
  <c r="AA1069" i="5"/>
  <c r="AA1068" i="5"/>
  <c r="AA1067" i="5"/>
  <c r="AA1066" i="5"/>
  <c r="AA1065" i="5"/>
  <c r="AA1064" i="5"/>
  <c r="AA1063" i="5"/>
  <c r="AA1062" i="5"/>
  <c r="AA1061" i="5"/>
  <c r="AA1060" i="5"/>
  <c r="AA1059" i="5"/>
  <c r="AA1058" i="5"/>
  <c r="AA1057" i="5"/>
  <c r="AA1056" i="5"/>
  <c r="AA1055" i="5"/>
  <c r="AA1054" i="5"/>
  <c r="AA1053" i="5"/>
  <c r="AA1052" i="5"/>
  <c r="AA1051" i="5"/>
  <c r="AA1050" i="5"/>
  <c r="AA1049" i="5"/>
  <c r="AA1048" i="5"/>
  <c r="AA1047" i="5"/>
  <c r="AA1046" i="5"/>
  <c r="AA1045" i="5"/>
  <c r="AA1044" i="5"/>
  <c r="AA1043" i="5"/>
  <c r="AA1042" i="5"/>
  <c r="AA1041" i="5"/>
  <c r="AA1040" i="5"/>
  <c r="AA1039" i="5"/>
  <c r="AA1038" i="5"/>
  <c r="AA1037" i="5"/>
  <c r="AA1036" i="5"/>
  <c r="AA1035" i="5"/>
  <c r="AA1034" i="5"/>
  <c r="AA1033" i="5"/>
  <c r="AA1032" i="5"/>
  <c r="AA1031" i="5"/>
  <c r="AA1030" i="5"/>
  <c r="AA1029" i="5"/>
  <c r="AA1028" i="5"/>
  <c r="AA1027" i="5"/>
  <c r="AA1026" i="5"/>
  <c r="AA1025" i="5"/>
  <c r="AA1024" i="5"/>
  <c r="AA1023" i="5"/>
  <c r="AA1022" i="5"/>
  <c r="AA1021" i="5"/>
  <c r="AA1020" i="5"/>
  <c r="AA1019" i="5"/>
  <c r="AA1018" i="5"/>
  <c r="AA1017" i="5"/>
  <c r="AA1016" i="5"/>
  <c r="AA1015" i="5"/>
  <c r="AA1014" i="5"/>
  <c r="AA1013" i="5"/>
  <c r="AA1012" i="5"/>
  <c r="AA1011" i="5"/>
  <c r="AA1010" i="5"/>
  <c r="AA1009" i="5"/>
  <c r="AA1008" i="5"/>
  <c r="AA1007" i="5"/>
  <c r="AA1006" i="5"/>
  <c r="AA1005" i="5"/>
  <c r="AA1004" i="5"/>
  <c r="AA1003" i="5"/>
  <c r="AA1002" i="5"/>
  <c r="AA1001" i="5"/>
  <c r="AA1000" i="5"/>
  <c r="AA999" i="5"/>
  <c r="AA998" i="5"/>
  <c r="AA997" i="5"/>
  <c r="AA996" i="5"/>
  <c r="AA995" i="5"/>
  <c r="AA994" i="5"/>
  <c r="AA993" i="5"/>
  <c r="AA992" i="5"/>
  <c r="AA991" i="5"/>
  <c r="AA990" i="5"/>
  <c r="AA989" i="5"/>
  <c r="AA988" i="5"/>
  <c r="AA987" i="5"/>
  <c r="AA986" i="5"/>
  <c r="AA985" i="5"/>
  <c r="AA984" i="5"/>
  <c r="AA983" i="5"/>
  <c r="AA982" i="5"/>
  <c r="AA981" i="5"/>
  <c r="AA980" i="5"/>
  <c r="AA979" i="5"/>
  <c r="AA978" i="5"/>
  <c r="AA977" i="5"/>
  <c r="AA976" i="5"/>
  <c r="AA975" i="5"/>
  <c r="AA974" i="5"/>
  <c r="AA973" i="5"/>
  <c r="AA972" i="5"/>
  <c r="AA971" i="5"/>
  <c r="AA970" i="5"/>
  <c r="AA969" i="5"/>
  <c r="AA968" i="5"/>
  <c r="AA967" i="5"/>
  <c r="AA966" i="5"/>
  <c r="AA965" i="5"/>
  <c r="AA964" i="5"/>
  <c r="AA963" i="5"/>
  <c r="AA962" i="5"/>
  <c r="AA961" i="5"/>
  <c r="AA960" i="5"/>
  <c r="AA959" i="5"/>
  <c r="AA958" i="5"/>
  <c r="AA957" i="5"/>
  <c r="AA956" i="5"/>
  <c r="AA955" i="5"/>
  <c r="AA954" i="5"/>
  <c r="AA953" i="5"/>
  <c r="AA952" i="5"/>
  <c r="AA951" i="5"/>
  <c r="AA950" i="5"/>
  <c r="AA949" i="5"/>
  <c r="AA948" i="5"/>
  <c r="AA947" i="5"/>
  <c r="AA946" i="5"/>
  <c r="AA945" i="5"/>
  <c r="AA944" i="5"/>
  <c r="AA943" i="5"/>
  <c r="AA942" i="5"/>
  <c r="AA941" i="5"/>
  <c r="AA940" i="5"/>
  <c r="AA939" i="5"/>
  <c r="AA938" i="5"/>
  <c r="AA937" i="5"/>
  <c r="AA936" i="5"/>
  <c r="AA935" i="5"/>
  <c r="AA934" i="5"/>
  <c r="AA933" i="5"/>
  <c r="AA932" i="5"/>
  <c r="AA931" i="5"/>
  <c r="AA930" i="5"/>
  <c r="AA929" i="5"/>
  <c r="AA928" i="5"/>
  <c r="AA927" i="5"/>
  <c r="AA926" i="5"/>
  <c r="AA925" i="5"/>
  <c r="AA924" i="5"/>
  <c r="AA923" i="5"/>
  <c r="AA922" i="5"/>
  <c r="AA921" i="5"/>
  <c r="AA920" i="5"/>
  <c r="AA919" i="5"/>
  <c r="AA918" i="5"/>
  <c r="AA917" i="5"/>
  <c r="AA916" i="5"/>
  <c r="AA915" i="5"/>
  <c r="AA914" i="5"/>
  <c r="AA913" i="5"/>
  <c r="AA912" i="5"/>
  <c r="AA911" i="5"/>
  <c r="AA910" i="5"/>
  <c r="AA909" i="5"/>
  <c r="AA908" i="5"/>
  <c r="AA907" i="5"/>
  <c r="AA906" i="5"/>
  <c r="AA905" i="5"/>
  <c r="AA904" i="5"/>
  <c r="AA903" i="5"/>
  <c r="AA902" i="5"/>
  <c r="AA901" i="5"/>
  <c r="AA900" i="5"/>
  <c r="AA899" i="5"/>
  <c r="AA898" i="5"/>
  <c r="AA897" i="5"/>
  <c r="AA896" i="5"/>
  <c r="AA895" i="5"/>
  <c r="AA894" i="5"/>
  <c r="AA893" i="5"/>
  <c r="AA892" i="5"/>
  <c r="AA891" i="5"/>
  <c r="AA890" i="5"/>
  <c r="AA889" i="5"/>
  <c r="AA888" i="5"/>
  <c r="AA887" i="5"/>
  <c r="AA886" i="5"/>
  <c r="AA885" i="5"/>
  <c r="AA884" i="5"/>
  <c r="AA883" i="5"/>
  <c r="AA882" i="5"/>
  <c r="AA881" i="5"/>
  <c r="AA880" i="5"/>
  <c r="AA879" i="5"/>
  <c r="AA878" i="5"/>
  <c r="AA877" i="5"/>
  <c r="AA876" i="5"/>
  <c r="AA875" i="5"/>
  <c r="AA874" i="5"/>
  <c r="AA873" i="5"/>
  <c r="AA872" i="5"/>
  <c r="AA871" i="5"/>
  <c r="AA870" i="5"/>
  <c r="AA869" i="5"/>
  <c r="AA868" i="5"/>
  <c r="AA867" i="5"/>
  <c r="AA866" i="5"/>
  <c r="AA865" i="5"/>
  <c r="AA864" i="5"/>
  <c r="AA863" i="5"/>
  <c r="AA862" i="5"/>
  <c r="AA861" i="5"/>
  <c r="AA860" i="5"/>
  <c r="AA859" i="5"/>
  <c r="AA858" i="5"/>
  <c r="AA857" i="5"/>
  <c r="AA856" i="5"/>
  <c r="AA855" i="5"/>
  <c r="AA854" i="5"/>
  <c r="AA853" i="5"/>
  <c r="AA852" i="5"/>
  <c r="AA851" i="5"/>
  <c r="AA850" i="5"/>
  <c r="AA849" i="5"/>
  <c r="AA848" i="5"/>
  <c r="AA847" i="5"/>
  <c r="AA846" i="5"/>
  <c r="AA845" i="5"/>
  <c r="AA844" i="5"/>
  <c r="AA843" i="5"/>
  <c r="AA842" i="5"/>
  <c r="AA841" i="5"/>
  <c r="AA840" i="5"/>
  <c r="AA839" i="5"/>
  <c r="AA838" i="5"/>
  <c r="AA837" i="5"/>
  <c r="AA836" i="5"/>
  <c r="AA835" i="5"/>
  <c r="AA834" i="5"/>
  <c r="AA833" i="5"/>
  <c r="AA832" i="5"/>
  <c r="AA831" i="5"/>
  <c r="AA830" i="5"/>
  <c r="AA829" i="5"/>
  <c r="AA828" i="5"/>
  <c r="AA827" i="5"/>
  <c r="AA826" i="5"/>
  <c r="AA825" i="5"/>
  <c r="AA824" i="5"/>
  <c r="AA823" i="5"/>
  <c r="AA822" i="5"/>
  <c r="AA821" i="5"/>
  <c r="AA820" i="5"/>
  <c r="AA819" i="5"/>
  <c r="AA818" i="5"/>
  <c r="AA817" i="5"/>
  <c r="AA816" i="5"/>
  <c r="AA815" i="5"/>
  <c r="AA814" i="5"/>
  <c r="AA813" i="5"/>
  <c r="AA812" i="5"/>
  <c r="AA811" i="5"/>
  <c r="AA810" i="5"/>
  <c r="AA809" i="5"/>
  <c r="AA808" i="5"/>
  <c r="AA807" i="5"/>
  <c r="AA806" i="5"/>
  <c r="AA805" i="5"/>
  <c r="AA804" i="5"/>
  <c r="AA803" i="5"/>
  <c r="AA802" i="5"/>
  <c r="AA801" i="5"/>
  <c r="AA800" i="5"/>
  <c r="AA799" i="5"/>
  <c r="AA798" i="5"/>
  <c r="AA797" i="5"/>
  <c r="AA796" i="5"/>
  <c r="AA795" i="5"/>
  <c r="AA794" i="5"/>
  <c r="AA793" i="5"/>
  <c r="AA792" i="5"/>
  <c r="AA791" i="5"/>
  <c r="AA790" i="5"/>
  <c r="AA789" i="5"/>
  <c r="AA788" i="5"/>
  <c r="AA787" i="5"/>
  <c r="AA786" i="5"/>
  <c r="AA785" i="5"/>
  <c r="AA784" i="5"/>
  <c r="AA783" i="5"/>
  <c r="AA782" i="5"/>
  <c r="AA781" i="5"/>
  <c r="AA780" i="5"/>
  <c r="AA779" i="5"/>
  <c r="AA778" i="5"/>
  <c r="AA777" i="5"/>
  <c r="AA776" i="5"/>
  <c r="AA775" i="5"/>
  <c r="AA774" i="5"/>
  <c r="AA773" i="5"/>
  <c r="AA772" i="5"/>
  <c r="AA771" i="5"/>
  <c r="AA770" i="5"/>
  <c r="AA769" i="5"/>
  <c r="AA768" i="5"/>
  <c r="AA767" i="5"/>
  <c r="AA766" i="5"/>
  <c r="AA765" i="5"/>
  <c r="AA764" i="5"/>
  <c r="AA763" i="5"/>
  <c r="AA762" i="5"/>
  <c r="AA761" i="5"/>
  <c r="AA760" i="5"/>
  <c r="AA759" i="5"/>
  <c r="AA758" i="5"/>
  <c r="AA757" i="5"/>
  <c r="AA756" i="5"/>
  <c r="AA755" i="5"/>
  <c r="AA754" i="5"/>
  <c r="AA753" i="5"/>
  <c r="AA752" i="5"/>
  <c r="AA751" i="5"/>
  <c r="AA750" i="5"/>
  <c r="AA749" i="5"/>
  <c r="AA748" i="5"/>
  <c r="AA747" i="5"/>
  <c r="AA746" i="5"/>
  <c r="AA745" i="5"/>
  <c r="AA744" i="5"/>
  <c r="AA743" i="5"/>
  <c r="AA742" i="5"/>
  <c r="AA741" i="5"/>
  <c r="AA740" i="5"/>
  <c r="AA739" i="5"/>
  <c r="AA738" i="5"/>
  <c r="AA737" i="5"/>
  <c r="AA736" i="5"/>
  <c r="AA735" i="5"/>
  <c r="AA734" i="5"/>
  <c r="AA733" i="5"/>
  <c r="AA732" i="5"/>
  <c r="AA731" i="5"/>
  <c r="AA730" i="5"/>
  <c r="AA729" i="5"/>
  <c r="AA728" i="5"/>
  <c r="AA727" i="5"/>
  <c r="AA726" i="5"/>
  <c r="AA725" i="5"/>
  <c r="AA724" i="5"/>
  <c r="AA723" i="5"/>
  <c r="AA722" i="5"/>
  <c r="AA721" i="5"/>
  <c r="AA720" i="5"/>
  <c r="AA719" i="5"/>
  <c r="AA718" i="5"/>
  <c r="AA717" i="5"/>
  <c r="AA716" i="5"/>
  <c r="AA715" i="5"/>
  <c r="AA714" i="5"/>
  <c r="AA713" i="5"/>
  <c r="AA712" i="5"/>
  <c r="AA711" i="5"/>
  <c r="AA710" i="5"/>
  <c r="AA709" i="5"/>
  <c r="AA708" i="5"/>
  <c r="AA707" i="5"/>
  <c r="AA706" i="5"/>
  <c r="AA705" i="5"/>
  <c r="AA704" i="5"/>
  <c r="AA703" i="5"/>
  <c r="AA702" i="5"/>
  <c r="AA701" i="5"/>
  <c r="AA700" i="5"/>
  <c r="AA699" i="5"/>
  <c r="AA698" i="5"/>
  <c r="AA697" i="5"/>
  <c r="AA696" i="5"/>
  <c r="AA695" i="5"/>
  <c r="AA694" i="5"/>
  <c r="AA693" i="5"/>
  <c r="AA692" i="5"/>
  <c r="AA691" i="5"/>
  <c r="AA690" i="5"/>
  <c r="AA689" i="5"/>
  <c r="AA688" i="5"/>
  <c r="AA687" i="5"/>
  <c r="AA686" i="5"/>
  <c r="AA685" i="5"/>
  <c r="AA684" i="5"/>
  <c r="AA683" i="5"/>
  <c r="AA682" i="5"/>
  <c r="AA681" i="5"/>
  <c r="AA680" i="5"/>
  <c r="AA679" i="5"/>
  <c r="AA678" i="5"/>
  <c r="AA677" i="5"/>
  <c r="AA676" i="5"/>
  <c r="AA675" i="5"/>
  <c r="AA674" i="5"/>
  <c r="AA673" i="5"/>
  <c r="AA672" i="5"/>
  <c r="AA671" i="5"/>
  <c r="AA670" i="5"/>
  <c r="AA669" i="5"/>
  <c r="AA668" i="5"/>
  <c r="AA667" i="5"/>
  <c r="AA666" i="5"/>
  <c r="AA665" i="5"/>
  <c r="AA664" i="5"/>
  <c r="AA663" i="5"/>
  <c r="AA662" i="5"/>
  <c r="AA661" i="5"/>
  <c r="AA660" i="5"/>
  <c r="AA659" i="5"/>
  <c r="AA658" i="5"/>
  <c r="AA657" i="5"/>
  <c r="AA656" i="5"/>
  <c r="AA655" i="5"/>
  <c r="AA654" i="5"/>
  <c r="AA653" i="5"/>
  <c r="AA652" i="5"/>
  <c r="AA651" i="5"/>
  <c r="AA650" i="5"/>
  <c r="AA649" i="5"/>
  <c r="AA648" i="5"/>
  <c r="AA647" i="5"/>
  <c r="AA646" i="5"/>
  <c r="AA645" i="5"/>
  <c r="AA644" i="5"/>
  <c r="AA643" i="5"/>
  <c r="AA642" i="5"/>
  <c r="AA641" i="5"/>
  <c r="AA640" i="5"/>
  <c r="AA639" i="5"/>
  <c r="AA638" i="5"/>
  <c r="AA637" i="5"/>
  <c r="AA636" i="5"/>
  <c r="AA635" i="5"/>
  <c r="AA634" i="5"/>
  <c r="AA633" i="5"/>
  <c r="AA632" i="5"/>
  <c r="AA631" i="5"/>
  <c r="AA630" i="5"/>
  <c r="AA629" i="5"/>
  <c r="AA628" i="5"/>
  <c r="AA627" i="5"/>
  <c r="AA626" i="5"/>
  <c r="AA625" i="5"/>
  <c r="AA624" i="5"/>
  <c r="AA623" i="5"/>
  <c r="AA622" i="5"/>
  <c r="AA621" i="5"/>
  <c r="AA620" i="5"/>
  <c r="AA619" i="5"/>
  <c r="AA618" i="5"/>
  <c r="AA617" i="5"/>
  <c r="AA616" i="5"/>
  <c r="AA615" i="5"/>
  <c r="AA614" i="5"/>
  <c r="AA613" i="5"/>
  <c r="AA612" i="5"/>
  <c r="AA611" i="5"/>
  <c r="AA610" i="5"/>
  <c r="AA609" i="5"/>
  <c r="AA608" i="5"/>
  <c r="AA607" i="5"/>
  <c r="AA606" i="5"/>
  <c r="AA605" i="5"/>
  <c r="AA604" i="5"/>
  <c r="AA603" i="5"/>
  <c r="AA602" i="5"/>
  <c r="AA601" i="5"/>
  <c r="AA600" i="5"/>
  <c r="AA599" i="5"/>
  <c r="AA598" i="5"/>
  <c r="AA597" i="5"/>
  <c r="AA596" i="5"/>
  <c r="AA595" i="5"/>
  <c r="AA594" i="5"/>
  <c r="AA593" i="5"/>
  <c r="AA592" i="5"/>
  <c r="AA591" i="5"/>
  <c r="AA590" i="5"/>
  <c r="AA589" i="5"/>
  <c r="AA588" i="5"/>
  <c r="AA587" i="5"/>
  <c r="AA586" i="5"/>
  <c r="AA585" i="5"/>
  <c r="AA584" i="5"/>
  <c r="AA583" i="5"/>
  <c r="AA582" i="5"/>
  <c r="AA581" i="5"/>
  <c r="AA580" i="5"/>
  <c r="AA579" i="5"/>
  <c r="AA578" i="5"/>
  <c r="AA577" i="5"/>
  <c r="AA576" i="5"/>
  <c r="AA575" i="5"/>
  <c r="AA574" i="5"/>
  <c r="AA573" i="5"/>
  <c r="AA572" i="5"/>
  <c r="AA571" i="5"/>
  <c r="AA570" i="5"/>
  <c r="AA569" i="5"/>
  <c r="AA568" i="5"/>
  <c r="AA567" i="5"/>
  <c r="AA566" i="5"/>
  <c r="AA565" i="5"/>
  <c r="AA564" i="5"/>
  <c r="AA563" i="5"/>
  <c r="AA562" i="5"/>
  <c r="AA561" i="5"/>
  <c r="AA560" i="5"/>
  <c r="AA559" i="5"/>
  <c r="AA558" i="5"/>
  <c r="AA557" i="5"/>
  <c r="AA556" i="5"/>
  <c r="AA555" i="5"/>
  <c r="AA554" i="5"/>
  <c r="AA553" i="5"/>
  <c r="AA552" i="5"/>
  <c r="AA551" i="5"/>
  <c r="AA550" i="5"/>
  <c r="AA549" i="5"/>
  <c r="AA548" i="5"/>
  <c r="AA547" i="5"/>
  <c r="AA546" i="5"/>
  <c r="AA545" i="5"/>
  <c r="AA544" i="5"/>
  <c r="AA543" i="5"/>
  <c r="AA542" i="5"/>
  <c r="AA541" i="5"/>
  <c r="AA540" i="5"/>
  <c r="AA539" i="5"/>
  <c r="AA538" i="5"/>
  <c r="AA537" i="5"/>
  <c r="AA536" i="5"/>
  <c r="AA535" i="5"/>
  <c r="AA534" i="5"/>
  <c r="AA533" i="5"/>
  <c r="AA532" i="5"/>
  <c r="AA531" i="5"/>
  <c r="AA530" i="5"/>
  <c r="AA529" i="5"/>
  <c r="AA528" i="5"/>
  <c r="AA527" i="5"/>
  <c r="AA526" i="5"/>
  <c r="AA525" i="5"/>
  <c r="AA524" i="5"/>
  <c r="AA523" i="5"/>
  <c r="AA522" i="5"/>
  <c r="AA521" i="5"/>
  <c r="AA520" i="5"/>
  <c r="AA519" i="5"/>
  <c r="AA518" i="5"/>
  <c r="AA517" i="5"/>
  <c r="AA516" i="5"/>
  <c r="AA515" i="5"/>
  <c r="AA514" i="5"/>
  <c r="AA513" i="5"/>
  <c r="AA512" i="5"/>
  <c r="AA511" i="5"/>
  <c r="AA510" i="5"/>
  <c r="AA509" i="5"/>
  <c r="AA508" i="5"/>
  <c r="AA507" i="5"/>
  <c r="AA506" i="5"/>
  <c r="AA505" i="5"/>
  <c r="AA504" i="5"/>
  <c r="AA503" i="5"/>
  <c r="AA502" i="5"/>
  <c r="AA501" i="5"/>
  <c r="AA500" i="5"/>
  <c r="AA499" i="5"/>
  <c r="AA498" i="5"/>
  <c r="AA497" i="5"/>
  <c r="AA496" i="5"/>
  <c r="AA495" i="5"/>
  <c r="AA494" i="5"/>
  <c r="AA493" i="5"/>
  <c r="AA492" i="5"/>
  <c r="AA491" i="5"/>
  <c r="AA490" i="5"/>
  <c r="AA489" i="5"/>
  <c r="AA488" i="5"/>
  <c r="AA487" i="5"/>
  <c r="AA486" i="5"/>
  <c r="AA485" i="5"/>
  <c r="AA484" i="5"/>
  <c r="AA483" i="5"/>
  <c r="AA482" i="5"/>
  <c r="AA481" i="5"/>
  <c r="AA480" i="5"/>
  <c r="AA479" i="5"/>
  <c r="AA478" i="5"/>
  <c r="AA477" i="5"/>
  <c r="AA476" i="5"/>
  <c r="AA475" i="5"/>
  <c r="AA474" i="5"/>
  <c r="AA473" i="5"/>
  <c r="AA472" i="5"/>
  <c r="AA471" i="5"/>
  <c r="AA470" i="5"/>
  <c r="AA469" i="5"/>
  <c r="AA468" i="5"/>
  <c r="AA467" i="5"/>
  <c r="AA466" i="5"/>
  <c r="AA465" i="5"/>
  <c r="AA464" i="5"/>
  <c r="AA463" i="5"/>
  <c r="AA462" i="5"/>
  <c r="AA461" i="5"/>
  <c r="AA460" i="5"/>
  <c r="AA459" i="5"/>
  <c r="AA458" i="5"/>
  <c r="AA457" i="5"/>
  <c r="AA456" i="5"/>
  <c r="AA455" i="5"/>
  <c r="AA454" i="5"/>
  <c r="AA453" i="5"/>
  <c r="AA452" i="5"/>
  <c r="AA451" i="5"/>
  <c r="AA450" i="5"/>
  <c r="AA449" i="5"/>
  <c r="AA448" i="5"/>
  <c r="AA447" i="5"/>
  <c r="AA446" i="5"/>
  <c r="AA445" i="5"/>
  <c r="AA444" i="5"/>
  <c r="AA443" i="5"/>
  <c r="AA442" i="5"/>
  <c r="AA441" i="5"/>
  <c r="AA440" i="5"/>
  <c r="AA439" i="5"/>
  <c r="AA438" i="5"/>
  <c r="AA437" i="5"/>
  <c r="AA436" i="5"/>
  <c r="AA435" i="5"/>
  <c r="AA434" i="5"/>
  <c r="AA433" i="5"/>
  <c r="AA432" i="5"/>
  <c r="AA431" i="5"/>
  <c r="AA430" i="5"/>
  <c r="AA429" i="5"/>
  <c r="AA428" i="5"/>
  <c r="AA427" i="5"/>
  <c r="AA426" i="5"/>
  <c r="AA425" i="5"/>
  <c r="AA424" i="5"/>
  <c r="AA423" i="5"/>
  <c r="AA422" i="5"/>
  <c r="AA421" i="5"/>
  <c r="AA420" i="5"/>
  <c r="AA419" i="5"/>
  <c r="AA418" i="5"/>
  <c r="AA417" i="5"/>
  <c r="AA416" i="5"/>
  <c r="AA415" i="5"/>
  <c r="AA414" i="5"/>
  <c r="AA413" i="5"/>
  <c r="AA412" i="5"/>
  <c r="AA411" i="5"/>
  <c r="AA410" i="5"/>
  <c r="AA409" i="5"/>
  <c r="AA408" i="5"/>
  <c r="AA407" i="5"/>
  <c r="AA406" i="5"/>
  <c r="AA405" i="5"/>
  <c r="AA404" i="5"/>
  <c r="AA403" i="5"/>
  <c r="AA402" i="5"/>
  <c r="AA401" i="5"/>
  <c r="AA400" i="5"/>
  <c r="AA399" i="5"/>
  <c r="AA398" i="5"/>
  <c r="AA397" i="5"/>
  <c r="AA396" i="5"/>
  <c r="AA395" i="5"/>
  <c r="AA394" i="5"/>
  <c r="AA393" i="5"/>
  <c r="AA392" i="5"/>
  <c r="AA391" i="5"/>
  <c r="AA390" i="5"/>
  <c r="AA389" i="5"/>
  <c r="AA388" i="5"/>
  <c r="AA387" i="5"/>
  <c r="AA386" i="5"/>
  <c r="AA385" i="5"/>
  <c r="AA384" i="5"/>
  <c r="AA383" i="5"/>
  <c r="AA382" i="5"/>
  <c r="AA381" i="5"/>
  <c r="AA380" i="5"/>
  <c r="AA379" i="5"/>
  <c r="AA378" i="5"/>
  <c r="AA377" i="5"/>
  <c r="AA376" i="5"/>
  <c r="AA375" i="5"/>
  <c r="AA374" i="5"/>
  <c r="AA373" i="5"/>
  <c r="AA372" i="5"/>
  <c r="AA371" i="5"/>
  <c r="AA370" i="5"/>
  <c r="AA369" i="5"/>
  <c r="AA368" i="5"/>
  <c r="AA367" i="5"/>
  <c r="AA366" i="5"/>
  <c r="AA365" i="5"/>
  <c r="AA364" i="5"/>
  <c r="AA363" i="5"/>
  <c r="AA362" i="5"/>
  <c r="AA361" i="5"/>
  <c r="AA360" i="5"/>
  <c r="AA359" i="5"/>
  <c r="AA358" i="5"/>
  <c r="AA357" i="5"/>
  <c r="AA356" i="5"/>
  <c r="AA355" i="5"/>
  <c r="AA354" i="5"/>
  <c r="AA353" i="5"/>
  <c r="AA352" i="5"/>
  <c r="AA351" i="5"/>
  <c r="AA350" i="5"/>
  <c r="AA349" i="5"/>
  <c r="AA348" i="5"/>
  <c r="AA347" i="5"/>
  <c r="AA346" i="5"/>
  <c r="AA345" i="5"/>
  <c r="AA344" i="5"/>
  <c r="AA343" i="5"/>
  <c r="AA342" i="5"/>
  <c r="AA341" i="5"/>
  <c r="AA340" i="5"/>
  <c r="AA339" i="5"/>
  <c r="AA338" i="5"/>
  <c r="AA337" i="5"/>
  <c r="AA336" i="5"/>
  <c r="AA335" i="5"/>
  <c r="AA334" i="5"/>
  <c r="AA333" i="5"/>
  <c r="AA332" i="5"/>
  <c r="AA331" i="5"/>
  <c r="AA330" i="5"/>
  <c r="AA329" i="5"/>
  <c r="AA328" i="5"/>
  <c r="AA327" i="5"/>
  <c r="AA326" i="5"/>
  <c r="AA325" i="5"/>
  <c r="AA324" i="5"/>
  <c r="AA323" i="5"/>
  <c r="AA322" i="5"/>
  <c r="AA321" i="5"/>
  <c r="AA320" i="5"/>
  <c r="AA319" i="5"/>
  <c r="AA318" i="5"/>
  <c r="AA317" i="5"/>
  <c r="AA316" i="5"/>
  <c r="AA315" i="5"/>
  <c r="AA314" i="5"/>
  <c r="AA313" i="5"/>
  <c r="AA312" i="5"/>
  <c r="AA311" i="5"/>
  <c r="AA310" i="5"/>
  <c r="AA309" i="5"/>
  <c r="AA308" i="5"/>
  <c r="AA307" i="5"/>
  <c r="AA306" i="5"/>
  <c r="AA305" i="5"/>
  <c r="AA304" i="5"/>
  <c r="AA303" i="5"/>
  <c r="AA302" i="5"/>
  <c r="AA301" i="5"/>
  <c r="AA300" i="5"/>
  <c r="AA299" i="5"/>
  <c r="AA298" i="5"/>
  <c r="AA297" i="5"/>
  <c r="AA296" i="5"/>
  <c r="AA295" i="5"/>
  <c r="AA294" i="5"/>
  <c r="AA293" i="5"/>
  <c r="AA292" i="5"/>
  <c r="AA291" i="5"/>
  <c r="AA290" i="5"/>
  <c r="AA289" i="5"/>
  <c r="AA288" i="5"/>
  <c r="AA287" i="5"/>
  <c r="AA286" i="5"/>
  <c r="AA285" i="5"/>
  <c r="AA284" i="5"/>
  <c r="AA283" i="5"/>
  <c r="AA282" i="5"/>
  <c r="AA281" i="5"/>
  <c r="AA280" i="5"/>
  <c r="AA279" i="5"/>
  <c r="AA278" i="5"/>
  <c r="AA277" i="5"/>
  <c r="AA276" i="5"/>
  <c r="AA275" i="5"/>
  <c r="AA274" i="5"/>
  <c r="AA273" i="5"/>
  <c r="AA272" i="5"/>
  <c r="AA271" i="5"/>
  <c r="AA270" i="5"/>
  <c r="AA269" i="5"/>
  <c r="AA268" i="5"/>
  <c r="AA267" i="5"/>
  <c r="AA266" i="5"/>
  <c r="AA265" i="5"/>
  <c r="AA264" i="5"/>
  <c r="AA263" i="5"/>
  <c r="AA262" i="5"/>
  <c r="AA261" i="5"/>
  <c r="AA260" i="5"/>
  <c r="AA259" i="5"/>
  <c r="AA258" i="5"/>
  <c r="AA257" i="5"/>
  <c r="AA256" i="5"/>
  <c r="AA255" i="5"/>
  <c r="AA254" i="5"/>
  <c r="AA253" i="5"/>
  <c r="AA252" i="5"/>
  <c r="AA251" i="5"/>
  <c r="AA250" i="5"/>
  <c r="AA249" i="5"/>
  <c r="AA248" i="5"/>
  <c r="AA247" i="5"/>
  <c r="AA246" i="5"/>
  <c r="AA245" i="5"/>
  <c r="AA244" i="5"/>
  <c r="AA243" i="5"/>
  <c r="AA242" i="5"/>
  <c r="AA241" i="5"/>
  <c r="AA240" i="5"/>
  <c r="AA239" i="5"/>
  <c r="AA238" i="5"/>
  <c r="AA237" i="5"/>
  <c r="AA236" i="5"/>
  <c r="AA235" i="5"/>
  <c r="AA234" i="5"/>
  <c r="AA233" i="5"/>
  <c r="AA232" i="5"/>
  <c r="AA231" i="5"/>
  <c r="AA230" i="5"/>
  <c r="AA229" i="5"/>
  <c r="AA228" i="5"/>
  <c r="AA227" i="5"/>
  <c r="AA226" i="5"/>
  <c r="AA225" i="5"/>
  <c r="AA224" i="5"/>
  <c r="AA223" i="5"/>
  <c r="AA222" i="5"/>
  <c r="AA221" i="5"/>
  <c r="AA220" i="5"/>
  <c r="AA219" i="5"/>
  <c r="AA218" i="5"/>
  <c r="AA217" i="5"/>
  <c r="AA216" i="5"/>
  <c r="AA215" i="5"/>
  <c r="AA214" i="5"/>
  <c r="AA213" i="5"/>
  <c r="AA212" i="5"/>
  <c r="AA211" i="5"/>
  <c r="AA210" i="5"/>
  <c r="AA209" i="5"/>
  <c r="AA208" i="5"/>
  <c r="AA207" i="5"/>
  <c r="AA206" i="5"/>
  <c r="AA205" i="5"/>
  <c r="AA204" i="5"/>
  <c r="AA203" i="5"/>
  <c r="AA202" i="5"/>
  <c r="AA201" i="5"/>
  <c r="AA200" i="5"/>
  <c r="AA199" i="5"/>
  <c r="AA198" i="5"/>
  <c r="AA197" i="5"/>
  <c r="AA196" i="5"/>
  <c r="AA195" i="5"/>
  <c r="AA194" i="5"/>
  <c r="AA193" i="5"/>
  <c r="AA192" i="5"/>
  <c r="AA191" i="5"/>
  <c r="AA190" i="5"/>
  <c r="AA189" i="5"/>
  <c r="AA188" i="5"/>
  <c r="AA187" i="5"/>
  <c r="AA186" i="5"/>
  <c r="AA185" i="5"/>
  <c r="AA184" i="5"/>
  <c r="AA183" i="5"/>
  <c r="AA182" i="5"/>
  <c r="AA181" i="5"/>
  <c r="AA180" i="5"/>
  <c r="AA179" i="5"/>
  <c r="AA178" i="5"/>
  <c r="AA177" i="5"/>
  <c r="AA176" i="5"/>
  <c r="AA175" i="5"/>
  <c r="AA174" i="5"/>
  <c r="AA173" i="5"/>
  <c r="AA172" i="5"/>
  <c r="AA171" i="5"/>
  <c r="AA170" i="5"/>
  <c r="AA169" i="5"/>
  <c r="AA168" i="5"/>
  <c r="AA167" i="5"/>
  <c r="AA166" i="5"/>
  <c r="AA165" i="5"/>
  <c r="AA164" i="5"/>
  <c r="AA163" i="5"/>
  <c r="AA162" i="5"/>
  <c r="AA161" i="5"/>
  <c r="AA160" i="5"/>
  <c r="AA159" i="5"/>
  <c r="AA158" i="5"/>
  <c r="AA157" i="5"/>
  <c r="AA156" i="5"/>
  <c r="AA155" i="5"/>
  <c r="AA154" i="5"/>
  <c r="AA153" i="5"/>
  <c r="AA152" i="5"/>
  <c r="AA151" i="5"/>
  <c r="AA150" i="5"/>
  <c r="AA149" i="5"/>
  <c r="AA148" i="5"/>
  <c r="AA147" i="5"/>
  <c r="AA146" i="5"/>
  <c r="AA145" i="5"/>
  <c r="AA144" i="5"/>
  <c r="AA143" i="5"/>
  <c r="AA142" i="5"/>
  <c r="AA141" i="5"/>
  <c r="AA140" i="5"/>
  <c r="AA139" i="5"/>
  <c r="AA138" i="5"/>
  <c r="AA137" i="5"/>
  <c r="AA136" i="5"/>
  <c r="AA135" i="5"/>
  <c r="AA134" i="5"/>
  <c r="AA133" i="5"/>
  <c r="AA132" i="5"/>
  <c r="AA131" i="5"/>
  <c r="AA130" i="5"/>
  <c r="AA129" i="5"/>
  <c r="AA128" i="5"/>
  <c r="AA127" i="5"/>
  <c r="AA126" i="5"/>
  <c r="AA125" i="5"/>
  <c r="AA124" i="5"/>
  <c r="AA123" i="5"/>
  <c r="AA122" i="5"/>
  <c r="AA121" i="5"/>
  <c r="AA120" i="5"/>
  <c r="AA119" i="5"/>
  <c r="AA118" i="5"/>
  <c r="AA117" i="5"/>
  <c r="AA116" i="5"/>
  <c r="AA115" i="5"/>
  <c r="AA114" i="5"/>
  <c r="AA113" i="5"/>
  <c r="AA112" i="5"/>
  <c r="AA111" i="5"/>
  <c r="AA110" i="5"/>
  <c r="AA109" i="5"/>
  <c r="AA108" i="5"/>
  <c r="AA107" i="5"/>
  <c r="AA106" i="5"/>
  <c r="AA105" i="5"/>
  <c r="AA104" i="5"/>
  <c r="AA103" i="5"/>
  <c r="AA102" i="5"/>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1" i="4" l="1"/>
  <c r="D6" i="11" s="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Z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0"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3001" i="4"/>
  <c r="A3002" i="4"/>
  <c r="A3003" i="4"/>
  <c r="A3004" i="4"/>
  <c r="A3005" i="4"/>
  <c r="A3006" i="4"/>
  <c r="A3007" i="4"/>
  <c r="A3008" i="4"/>
  <c r="A3009" i="4"/>
  <c r="A3010" i="4"/>
  <c r="A3011" i="4"/>
  <c r="A3012" i="4"/>
  <c r="A3013" i="4"/>
  <c r="A3014" i="4"/>
  <c r="A3015" i="4"/>
  <c r="A3016" i="4"/>
  <c r="A3017" i="4"/>
  <c r="A3018" i="4"/>
  <c r="A3019" i="4"/>
  <c r="A3020" i="4"/>
  <c r="A3021" i="4"/>
  <c r="A3022" i="4"/>
  <c r="A3023" i="4"/>
  <c r="A3024" i="4"/>
  <c r="A3025" i="4"/>
  <c r="A3026" i="4"/>
  <c r="A3027" i="4"/>
  <c r="A3028" i="4"/>
  <c r="A3029" i="4"/>
  <c r="A3030" i="4"/>
  <c r="A3031" i="4"/>
  <c r="A3032" i="4"/>
  <c r="A3033" i="4"/>
  <c r="A3034" i="4"/>
  <c r="A3035" i="4"/>
  <c r="A3036" i="4"/>
  <c r="A3037" i="4"/>
  <c r="A3038" i="4"/>
  <c r="A3039" i="4"/>
  <c r="A3040" i="4"/>
  <c r="A3041" i="4"/>
  <c r="A3042" i="4"/>
  <c r="A3043" i="4"/>
  <c r="A3044" i="4"/>
  <c r="A3045" i="4"/>
  <c r="A3046" i="4"/>
  <c r="A3047" i="4"/>
  <c r="A3048" i="4"/>
  <c r="A3049" i="4"/>
  <c r="A3050" i="4"/>
  <c r="A3051" i="4"/>
  <c r="A3052" i="4"/>
  <c r="A3053" i="4"/>
  <c r="A3054" i="4"/>
  <c r="A3055" i="4"/>
  <c r="A3056" i="4"/>
  <c r="A3057" i="4"/>
  <c r="A3058" i="4"/>
  <c r="A3059" i="4"/>
  <c r="A3060" i="4"/>
  <c r="A3061" i="4"/>
  <c r="A3062" i="4"/>
  <c r="A3063" i="4"/>
  <c r="A3064" i="4"/>
  <c r="A3065" i="4"/>
  <c r="A3066" i="4"/>
  <c r="A3067" i="4"/>
  <c r="A3068" i="4"/>
  <c r="A3069" i="4"/>
  <c r="A3070" i="4"/>
  <c r="A3071" i="4"/>
  <c r="A3072" i="4"/>
  <c r="A3073" i="4"/>
  <c r="A3074" i="4"/>
  <c r="A3075" i="4"/>
  <c r="A3076" i="4"/>
  <c r="A3077" i="4"/>
  <c r="A3078" i="4"/>
  <c r="A3079" i="4"/>
  <c r="A3080" i="4"/>
  <c r="A3081" i="4"/>
  <c r="A3082" i="4"/>
  <c r="A3083" i="4"/>
  <c r="A3084" i="4"/>
  <c r="A3085" i="4"/>
  <c r="A3086" i="4"/>
  <c r="A3087" i="4"/>
  <c r="A3088" i="4"/>
  <c r="A3089" i="4"/>
  <c r="A3090" i="4"/>
  <c r="A3091" i="4"/>
  <c r="A3092" i="4"/>
  <c r="A3093" i="4"/>
  <c r="A3094" i="4"/>
  <c r="A3095" i="4"/>
  <c r="A3096" i="4"/>
  <c r="A3097" i="4"/>
  <c r="A3098" i="4"/>
  <c r="A3099" i="4"/>
  <c r="A3100" i="4"/>
  <c r="A3101" i="4"/>
  <c r="A3102" i="4"/>
  <c r="A3103" i="4"/>
  <c r="A3104" i="4"/>
  <c r="A3105" i="4"/>
  <c r="A3106" i="4"/>
  <c r="A3107" i="4"/>
  <c r="A3108" i="4"/>
  <c r="A3109" i="4"/>
  <c r="A3110" i="4"/>
  <c r="A3111" i="4"/>
  <c r="A3112" i="4"/>
  <c r="A3113" i="4"/>
  <c r="A3114" i="4"/>
  <c r="A3115" i="4"/>
  <c r="A3116" i="4"/>
  <c r="A3117" i="4"/>
  <c r="A3118" i="4"/>
  <c r="A3119" i="4"/>
  <c r="A3120" i="4"/>
  <c r="A3121" i="4"/>
  <c r="A3122" i="4"/>
  <c r="A3123" i="4"/>
  <c r="A3124" i="4"/>
  <c r="A3125" i="4"/>
  <c r="A3126" i="4"/>
  <c r="A3127" i="4"/>
  <c r="A3128" i="4"/>
  <c r="A3129" i="4"/>
  <c r="A3130" i="4"/>
  <c r="A3131" i="4"/>
  <c r="A3132" i="4"/>
  <c r="A3133" i="4"/>
  <c r="A3134" i="4"/>
  <c r="A3135" i="4"/>
  <c r="A3136" i="4"/>
  <c r="A3137" i="4"/>
  <c r="A3138" i="4"/>
  <c r="A3139" i="4"/>
  <c r="A3140" i="4"/>
  <c r="A3141" i="4"/>
  <c r="A3142" i="4"/>
  <c r="A3143" i="4"/>
  <c r="A3144" i="4"/>
  <c r="A3145" i="4"/>
  <c r="A3146" i="4"/>
  <c r="A3147" i="4"/>
  <c r="A3148" i="4"/>
  <c r="A3149" i="4"/>
  <c r="A3150" i="4"/>
  <c r="A3151" i="4"/>
  <c r="A3152" i="4"/>
  <c r="A3153" i="4"/>
  <c r="A3154" i="4"/>
  <c r="A3155" i="4"/>
  <c r="A3156" i="4"/>
  <c r="A3157" i="4"/>
  <c r="A3158" i="4"/>
  <c r="A3159" i="4"/>
  <c r="A3160" i="4"/>
  <c r="A3161" i="4"/>
  <c r="A3162" i="4"/>
  <c r="A3163" i="4"/>
  <c r="A3164" i="4"/>
  <c r="A3165" i="4"/>
  <c r="A3166" i="4"/>
  <c r="A3167" i="4"/>
  <c r="A3168" i="4"/>
  <c r="A3169" i="4"/>
  <c r="A3170" i="4"/>
  <c r="A3171" i="4"/>
  <c r="A3172" i="4"/>
  <c r="A3173" i="4"/>
  <c r="A3174" i="4"/>
  <c r="A3175" i="4"/>
  <c r="A3176" i="4"/>
  <c r="A3177" i="4"/>
  <c r="A3178" i="4"/>
  <c r="A3179" i="4"/>
  <c r="A3180" i="4"/>
  <c r="A3181" i="4"/>
  <c r="A3182" i="4"/>
  <c r="A3183" i="4"/>
  <c r="A3184" i="4"/>
  <c r="A3185" i="4"/>
  <c r="A3186" i="4"/>
  <c r="A3187" i="4"/>
  <c r="A3188" i="4"/>
  <c r="A3189" i="4"/>
  <c r="A3190" i="4"/>
  <c r="A3191" i="4"/>
  <c r="A3192" i="4"/>
  <c r="A3193" i="4"/>
  <c r="A3194" i="4"/>
  <c r="A3195" i="4"/>
  <c r="A3196" i="4"/>
  <c r="A3197" i="4"/>
  <c r="A3198" i="4"/>
  <c r="A3199" i="4"/>
  <c r="A3200" i="4"/>
  <c r="A3201" i="4"/>
  <c r="A3202" i="4"/>
  <c r="A3203" i="4"/>
  <c r="A3204" i="4"/>
  <c r="A3205" i="4"/>
  <c r="A3206" i="4"/>
  <c r="A3207" i="4"/>
  <c r="A3208" i="4"/>
  <c r="A3209" i="4"/>
  <c r="A3210" i="4"/>
  <c r="A3211" i="4"/>
  <c r="A3212" i="4"/>
  <c r="A3213" i="4"/>
  <c r="A3214" i="4"/>
  <c r="A3215" i="4"/>
  <c r="A3216" i="4"/>
  <c r="A3217" i="4"/>
  <c r="A3218" i="4"/>
  <c r="A3219" i="4"/>
  <c r="A3220" i="4"/>
  <c r="A3221" i="4"/>
  <c r="A3222" i="4"/>
  <c r="A3223" i="4"/>
  <c r="A3224" i="4"/>
  <c r="A3225" i="4"/>
  <c r="A3226" i="4"/>
  <c r="A3227" i="4"/>
  <c r="A3228" i="4"/>
  <c r="A3229" i="4"/>
  <c r="A3230" i="4"/>
  <c r="A3231" i="4"/>
  <c r="A3232" i="4"/>
  <c r="A3233" i="4"/>
  <c r="A3234" i="4"/>
  <c r="A3235" i="4"/>
  <c r="A3236" i="4"/>
  <c r="A3237" i="4"/>
  <c r="A3238" i="4"/>
  <c r="A3239" i="4"/>
  <c r="A3240" i="4"/>
  <c r="A3241" i="4"/>
  <c r="A3242" i="4"/>
  <c r="A3243" i="4"/>
  <c r="A3244" i="4"/>
  <c r="A3245" i="4"/>
  <c r="A3246" i="4"/>
  <c r="A3247" i="4"/>
  <c r="A3248" i="4"/>
  <c r="A3249" i="4"/>
  <c r="A3250" i="4"/>
  <c r="A3251" i="4"/>
  <c r="A3252" i="4"/>
  <c r="A3253" i="4"/>
  <c r="A3254" i="4"/>
  <c r="A3255" i="4"/>
  <c r="A3256" i="4"/>
  <c r="A3257" i="4"/>
  <c r="A3258" i="4"/>
  <c r="A3259" i="4"/>
  <c r="A3260" i="4"/>
  <c r="A3261" i="4"/>
  <c r="A3262" i="4"/>
  <c r="A3263" i="4"/>
  <c r="A3264" i="4"/>
  <c r="A3265" i="4"/>
  <c r="A3266" i="4"/>
  <c r="A3267" i="4"/>
  <c r="A3268" i="4"/>
  <c r="A3269" i="4"/>
  <c r="A3270" i="4"/>
  <c r="A3271" i="4"/>
  <c r="A3272" i="4"/>
  <c r="A3273" i="4"/>
  <c r="A3274" i="4"/>
  <c r="A3275" i="4"/>
  <c r="A3276" i="4"/>
  <c r="A3277" i="4"/>
  <c r="A3278" i="4"/>
  <c r="A3279" i="4"/>
  <c r="A3280" i="4"/>
  <c r="A3281" i="4"/>
  <c r="A3282" i="4"/>
  <c r="A3283" i="4"/>
  <c r="A3284" i="4"/>
  <c r="A3285" i="4"/>
  <c r="A3286" i="4"/>
  <c r="A3287" i="4"/>
  <c r="A3288" i="4"/>
  <c r="A3289" i="4"/>
  <c r="A3290" i="4"/>
  <c r="A3291" i="4"/>
  <c r="A3292" i="4"/>
  <c r="A3293" i="4"/>
  <c r="A3294" i="4"/>
  <c r="A3295" i="4"/>
  <c r="A3296" i="4"/>
  <c r="A3297" i="4"/>
  <c r="A3298" i="4"/>
  <c r="A3299" i="4"/>
  <c r="A3300" i="4"/>
  <c r="A3301" i="4"/>
  <c r="A3302" i="4"/>
  <c r="A3303" i="4"/>
  <c r="A3304" i="4"/>
  <c r="A3305" i="4"/>
  <c r="A3306" i="4"/>
  <c r="A3307" i="4"/>
  <c r="A3308" i="4"/>
  <c r="A3309" i="4"/>
  <c r="A3310" i="4"/>
  <c r="A3311" i="4"/>
  <c r="A3312" i="4"/>
  <c r="A3313" i="4"/>
  <c r="A3314" i="4"/>
  <c r="A3315" i="4"/>
  <c r="A3316" i="4"/>
  <c r="A3317" i="4"/>
  <c r="A3318" i="4"/>
  <c r="A3319" i="4"/>
  <c r="A3320" i="4"/>
  <c r="A3321" i="4"/>
  <c r="A3322" i="4"/>
  <c r="A3323" i="4"/>
  <c r="A3324" i="4"/>
  <c r="A3325" i="4"/>
  <c r="A3326" i="4"/>
  <c r="A3327" i="4"/>
  <c r="A3328" i="4"/>
  <c r="A3329" i="4"/>
  <c r="A3330" i="4"/>
  <c r="A3331" i="4"/>
  <c r="A3332" i="4"/>
  <c r="A3333" i="4"/>
  <c r="A3334" i="4"/>
  <c r="A3335" i="4"/>
  <c r="A3336" i="4"/>
  <c r="A3337" i="4"/>
  <c r="A3338" i="4"/>
  <c r="A3339" i="4"/>
  <c r="A3340" i="4"/>
  <c r="A3341" i="4"/>
  <c r="A3342" i="4"/>
  <c r="A3343" i="4"/>
  <c r="A3344" i="4"/>
  <c r="A3345" i="4"/>
  <c r="A3346" i="4"/>
  <c r="A3347" i="4"/>
  <c r="A3348" i="4"/>
  <c r="A3349" i="4"/>
  <c r="A3350" i="4"/>
  <c r="A3351" i="4"/>
  <c r="A3352" i="4"/>
  <c r="A3353" i="4"/>
  <c r="A3354" i="4"/>
  <c r="A3355" i="4"/>
  <c r="A3356" i="4"/>
  <c r="A3357" i="4"/>
  <c r="A3358" i="4"/>
  <c r="A3359" i="4"/>
  <c r="A3360" i="4"/>
  <c r="A3361" i="4"/>
  <c r="A3362" i="4"/>
  <c r="A3363" i="4"/>
  <c r="A3364" i="4"/>
  <c r="A3365" i="4"/>
  <c r="A3366" i="4"/>
  <c r="A3367" i="4"/>
  <c r="A3368" i="4"/>
  <c r="A3369" i="4"/>
  <c r="A3370" i="4"/>
  <c r="A3371" i="4"/>
  <c r="A3372" i="4"/>
  <c r="A3373" i="4"/>
  <c r="A3374" i="4"/>
  <c r="A3375" i="4"/>
  <c r="A3376" i="4"/>
  <c r="A3377" i="4"/>
  <c r="A3378" i="4"/>
  <c r="A3379" i="4"/>
  <c r="A3380" i="4"/>
  <c r="A3381" i="4"/>
  <c r="A3382" i="4"/>
  <c r="A3383" i="4"/>
  <c r="A3384" i="4"/>
  <c r="A3385" i="4"/>
  <c r="A3386" i="4"/>
  <c r="A3387" i="4"/>
  <c r="A3388" i="4"/>
  <c r="A3389" i="4"/>
  <c r="A3390" i="4"/>
  <c r="A3391" i="4"/>
  <c r="A3392" i="4"/>
  <c r="A3393" i="4"/>
  <c r="A3394" i="4"/>
  <c r="A3395" i="4"/>
  <c r="A3396" i="4"/>
  <c r="A3397" i="4"/>
  <c r="A3398" i="4"/>
  <c r="A3399" i="4"/>
  <c r="A3400" i="4"/>
  <c r="A3401" i="4"/>
  <c r="A3402" i="4"/>
  <c r="A3403" i="4"/>
  <c r="A3404" i="4"/>
  <c r="A3405" i="4"/>
  <c r="A3406" i="4"/>
  <c r="A3407" i="4"/>
  <c r="A3408" i="4"/>
  <c r="A3409" i="4"/>
  <c r="A3410" i="4"/>
  <c r="A3411" i="4"/>
  <c r="A3412" i="4"/>
  <c r="A3413" i="4"/>
  <c r="A3414" i="4"/>
  <c r="A3415" i="4"/>
  <c r="A3416" i="4"/>
  <c r="A3417" i="4"/>
  <c r="A3418" i="4"/>
  <c r="A3419" i="4"/>
  <c r="A3420" i="4"/>
  <c r="A3421" i="4"/>
  <c r="A3422" i="4"/>
  <c r="A3423" i="4"/>
  <c r="A3424" i="4"/>
  <c r="A3425" i="4"/>
  <c r="A3426" i="4"/>
  <c r="A3427" i="4"/>
  <c r="A3428" i="4"/>
  <c r="A3429" i="4"/>
  <c r="A3430" i="4"/>
  <c r="A3431" i="4"/>
  <c r="A3432" i="4"/>
  <c r="A3433" i="4"/>
  <c r="A3434" i="4"/>
  <c r="A3435" i="4"/>
  <c r="A3436" i="4"/>
  <c r="A3437" i="4"/>
  <c r="A3438" i="4"/>
  <c r="A3439" i="4"/>
  <c r="A3440" i="4"/>
  <c r="A3441" i="4"/>
  <c r="A3442" i="4"/>
  <c r="A3443" i="4"/>
  <c r="A3444" i="4"/>
  <c r="A3445" i="4"/>
  <c r="A3446" i="4"/>
  <c r="A3447" i="4"/>
  <c r="A3448" i="4"/>
  <c r="A3449" i="4"/>
  <c r="A3450" i="4"/>
  <c r="A3451" i="4"/>
  <c r="A3452" i="4"/>
  <c r="A3453" i="4"/>
  <c r="A3454" i="4"/>
  <c r="A3455" i="4"/>
  <c r="A3456" i="4"/>
  <c r="A3457" i="4"/>
  <c r="A3458" i="4"/>
  <c r="A3459" i="4"/>
  <c r="A3460" i="4"/>
  <c r="A3461" i="4"/>
  <c r="A3462" i="4"/>
  <c r="A3463" i="4"/>
  <c r="A3464" i="4"/>
  <c r="A3465" i="4"/>
  <c r="A3466" i="4"/>
  <c r="A3467" i="4"/>
  <c r="A3468" i="4"/>
  <c r="A3469" i="4"/>
  <c r="A3470" i="4"/>
  <c r="A3471" i="4"/>
  <c r="A3472" i="4"/>
  <c r="A3473" i="4"/>
  <c r="A3474" i="4"/>
  <c r="A3475" i="4"/>
  <c r="A3476" i="4"/>
  <c r="A3477" i="4"/>
  <c r="A3478" i="4"/>
  <c r="A3479" i="4"/>
  <c r="A3480" i="4"/>
  <c r="A3481" i="4"/>
  <c r="A3482" i="4"/>
  <c r="A3483" i="4"/>
  <c r="A3484" i="4"/>
  <c r="A3485" i="4"/>
  <c r="A3486" i="4"/>
  <c r="A3487" i="4"/>
  <c r="A3488" i="4"/>
  <c r="A3489" i="4"/>
  <c r="A3490" i="4"/>
  <c r="A3491" i="4"/>
  <c r="A3492" i="4"/>
  <c r="A3493" i="4"/>
  <c r="A3494" i="4"/>
  <c r="A3495" i="4"/>
  <c r="A3496" i="4"/>
  <c r="A3497" i="4"/>
  <c r="A3498" i="4"/>
  <c r="A3499" i="4"/>
  <c r="A3500" i="4"/>
  <c r="A3501" i="4"/>
  <c r="A3502" i="4"/>
  <c r="A3503" i="4"/>
  <c r="A3504" i="4"/>
  <c r="A3505" i="4"/>
  <c r="A3506" i="4"/>
  <c r="A3507" i="4"/>
  <c r="A3508" i="4"/>
  <c r="A3509" i="4"/>
  <c r="A3510" i="4"/>
  <c r="A3511" i="4"/>
  <c r="A3512" i="4"/>
  <c r="A3513" i="4"/>
  <c r="A3514" i="4"/>
  <c r="A3515" i="4"/>
  <c r="A3516" i="4"/>
  <c r="A3517" i="4"/>
  <c r="A3518" i="4"/>
  <c r="A3519" i="4"/>
  <c r="A3520" i="4"/>
  <c r="A3521" i="4"/>
  <c r="A3522" i="4"/>
  <c r="A3523" i="4"/>
  <c r="A3524" i="4"/>
  <c r="A3525" i="4"/>
  <c r="A3526" i="4"/>
  <c r="A3527" i="4"/>
  <c r="A3528" i="4"/>
  <c r="A3529" i="4"/>
  <c r="A3530" i="4"/>
  <c r="A3531" i="4"/>
  <c r="A3532" i="4"/>
  <c r="A3533" i="4"/>
  <c r="A3534" i="4"/>
  <c r="A3535" i="4"/>
  <c r="A3536" i="4"/>
  <c r="A3537" i="4"/>
  <c r="A3538" i="4"/>
  <c r="A3539" i="4"/>
  <c r="A3540" i="4"/>
  <c r="A3541" i="4"/>
  <c r="A3542" i="4"/>
  <c r="A3543" i="4"/>
  <c r="A3544" i="4"/>
  <c r="A3545" i="4"/>
  <c r="A3546" i="4"/>
  <c r="A3547" i="4"/>
  <c r="A3548" i="4"/>
  <c r="A3549" i="4"/>
  <c r="A3550" i="4"/>
  <c r="A3551" i="4"/>
  <c r="A3552" i="4"/>
  <c r="A3553" i="4"/>
  <c r="A3554" i="4"/>
  <c r="A3555" i="4"/>
  <c r="A3556" i="4"/>
  <c r="A3557" i="4"/>
  <c r="A3558" i="4"/>
  <c r="A3559" i="4"/>
  <c r="A3560" i="4"/>
  <c r="A3561" i="4"/>
  <c r="A3562" i="4"/>
  <c r="A3563" i="4"/>
  <c r="A3564" i="4"/>
  <c r="A3565" i="4"/>
  <c r="A3566" i="4"/>
  <c r="A3567" i="4"/>
  <c r="A3568" i="4"/>
  <c r="A3569" i="4"/>
  <c r="A3570" i="4"/>
  <c r="A3571" i="4"/>
  <c r="A3572" i="4"/>
  <c r="A3573" i="4"/>
  <c r="A3574" i="4"/>
  <c r="A3575" i="4"/>
  <c r="A3576" i="4"/>
  <c r="A3577" i="4"/>
  <c r="A3578" i="4"/>
  <c r="A3579" i="4"/>
  <c r="A3580" i="4"/>
  <c r="A3581" i="4"/>
  <c r="A3582" i="4"/>
  <c r="A3583" i="4"/>
  <c r="A3584" i="4"/>
  <c r="A3585" i="4"/>
  <c r="A3586" i="4"/>
  <c r="A3587" i="4"/>
  <c r="A3588" i="4"/>
  <c r="A3589" i="4"/>
  <c r="A3590" i="4"/>
  <c r="A3591" i="4"/>
  <c r="A3592" i="4"/>
  <c r="A3593" i="4"/>
  <c r="A3594" i="4"/>
  <c r="A3595" i="4"/>
  <c r="A3596" i="4"/>
  <c r="A3597" i="4"/>
  <c r="A3598" i="4"/>
  <c r="A3599" i="4"/>
  <c r="A3600" i="4"/>
  <c r="A3601" i="4"/>
  <c r="A3602" i="4"/>
  <c r="A3603" i="4"/>
  <c r="A3604" i="4"/>
  <c r="A3605" i="4"/>
  <c r="A3606" i="4"/>
  <c r="A3607" i="4"/>
  <c r="A3608" i="4"/>
  <c r="A3609" i="4"/>
  <c r="A3610" i="4"/>
  <c r="A3611" i="4"/>
  <c r="A3612" i="4"/>
  <c r="A3613" i="4"/>
  <c r="A3614" i="4"/>
  <c r="A3615" i="4"/>
  <c r="A3616" i="4"/>
  <c r="A3617" i="4"/>
  <c r="A3618" i="4"/>
  <c r="A3619" i="4"/>
  <c r="A3620" i="4"/>
  <c r="A3621" i="4"/>
  <c r="A3622" i="4"/>
  <c r="A3623" i="4"/>
  <c r="A3624" i="4"/>
  <c r="A3625" i="4"/>
  <c r="A3626" i="4"/>
  <c r="A3627" i="4"/>
  <c r="A3628" i="4"/>
  <c r="A3629" i="4"/>
  <c r="A3630" i="4"/>
  <c r="A3631" i="4"/>
  <c r="A3632" i="4"/>
  <c r="A3633" i="4"/>
  <c r="A3634" i="4"/>
  <c r="A3635" i="4"/>
  <c r="A3636" i="4"/>
  <c r="A3637" i="4"/>
  <c r="A3638" i="4"/>
  <c r="A3639" i="4"/>
  <c r="A3640" i="4"/>
  <c r="A3641" i="4"/>
  <c r="A3642" i="4"/>
  <c r="A3643" i="4"/>
  <c r="A3644" i="4"/>
  <c r="A3645" i="4"/>
  <c r="A3646" i="4"/>
  <c r="A3647" i="4"/>
  <c r="A3648" i="4"/>
  <c r="A3649" i="4"/>
  <c r="A3650" i="4"/>
  <c r="A3651" i="4"/>
  <c r="A3652" i="4"/>
  <c r="A3653" i="4"/>
  <c r="A3654" i="4"/>
  <c r="A3655" i="4"/>
  <c r="A3656" i="4"/>
  <c r="A3657" i="4"/>
  <c r="A3658" i="4"/>
  <c r="A3659" i="4"/>
  <c r="A3660" i="4"/>
  <c r="A3661" i="4"/>
  <c r="A3662" i="4"/>
  <c r="A3663" i="4"/>
  <c r="A3664" i="4"/>
  <c r="A3665" i="4"/>
  <c r="A3666" i="4"/>
  <c r="A3667" i="4"/>
  <c r="A3668" i="4"/>
  <c r="A3669" i="4"/>
  <c r="A3670" i="4"/>
  <c r="A3671" i="4"/>
  <c r="A3672" i="4"/>
  <c r="A3673" i="4"/>
  <c r="A3674" i="4"/>
  <c r="A3675" i="4"/>
  <c r="A3676" i="4"/>
  <c r="A3677" i="4"/>
  <c r="A3678" i="4"/>
  <c r="A3679" i="4"/>
  <c r="A3680" i="4"/>
  <c r="A3681" i="4"/>
  <c r="A3682" i="4"/>
  <c r="A3683" i="4"/>
  <c r="A3684" i="4"/>
  <c r="A3685" i="4"/>
  <c r="A3686" i="4"/>
  <c r="A3687" i="4"/>
  <c r="A3688" i="4"/>
  <c r="A3689" i="4"/>
  <c r="A3690" i="4"/>
  <c r="A3691" i="4"/>
  <c r="A3692" i="4"/>
  <c r="A3693" i="4"/>
  <c r="A3694" i="4"/>
  <c r="A3695" i="4"/>
  <c r="A3696" i="4"/>
  <c r="A3697" i="4"/>
  <c r="A3698" i="4"/>
  <c r="A3699" i="4"/>
  <c r="A3700" i="4"/>
  <c r="A3701" i="4"/>
  <c r="A3702" i="4"/>
  <c r="A3703" i="4"/>
  <c r="A3704" i="4"/>
  <c r="A3705" i="4"/>
  <c r="A3706" i="4"/>
  <c r="A3707" i="4"/>
  <c r="A3708" i="4"/>
  <c r="A3709" i="4"/>
  <c r="A3710" i="4"/>
  <c r="A3711" i="4"/>
  <c r="A3712" i="4"/>
  <c r="A3713" i="4"/>
  <c r="A3714" i="4"/>
  <c r="A3715" i="4"/>
  <c r="A3716" i="4"/>
  <c r="A3717" i="4"/>
  <c r="A3718" i="4"/>
  <c r="A3719" i="4"/>
  <c r="A3720" i="4"/>
  <c r="A3721" i="4"/>
  <c r="A3722" i="4"/>
  <c r="A3723" i="4"/>
  <c r="A3724" i="4"/>
  <c r="A3725" i="4"/>
  <c r="A3726" i="4"/>
  <c r="A3727" i="4"/>
  <c r="A3728" i="4"/>
  <c r="A3729" i="4"/>
  <c r="A3730" i="4"/>
  <c r="A3731" i="4"/>
  <c r="A3732" i="4"/>
  <c r="A3733" i="4"/>
  <c r="A3734" i="4"/>
  <c r="A3735" i="4"/>
  <c r="A3736" i="4"/>
  <c r="A3737" i="4"/>
  <c r="A3738" i="4"/>
  <c r="A3739" i="4"/>
  <c r="A3740" i="4"/>
  <c r="A3741" i="4"/>
  <c r="A3742" i="4"/>
  <c r="A3743" i="4"/>
  <c r="A3744" i="4"/>
  <c r="A3745" i="4"/>
  <c r="A3746" i="4"/>
  <c r="A3747" i="4"/>
  <c r="A3748" i="4"/>
  <c r="A3749" i="4"/>
  <c r="A3750" i="4"/>
  <c r="A3751" i="4"/>
  <c r="A3752" i="4"/>
  <c r="A3753" i="4"/>
  <c r="A3754" i="4"/>
  <c r="A3755" i="4"/>
  <c r="A3756" i="4"/>
  <c r="A3757" i="4"/>
  <c r="A3758" i="4"/>
  <c r="A3759" i="4"/>
  <c r="A3760" i="4"/>
  <c r="A3761" i="4"/>
  <c r="A3762" i="4"/>
  <c r="A3763" i="4"/>
  <c r="A3764" i="4"/>
  <c r="A3765" i="4"/>
  <c r="A3766" i="4"/>
  <c r="A3767" i="4"/>
  <c r="A3768" i="4"/>
  <c r="A3769" i="4"/>
  <c r="A3770" i="4"/>
  <c r="A3771" i="4"/>
  <c r="A3772" i="4"/>
  <c r="A3773" i="4"/>
  <c r="A3774" i="4"/>
  <c r="A3775" i="4"/>
  <c r="A3776" i="4"/>
  <c r="A3777" i="4"/>
  <c r="A3778" i="4"/>
  <c r="A3779" i="4"/>
  <c r="A3780" i="4"/>
  <c r="A3781" i="4"/>
  <c r="A3782" i="4"/>
  <c r="A3783" i="4"/>
  <c r="A3784" i="4"/>
  <c r="A3785" i="4"/>
  <c r="A3786" i="4"/>
  <c r="A3787" i="4"/>
  <c r="A3788" i="4"/>
  <c r="A3789" i="4"/>
  <c r="A3790" i="4"/>
  <c r="A3791" i="4"/>
  <c r="A3792" i="4"/>
  <c r="A3793" i="4"/>
  <c r="A3794" i="4"/>
  <c r="A3795" i="4"/>
  <c r="A3796" i="4"/>
  <c r="A3797" i="4"/>
  <c r="A3798" i="4"/>
  <c r="A3799" i="4"/>
  <c r="A3800" i="4"/>
  <c r="A3801" i="4"/>
  <c r="A3802" i="4"/>
  <c r="A3803" i="4"/>
  <c r="A3804" i="4"/>
  <c r="A3805" i="4"/>
  <c r="A3806" i="4"/>
  <c r="A3807" i="4"/>
  <c r="A3808" i="4"/>
  <c r="A3809" i="4"/>
  <c r="A3810" i="4"/>
  <c r="A3811" i="4"/>
  <c r="A3812" i="4"/>
  <c r="A3813" i="4"/>
  <c r="A3814" i="4"/>
  <c r="A3815" i="4"/>
  <c r="A3816" i="4"/>
  <c r="A3817" i="4"/>
  <c r="A3818" i="4"/>
  <c r="A3819" i="4"/>
  <c r="A3820" i="4"/>
  <c r="A3821" i="4"/>
  <c r="A3822" i="4"/>
  <c r="A3823" i="4"/>
  <c r="A3824" i="4"/>
  <c r="A3825" i="4"/>
  <c r="A3826" i="4"/>
  <c r="A3827" i="4"/>
  <c r="A3828" i="4"/>
  <c r="A3829" i="4"/>
  <c r="A3830" i="4"/>
  <c r="A3831" i="4"/>
  <c r="A3832" i="4"/>
  <c r="A3833" i="4"/>
  <c r="A3834" i="4"/>
  <c r="A3835" i="4"/>
  <c r="A3836" i="4"/>
  <c r="A3837" i="4"/>
  <c r="A3838" i="4"/>
  <c r="A3839" i="4"/>
  <c r="A3840" i="4"/>
  <c r="A3841" i="4"/>
  <c r="A3842" i="4"/>
  <c r="A3843" i="4"/>
  <c r="A3844" i="4"/>
  <c r="A3845" i="4"/>
  <c r="A3846" i="4"/>
  <c r="A3847" i="4"/>
  <c r="A3848" i="4"/>
  <c r="A3849" i="4"/>
  <c r="A3850" i="4"/>
  <c r="A3851" i="4"/>
  <c r="A3852" i="4"/>
  <c r="A3853" i="4"/>
  <c r="A3854" i="4"/>
  <c r="A3855" i="4"/>
  <c r="A3856" i="4"/>
  <c r="A3857" i="4"/>
  <c r="A3858" i="4"/>
  <c r="A3859" i="4"/>
  <c r="A3860" i="4"/>
  <c r="A3861" i="4"/>
  <c r="A3862" i="4"/>
  <c r="A3863" i="4"/>
  <c r="A3864" i="4"/>
  <c r="A3865" i="4"/>
  <c r="A3866" i="4"/>
  <c r="A3867" i="4"/>
  <c r="A3868" i="4"/>
  <c r="A3869" i="4"/>
  <c r="A3870" i="4"/>
  <c r="A3871" i="4"/>
  <c r="A3872" i="4"/>
  <c r="A3873" i="4"/>
  <c r="A3874" i="4"/>
  <c r="A3875" i="4"/>
  <c r="A3876" i="4"/>
  <c r="A3877" i="4"/>
  <c r="A3878" i="4"/>
  <c r="A3879" i="4"/>
  <c r="A3880" i="4"/>
  <c r="A3881" i="4"/>
  <c r="A3882" i="4"/>
  <c r="A3883" i="4"/>
  <c r="A3884" i="4"/>
  <c r="A3885" i="4"/>
  <c r="A3886" i="4"/>
  <c r="A3887" i="4"/>
  <c r="A3888" i="4"/>
  <c r="A3889" i="4"/>
  <c r="A3890" i="4"/>
  <c r="A3891" i="4"/>
  <c r="A3892" i="4"/>
  <c r="A3893" i="4"/>
  <c r="A3894" i="4"/>
  <c r="A3895" i="4"/>
  <c r="A3896" i="4"/>
  <c r="A3897" i="4"/>
  <c r="A3898" i="4"/>
  <c r="A3899" i="4"/>
  <c r="A3900" i="4"/>
  <c r="A3901" i="4"/>
  <c r="A3902" i="4"/>
  <c r="A3903" i="4"/>
  <c r="A3904" i="4"/>
  <c r="A3905" i="4"/>
  <c r="A3906" i="4"/>
  <c r="A3907" i="4"/>
  <c r="A3908" i="4"/>
  <c r="A3909" i="4"/>
  <c r="A3910" i="4"/>
  <c r="A3911" i="4"/>
  <c r="A3912" i="4"/>
  <c r="A3913" i="4"/>
  <c r="A3914" i="4"/>
  <c r="A3915" i="4"/>
  <c r="A3916" i="4"/>
  <c r="A3917" i="4"/>
  <c r="A3918" i="4"/>
  <c r="A3919" i="4"/>
  <c r="A3920" i="4"/>
  <c r="A3921" i="4"/>
  <c r="A3922" i="4"/>
  <c r="A3923" i="4"/>
  <c r="A3924" i="4"/>
  <c r="A3925" i="4"/>
  <c r="A3926" i="4"/>
  <c r="A3927" i="4"/>
  <c r="A3928" i="4"/>
  <c r="A3929" i="4"/>
  <c r="A3930" i="4"/>
  <c r="A3931" i="4"/>
  <c r="A3932" i="4"/>
  <c r="A3933" i="4"/>
  <c r="A3934" i="4"/>
  <c r="A3935" i="4"/>
  <c r="A3936" i="4"/>
  <c r="A3937" i="4"/>
  <c r="A3938" i="4"/>
  <c r="A3939" i="4"/>
  <c r="A3940" i="4"/>
  <c r="A3941" i="4"/>
  <c r="A3942" i="4"/>
  <c r="A3943" i="4"/>
  <c r="A3944" i="4"/>
  <c r="A3945" i="4"/>
  <c r="A3946" i="4"/>
  <c r="A3947" i="4"/>
  <c r="A3948" i="4"/>
  <c r="A3949" i="4"/>
  <c r="A3950" i="4"/>
  <c r="A3951" i="4"/>
  <c r="A3952" i="4"/>
  <c r="A3953" i="4"/>
  <c r="A3954" i="4"/>
  <c r="A3955" i="4"/>
  <c r="A3956" i="4"/>
  <c r="A3957" i="4"/>
  <c r="A3958" i="4"/>
  <c r="A3959" i="4"/>
  <c r="A3960" i="4"/>
  <c r="A3961" i="4"/>
  <c r="A3962" i="4"/>
  <c r="A3963" i="4"/>
  <c r="A3964" i="4"/>
  <c r="A3965" i="4"/>
  <c r="A3966" i="4"/>
  <c r="A3967" i="4"/>
  <c r="A3968" i="4"/>
  <c r="A3969" i="4"/>
  <c r="A3970" i="4"/>
  <c r="A3971" i="4"/>
  <c r="A3972" i="4"/>
  <c r="A3973" i="4"/>
  <c r="A3974" i="4"/>
  <c r="A3975" i="4"/>
  <c r="A3976" i="4"/>
  <c r="A3977" i="4"/>
  <c r="A3978" i="4"/>
  <c r="A3979" i="4"/>
  <c r="A3980" i="4"/>
  <c r="A3981" i="4"/>
  <c r="A3982" i="4"/>
  <c r="A3983" i="4"/>
  <c r="A3984" i="4"/>
  <c r="A3985" i="4"/>
  <c r="A3986" i="4"/>
  <c r="A3987" i="4"/>
  <c r="A3988" i="4"/>
  <c r="A3989" i="4"/>
  <c r="A3990" i="4"/>
  <c r="A3991" i="4"/>
  <c r="A3992" i="4"/>
  <c r="A3993" i="4"/>
  <c r="A3994" i="4"/>
  <c r="A3995" i="4"/>
  <c r="A3996" i="4"/>
  <c r="A3997" i="4"/>
  <c r="A3998" i="4"/>
  <c r="A3999" i="4"/>
  <c r="A4000" i="4"/>
  <c r="A4001" i="4"/>
  <c r="A4002" i="4"/>
  <c r="A4003" i="4"/>
  <c r="A4004" i="4"/>
  <c r="A4005" i="4"/>
  <c r="A4006" i="4"/>
  <c r="A4007" i="4"/>
  <c r="A4008" i="4"/>
  <c r="A4009" i="4"/>
  <c r="A4010" i="4"/>
  <c r="A4011" i="4"/>
  <c r="A4012" i="4"/>
  <c r="A4013" i="4"/>
  <c r="A4014" i="4"/>
  <c r="A4015" i="4"/>
  <c r="A4016" i="4"/>
  <c r="A4017" i="4"/>
  <c r="A4018" i="4"/>
  <c r="A4019" i="4"/>
  <c r="A4020" i="4"/>
  <c r="A4021" i="4"/>
  <c r="A4022" i="4"/>
  <c r="A4023" i="4"/>
  <c r="A4024" i="4"/>
  <c r="A4025" i="4"/>
  <c r="A4026" i="4"/>
  <c r="A4027" i="4"/>
  <c r="A4028" i="4"/>
  <c r="A4029" i="4"/>
  <c r="A4030" i="4"/>
  <c r="A4031" i="4"/>
  <c r="A4032" i="4"/>
  <c r="A4033" i="4"/>
  <c r="A4034" i="4"/>
  <c r="A4035" i="4"/>
  <c r="A4036" i="4"/>
  <c r="A4037" i="4"/>
  <c r="A4038" i="4"/>
  <c r="A4039" i="4"/>
  <c r="A4040" i="4"/>
  <c r="A4041" i="4"/>
  <c r="A4042" i="4"/>
  <c r="A4043" i="4"/>
  <c r="A4044" i="4"/>
  <c r="A4045" i="4"/>
  <c r="A4046" i="4"/>
  <c r="A4047" i="4"/>
  <c r="A4048" i="4"/>
  <c r="A4049" i="4"/>
  <c r="A4050" i="4"/>
  <c r="A4051" i="4"/>
  <c r="A4052" i="4"/>
  <c r="A4053" i="4"/>
  <c r="A4054" i="4"/>
  <c r="A4055" i="4"/>
  <c r="A4056" i="4"/>
  <c r="A4057" i="4"/>
  <c r="A4058" i="4"/>
  <c r="A4059" i="4"/>
  <c r="A4060" i="4"/>
  <c r="A4061" i="4"/>
  <c r="A4062" i="4"/>
  <c r="A4063" i="4"/>
  <c r="A4064" i="4"/>
  <c r="A4065" i="4"/>
  <c r="A4066" i="4"/>
  <c r="A4067" i="4"/>
  <c r="A4068" i="4"/>
  <c r="A4069" i="4"/>
  <c r="A4070" i="4"/>
  <c r="A4071" i="4"/>
  <c r="A4072" i="4"/>
  <c r="A4073" i="4"/>
  <c r="A4074" i="4"/>
  <c r="A4075" i="4"/>
  <c r="A4076" i="4"/>
  <c r="A4077" i="4"/>
  <c r="A4078" i="4"/>
  <c r="A4079" i="4"/>
  <c r="A4080" i="4"/>
  <c r="A4081" i="4"/>
  <c r="A4082" i="4"/>
  <c r="A4083" i="4"/>
  <c r="A4084" i="4"/>
  <c r="A4085" i="4"/>
  <c r="A4086" i="4"/>
  <c r="A4087" i="4"/>
  <c r="A4088" i="4"/>
  <c r="A4089" i="4"/>
  <c r="A4090" i="4"/>
  <c r="A4091" i="4"/>
  <c r="A4092" i="4"/>
  <c r="A4093" i="4"/>
  <c r="A4094" i="4"/>
  <c r="A4095" i="4"/>
  <c r="A4096" i="4"/>
  <c r="A4097" i="4"/>
  <c r="A4098" i="4"/>
  <c r="A4099" i="4"/>
  <c r="A4100" i="4"/>
  <c r="A4101" i="4"/>
  <c r="A4102" i="4"/>
  <c r="A4103" i="4"/>
  <c r="A4104" i="4"/>
  <c r="A4105" i="4"/>
  <c r="A4106" i="4"/>
  <c r="A4107" i="4"/>
  <c r="A4108" i="4"/>
  <c r="A4109" i="4"/>
  <c r="A4110" i="4"/>
  <c r="A4111" i="4"/>
  <c r="A4112" i="4"/>
  <c r="A4113" i="4"/>
  <c r="A4114" i="4"/>
  <c r="A4115" i="4"/>
  <c r="A4116" i="4"/>
  <c r="A4117" i="4"/>
  <c r="A4118" i="4"/>
  <c r="A4119" i="4"/>
  <c r="A4120" i="4"/>
  <c r="A4121" i="4"/>
  <c r="A4122" i="4"/>
  <c r="A4123" i="4"/>
  <c r="A4124" i="4"/>
  <c r="A4125" i="4"/>
  <c r="A4126" i="4"/>
  <c r="A4127" i="4"/>
  <c r="A4128" i="4"/>
  <c r="A4129" i="4"/>
  <c r="A4130" i="4"/>
  <c r="A4131" i="4"/>
  <c r="A4132" i="4"/>
  <c r="A4133" i="4"/>
  <c r="A4134" i="4"/>
  <c r="A4135" i="4"/>
  <c r="A4136" i="4"/>
  <c r="A4137" i="4"/>
  <c r="A4138" i="4"/>
  <c r="A4139" i="4"/>
  <c r="A4140" i="4"/>
  <c r="A4141" i="4"/>
  <c r="A4142" i="4"/>
  <c r="A4143" i="4"/>
  <c r="A4144" i="4"/>
  <c r="A4145" i="4"/>
  <c r="A4146" i="4"/>
  <c r="A4147" i="4"/>
  <c r="A4148" i="4"/>
  <c r="A4149" i="4"/>
  <c r="A4150" i="4"/>
  <c r="A4151" i="4"/>
  <c r="A4152" i="4"/>
  <c r="A4153" i="4"/>
  <c r="A4154" i="4"/>
  <c r="A4155" i="4"/>
  <c r="A4156" i="4"/>
  <c r="A4157" i="4"/>
  <c r="A4158" i="4"/>
  <c r="A4159" i="4"/>
  <c r="A4160" i="4"/>
  <c r="A4161" i="4"/>
  <c r="A4162" i="4"/>
  <c r="A4163" i="4"/>
  <c r="A4164" i="4"/>
  <c r="A4165" i="4"/>
  <c r="A4166" i="4"/>
  <c r="A4167" i="4"/>
  <c r="A4168" i="4"/>
  <c r="A4169" i="4"/>
  <c r="A4170" i="4"/>
  <c r="A4171" i="4"/>
  <c r="A4172" i="4"/>
  <c r="A4173" i="4"/>
  <c r="A4174" i="4"/>
  <c r="A4175" i="4"/>
  <c r="A4176" i="4"/>
  <c r="A4177" i="4"/>
  <c r="A4178" i="4"/>
  <c r="A4179" i="4"/>
  <c r="A4180" i="4"/>
  <c r="A4181" i="4"/>
  <c r="A4182" i="4"/>
  <c r="A4183" i="4"/>
  <c r="A4184" i="4"/>
  <c r="A4185" i="4"/>
  <c r="A4186" i="4"/>
  <c r="A4187" i="4"/>
  <c r="A4188" i="4"/>
  <c r="A4189" i="4"/>
  <c r="A4190" i="4"/>
  <c r="A4191" i="4"/>
  <c r="A4192" i="4"/>
  <c r="A4193" i="4"/>
  <c r="A4194" i="4"/>
  <c r="A4195" i="4"/>
  <c r="A4196" i="4"/>
  <c r="A4197" i="4"/>
  <c r="A4198" i="4"/>
  <c r="A4199" i="4"/>
  <c r="A4200" i="4"/>
  <c r="A4201" i="4"/>
  <c r="A4202" i="4"/>
  <c r="A4203" i="4"/>
  <c r="A4204" i="4"/>
  <c r="A4205" i="4"/>
  <c r="A4206" i="4"/>
  <c r="A4207" i="4"/>
  <c r="A4208" i="4"/>
  <c r="A4209" i="4"/>
  <c r="A4210" i="4"/>
  <c r="A4211" i="4"/>
  <c r="A4212" i="4"/>
  <c r="A4213" i="4"/>
  <c r="A4214" i="4"/>
  <c r="A4215" i="4"/>
  <c r="A4216" i="4"/>
  <c r="A4217" i="4"/>
  <c r="A4218" i="4"/>
  <c r="A4219" i="4"/>
  <c r="A4220" i="4"/>
  <c r="A4221" i="4"/>
  <c r="A4222" i="4"/>
  <c r="A4223" i="4"/>
  <c r="A4224" i="4"/>
  <c r="A4225" i="4"/>
  <c r="A4226" i="4"/>
  <c r="A4227" i="4"/>
  <c r="A4228" i="4"/>
  <c r="A4229" i="4"/>
  <c r="A4230" i="4"/>
  <c r="A4231" i="4"/>
  <c r="A4232" i="4"/>
  <c r="A4233" i="4"/>
  <c r="A4234" i="4"/>
  <c r="A4235" i="4"/>
  <c r="A4236" i="4"/>
  <c r="A4237" i="4"/>
  <c r="A4238" i="4"/>
  <c r="A4239" i="4"/>
  <c r="A4240" i="4"/>
  <c r="A4241" i="4"/>
  <c r="A4242" i="4"/>
  <c r="A4243" i="4"/>
  <c r="A4244" i="4"/>
  <c r="A4245" i="4"/>
  <c r="A4246" i="4"/>
  <c r="A4247" i="4"/>
  <c r="A4248" i="4"/>
  <c r="A4249" i="4"/>
  <c r="A4250" i="4"/>
  <c r="A4251" i="4"/>
  <c r="A4252" i="4"/>
  <c r="A4253" i="4"/>
  <c r="A4254" i="4"/>
  <c r="A4255" i="4"/>
  <c r="A4256" i="4"/>
  <c r="A4257" i="4"/>
  <c r="A4258" i="4"/>
  <c r="A4259" i="4"/>
  <c r="A4260" i="4"/>
  <c r="A4261" i="4"/>
  <c r="A4262" i="4"/>
  <c r="A4263" i="4"/>
  <c r="A4264" i="4"/>
  <c r="A4265" i="4"/>
  <c r="A4266" i="4"/>
  <c r="A4267" i="4"/>
  <c r="A4268" i="4"/>
  <c r="A4269" i="4"/>
  <c r="A4270" i="4"/>
  <c r="A4271" i="4"/>
  <c r="A4272" i="4"/>
  <c r="A4273" i="4"/>
  <c r="A4274" i="4"/>
  <c r="A4275" i="4"/>
  <c r="A4276" i="4"/>
  <c r="A4277" i="4"/>
  <c r="A4278" i="4"/>
  <c r="A4279" i="4"/>
  <c r="A4280" i="4"/>
  <c r="A4281" i="4"/>
  <c r="A4282" i="4"/>
  <c r="A4283" i="4"/>
  <c r="A4284" i="4"/>
  <c r="A4285" i="4"/>
  <c r="A4286" i="4"/>
  <c r="A4287" i="4"/>
  <c r="A4288" i="4"/>
  <c r="A4289" i="4"/>
  <c r="A4290" i="4"/>
  <c r="A4291" i="4"/>
  <c r="A4292" i="4"/>
  <c r="A4293" i="4"/>
  <c r="A4294" i="4"/>
  <c r="A4295" i="4"/>
  <c r="A4296" i="4"/>
  <c r="A4297" i="4"/>
  <c r="A4298" i="4"/>
  <c r="A4299" i="4"/>
  <c r="A4300" i="4"/>
  <c r="A4301" i="4"/>
  <c r="A4302" i="4"/>
  <c r="A4303" i="4"/>
  <c r="A4304" i="4"/>
  <c r="A4305" i="4"/>
  <c r="A4306" i="4"/>
  <c r="A4307" i="4"/>
  <c r="A4308" i="4"/>
  <c r="A4309" i="4"/>
  <c r="A4310" i="4"/>
  <c r="A4311" i="4"/>
  <c r="A4312" i="4"/>
  <c r="A4313" i="4"/>
  <c r="A4314" i="4"/>
  <c r="A4315" i="4"/>
  <c r="A4316" i="4"/>
  <c r="A4317" i="4"/>
  <c r="A4318" i="4"/>
  <c r="A4319" i="4"/>
  <c r="A4320" i="4"/>
  <c r="A4321" i="4"/>
  <c r="A4322" i="4"/>
  <c r="A4323" i="4"/>
  <c r="A4324" i="4"/>
  <c r="A4325" i="4"/>
  <c r="A4326" i="4"/>
  <c r="A4327" i="4"/>
  <c r="A4328" i="4"/>
  <c r="A4329" i="4"/>
  <c r="A4330" i="4"/>
  <c r="A4331" i="4"/>
  <c r="A4332" i="4"/>
  <c r="A4333" i="4"/>
  <c r="A4334" i="4"/>
  <c r="A4335" i="4"/>
  <c r="A4336" i="4"/>
  <c r="A4337" i="4"/>
  <c r="A4338" i="4"/>
  <c r="A4339" i="4"/>
  <c r="A4340" i="4"/>
  <c r="A4341" i="4"/>
  <c r="A4342" i="4"/>
  <c r="A4343" i="4"/>
  <c r="A4344" i="4"/>
  <c r="A4345" i="4"/>
  <c r="A4346" i="4"/>
  <c r="A4347" i="4"/>
  <c r="A4348" i="4"/>
  <c r="A4349" i="4"/>
  <c r="A4350" i="4"/>
  <c r="A4351" i="4"/>
  <c r="A4352" i="4"/>
  <c r="A4353" i="4"/>
  <c r="A4354" i="4"/>
  <c r="A4355" i="4"/>
  <c r="A4356" i="4"/>
  <c r="A4357" i="4"/>
  <c r="A4358" i="4"/>
  <c r="A4359" i="4"/>
  <c r="A4360" i="4"/>
  <c r="A4361" i="4"/>
  <c r="A4362" i="4"/>
  <c r="A4363" i="4"/>
  <c r="A4364" i="4"/>
  <c r="A4365" i="4"/>
  <c r="A4366" i="4"/>
  <c r="A4367" i="4"/>
  <c r="A4368" i="4"/>
  <c r="A4369" i="4"/>
  <c r="A4370" i="4"/>
  <c r="A4371" i="4"/>
  <c r="A4372" i="4"/>
  <c r="A4373" i="4"/>
  <c r="A4374" i="4"/>
  <c r="A4375" i="4"/>
  <c r="A4376" i="4"/>
  <c r="A4377" i="4"/>
  <c r="A4378" i="4"/>
  <c r="A4379" i="4"/>
  <c r="A4380" i="4"/>
  <c r="A4381" i="4"/>
  <c r="A4382" i="4"/>
  <c r="A4383" i="4"/>
  <c r="A4384" i="4"/>
  <c r="A4385" i="4"/>
  <c r="A4386" i="4"/>
  <c r="A4387" i="4"/>
  <c r="A4388" i="4"/>
  <c r="A4389" i="4"/>
  <c r="A4390" i="4"/>
  <c r="A4391" i="4"/>
  <c r="A4392" i="4"/>
  <c r="A4393" i="4"/>
  <c r="A4394" i="4"/>
  <c r="A4395" i="4"/>
  <c r="A4396" i="4"/>
  <c r="A4397" i="4"/>
  <c r="A4398" i="4"/>
  <c r="A4399" i="4"/>
  <c r="A4400" i="4"/>
  <c r="A4401" i="4"/>
  <c r="A4402" i="4"/>
  <c r="A4403" i="4"/>
  <c r="A4404" i="4"/>
  <c r="A4405" i="4"/>
  <c r="A4406" i="4"/>
  <c r="A4407" i="4"/>
  <c r="A4408" i="4"/>
  <c r="A4409" i="4"/>
  <c r="A4410" i="4"/>
  <c r="A4411" i="4"/>
  <c r="A4412" i="4"/>
  <c r="A4413" i="4"/>
  <c r="A4414" i="4"/>
  <c r="A4415" i="4"/>
  <c r="A4416" i="4"/>
  <c r="A4417" i="4"/>
  <c r="A4418" i="4"/>
  <c r="A4419" i="4"/>
  <c r="A4420" i="4"/>
  <c r="A4421" i="4"/>
  <c r="A4422" i="4"/>
  <c r="A4423" i="4"/>
  <c r="A4424" i="4"/>
  <c r="A4425" i="4"/>
  <c r="A4426" i="4"/>
  <c r="A4427" i="4"/>
  <c r="A4428" i="4"/>
  <c r="A4429" i="4"/>
  <c r="A4430" i="4"/>
  <c r="A4431" i="4"/>
  <c r="A4432" i="4"/>
  <c r="A4433" i="4"/>
  <c r="A4434" i="4"/>
  <c r="A4435" i="4"/>
  <c r="A4436" i="4"/>
  <c r="A4437" i="4"/>
  <c r="A4438" i="4"/>
  <c r="A4439" i="4"/>
  <c r="A4440" i="4"/>
  <c r="A4441" i="4"/>
  <c r="A4442" i="4"/>
  <c r="A4443" i="4"/>
  <c r="A4444" i="4"/>
  <c r="A4445" i="4"/>
  <c r="A4446" i="4"/>
  <c r="A4447" i="4"/>
  <c r="A4448" i="4"/>
  <c r="A4449" i="4"/>
  <c r="A4450" i="4"/>
  <c r="A4451" i="4"/>
  <c r="A4452" i="4"/>
  <c r="A4453" i="4"/>
  <c r="A4454" i="4"/>
  <c r="A4455" i="4"/>
  <c r="A4456" i="4"/>
  <c r="A4457" i="4"/>
  <c r="A4458" i="4"/>
  <c r="A4459" i="4"/>
  <c r="A4460" i="4"/>
  <c r="A4461" i="4"/>
  <c r="A4462" i="4"/>
  <c r="A4463" i="4"/>
  <c r="A4464" i="4"/>
  <c r="A4465" i="4"/>
  <c r="A4466" i="4"/>
  <c r="A4467" i="4"/>
  <c r="A4468" i="4"/>
  <c r="A4469" i="4"/>
  <c r="A4470" i="4"/>
  <c r="A4471" i="4"/>
  <c r="A4472" i="4"/>
  <c r="A4473" i="4"/>
  <c r="A4474" i="4"/>
  <c r="A4475" i="4"/>
  <c r="A4476" i="4"/>
  <c r="A4477" i="4"/>
  <c r="A4478" i="4"/>
  <c r="A4479" i="4"/>
  <c r="A4480" i="4"/>
  <c r="A4481" i="4"/>
  <c r="A4482" i="4"/>
  <c r="A4483" i="4"/>
  <c r="A4484" i="4"/>
  <c r="A4485" i="4"/>
  <c r="A4486" i="4"/>
  <c r="A4487" i="4"/>
  <c r="A4488" i="4"/>
  <c r="A4489" i="4"/>
  <c r="A4490" i="4"/>
  <c r="A4491" i="4"/>
  <c r="A4492" i="4"/>
  <c r="A4493" i="4"/>
  <c r="A4494" i="4"/>
  <c r="A4495" i="4"/>
  <c r="A4496" i="4"/>
  <c r="A4497" i="4"/>
  <c r="A4498" i="4"/>
  <c r="A4499" i="4"/>
  <c r="A4500" i="4"/>
  <c r="A4501" i="4"/>
  <c r="A4502" i="4"/>
  <c r="A4503" i="4"/>
  <c r="A4504" i="4"/>
  <c r="A4505" i="4"/>
  <c r="A4506" i="4"/>
  <c r="A4507" i="4"/>
  <c r="A4508" i="4"/>
  <c r="A4509" i="4"/>
  <c r="A4510" i="4"/>
  <c r="A4511" i="4"/>
  <c r="A4512" i="4"/>
  <c r="A4513" i="4"/>
  <c r="A4514" i="4"/>
  <c r="A4515" i="4"/>
  <c r="A4516" i="4"/>
  <c r="A4517" i="4"/>
  <c r="A4518" i="4"/>
  <c r="A4519" i="4"/>
  <c r="A4520" i="4"/>
  <c r="A4521" i="4"/>
  <c r="A4522" i="4"/>
  <c r="A4523" i="4"/>
  <c r="A4524" i="4"/>
  <c r="A4525" i="4"/>
  <c r="A4526" i="4"/>
  <c r="A4527" i="4"/>
  <c r="A4528" i="4"/>
  <c r="A4529" i="4"/>
  <c r="A4530" i="4"/>
  <c r="A4531" i="4"/>
  <c r="A4532" i="4"/>
  <c r="A4533" i="4"/>
  <c r="A4534" i="4"/>
  <c r="A4535" i="4"/>
  <c r="A4536" i="4"/>
  <c r="A4537" i="4"/>
  <c r="A4538" i="4"/>
  <c r="A4539" i="4"/>
  <c r="A4540" i="4"/>
  <c r="A4541" i="4"/>
  <c r="A4542" i="4"/>
  <c r="A4543" i="4"/>
  <c r="A4544" i="4"/>
  <c r="A4545" i="4"/>
  <c r="A4546" i="4"/>
  <c r="A4547" i="4"/>
  <c r="A4548" i="4"/>
  <c r="A4549" i="4"/>
  <c r="A4550" i="4"/>
  <c r="A4551" i="4"/>
  <c r="A4552" i="4"/>
  <c r="A4553" i="4"/>
  <c r="A4554" i="4"/>
  <c r="A4555" i="4"/>
  <c r="A4556" i="4"/>
  <c r="A4557" i="4"/>
  <c r="A4558" i="4"/>
  <c r="A4559" i="4"/>
  <c r="A4560" i="4"/>
  <c r="A4561" i="4"/>
  <c r="A4562" i="4"/>
  <c r="A4563" i="4"/>
  <c r="A4564" i="4"/>
  <c r="A4565" i="4"/>
  <c r="A4566" i="4"/>
  <c r="A4567" i="4"/>
  <c r="A4568" i="4"/>
  <c r="A4569" i="4"/>
  <c r="A4570" i="4"/>
  <c r="A4571" i="4"/>
  <c r="A4572" i="4"/>
  <c r="A4573" i="4"/>
  <c r="A4574" i="4"/>
  <c r="A4575" i="4"/>
  <c r="A4576" i="4"/>
  <c r="A4577" i="4"/>
  <c r="A4578" i="4"/>
  <c r="A4579" i="4"/>
  <c r="A4580" i="4"/>
  <c r="A4581" i="4"/>
  <c r="A4582" i="4"/>
  <c r="A4583" i="4"/>
  <c r="A4584" i="4"/>
  <c r="A4585" i="4"/>
  <c r="A4586" i="4"/>
  <c r="A4587" i="4"/>
  <c r="A4588" i="4"/>
  <c r="A4589" i="4"/>
  <c r="A4590" i="4"/>
  <c r="A4591" i="4"/>
  <c r="A4592" i="4"/>
  <c r="A4593" i="4"/>
  <c r="A4594" i="4"/>
  <c r="A4595" i="4"/>
  <c r="A4596" i="4"/>
  <c r="A4597" i="4"/>
  <c r="A4598" i="4"/>
  <c r="A4599" i="4"/>
  <c r="A4600" i="4"/>
  <c r="A4601" i="4"/>
  <c r="A4602" i="4"/>
  <c r="A4603" i="4"/>
  <c r="A4604" i="4"/>
  <c r="A4605" i="4"/>
  <c r="A4606" i="4"/>
  <c r="A4607" i="4"/>
  <c r="A4608" i="4"/>
  <c r="A4609" i="4"/>
  <c r="A4610" i="4"/>
  <c r="A4611" i="4"/>
  <c r="A4612" i="4"/>
  <c r="A4613" i="4"/>
  <c r="A4614" i="4"/>
  <c r="A4615" i="4"/>
  <c r="A4616" i="4"/>
  <c r="A4617" i="4"/>
  <c r="A4618" i="4"/>
  <c r="A4619" i="4"/>
  <c r="A4620" i="4"/>
  <c r="A4621" i="4"/>
  <c r="A4622" i="4"/>
  <c r="A4623" i="4"/>
  <c r="A4624" i="4"/>
  <c r="A4625" i="4"/>
  <c r="A4626" i="4"/>
  <c r="A4627" i="4"/>
  <c r="A4628" i="4"/>
  <c r="A4629" i="4"/>
  <c r="A4630" i="4"/>
  <c r="A4631" i="4"/>
  <c r="A4632" i="4"/>
  <c r="A4633" i="4"/>
  <c r="A4634" i="4"/>
  <c r="A4635" i="4"/>
  <c r="A4636" i="4"/>
  <c r="A4637" i="4"/>
  <c r="A4638" i="4"/>
  <c r="A4639" i="4"/>
  <c r="A4640" i="4"/>
  <c r="A4641" i="4"/>
  <c r="A4642" i="4"/>
  <c r="A4643" i="4"/>
  <c r="A4644" i="4"/>
  <c r="A4645" i="4"/>
  <c r="A4646" i="4"/>
  <c r="A4647" i="4"/>
  <c r="A4648" i="4"/>
  <c r="A4649" i="4"/>
  <c r="A4650" i="4"/>
  <c r="A4651" i="4"/>
  <c r="A4652" i="4"/>
  <c r="A4653" i="4"/>
  <c r="A4654" i="4"/>
  <c r="A4655" i="4"/>
  <c r="A4656" i="4"/>
  <c r="A4657" i="4"/>
  <c r="A4658" i="4"/>
  <c r="A4659" i="4"/>
  <c r="A4660" i="4"/>
  <c r="A4661" i="4"/>
  <c r="A4662" i="4"/>
  <c r="A4663" i="4"/>
  <c r="A4664" i="4"/>
  <c r="A4665" i="4"/>
  <c r="A4666" i="4"/>
  <c r="A4667" i="4"/>
  <c r="A4668" i="4"/>
  <c r="A4669" i="4"/>
  <c r="A4670" i="4"/>
  <c r="A4671" i="4"/>
  <c r="A4672" i="4"/>
  <c r="A4673" i="4"/>
  <c r="A4674" i="4"/>
  <c r="A4675" i="4"/>
  <c r="A4676" i="4"/>
  <c r="A4677" i="4"/>
  <c r="A4678" i="4"/>
  <c r="A4679" i="4"/>
  <c r="A4680" i="4"/>
  <c r="A4681" i="4"/>
  <c r="A4682" i="4"/>
  <c r="A4683" i="4"/>
  <c r="A4684" i="4"/>
  <c r="A4685" i="4"/>
  <c r="A4686" i="4"/>
  <c r="A4687" i="4"/>
  <c r="A4688" i="4"/>
  <c r="A4689" i="4"/>
  <c r="A4690" i="4"/>
  <c r="A4691" i="4"/>
  <c r="A4692" i="4"/>
  <c r="A4693" i="4"/>
  <c r="A4694" i="4"/>
  <c r="A4695" i="4"/>
  <c r="A4696" i="4"/>
  <c r="A4697" i="4"/>
  <c r="A4698" i="4"/>
  <c r="A4699" i="4"/>
  <c r="A4700" i="4"/>
  <c r="A4701" i="4"/>
  <c r="A4702" i="4"/>
  <c r="A4703" i="4"/>
  <c r="A4704" i="4"/>
  <c r="A4705" i="4"/>
  <c r="A4706" i="4"/>
  <c r="A4707" i="4"/>
  <c r="A4708" i="4"/>
  <c r="A4709" i="4"/>
  <c r="A4710" i="4"/>
  <c r="A4711" i="4"/>
  <c r="A4712" i="4"/>
  <c r="A4713" i="4"/>
  <c r="A4714" i="4"/>
  <c r="A4715" i="4"/>
  <c r="A4716" i="4"/>
  <c r="A4717" i="4"/>
  <c r="A4718" i="4"/>
  <c r="A4719" i="4"/>
  <c r="A4720" i="4"/>
  <c r="A4721" i="4"/>
  <c r="A4722" i="4"/>
  <c r="A4723" i="4"/>
  <c r="A4724" i="4"/>
  <c r="A4725" i="4"/>
  <c r="A4726" i="4"/>
  <c r="A4727" i="4"/>
  <c r="A4728" i="4"/>
  <c r="A4729" i="4"/>
  <c r="A4730" i="4"/>
  <c r="A4731" i="4"/>
  <c r="A4732" i="4"/>
  <c r="A4733" i="4"/>
  <c r="A4734" i="4"/>
  <c r="A4735" i="4"/>
  <c r="A4736" i="4"/>
  <c r="A4737" i="4"/>
  <c r="A4738" i="4"/>
  <c r="A4739" i="4"/>
  <c r="A4740" i="4"/>
  <c r="A4741" i="4"/>
  <c r="A4742" i="4"/>
  <c r="A4743" i="4"/>
  <c r="A4744" i="4"/>
  <c r="A4745" i="4"/>
  <c r="A4746" i="4"/>
  <c r="A4747" i="4"/>
  <c r="A4748" i="4"/>
  <c r="A4749" i="4"/>
  <c r="A4750" i="4"/>
  <c r="A4751" i="4"/>
  <c r="A4752" i="4"/>
  <c r="A4753" i="4"/>
  <c r="A4754" i="4"/>
  <c r="A4755" i="4"/>
  <c r="A4756" i="4"/>
  <c r="A4757" i="4"/>
  <c r="A4758" i="4"/>
  <c r="A4759" i="4"/>
  <c r="A4760" i="4"/>
  <c r="A4761" i="4"/>
  <c r="A4762" i="4"/>
  <c r="A4763" i="4"/>
  <c r="A4764" i="4"/>
  <c r="A4765" i="4"/>
  <c r="A4766" i="4"/>
  <c r="A4767" i="4"/>
  <c r="A4768" i="4"/>
  <c r="A4769" i="4"/>
  <c r="A4770" i="4"/>
  <c r="A4771" i="4"/>
  <c r="A4772" i="4"/>
  <c r="A4773" i="4"/>
  <c r="A4774" i="4"/>
  <c r="A4775" i="4"/>
  <c r="A4776" i="4"/>
  <c r="A4777" i="4"/>
  <c r="A4778" i="4"/>
  <c r="A4779" i="4"/>
  <c r="A4780" i="4"/>
  <c r="A4781" i="4"/>
  <c r="A4782" i="4"/>
  <c r="A4783" i="4"/>
  <c r="A4784" i="4"/>
  <c r="A4785" i="4"/>
  <c r="A4786" i="4"/>
  <c r="A4787" i="4"/>
  <c r="A4788" i="4"/>
  <c r="A4789" i="4"/>
  <c r="A4790" i="4"/>
  <c r="A4791" i="4"/>
  <c r="A4792" i="4"/>
  <c r="A4793" i="4"/>
  <c r="A4794" i="4"/>
  <c r="A4795" i="4"/>
  <c r="A4796" i="4"/>
  <c r="A4797" i="4"/>
  <c r="A4798" i="4"/>
  <c r="A4799" i="4"/>
  <c r="A4800" i="4"/>
  <c r="A4801" i="4"/>
  <c r="A4802" i="4"/>
  <c r="A4803" i="4"/>
  <c r="A4804" i="4"/>
  <c r="A4805" i="4"/>
  <c r="A4806" i="4"/>
  <c r="A4807" i="4"/>
  <c r="A4808" i="4"/>
  <c r="A4809" i="4"/>
  <c r="A4810" i="4"/>
  <c r="A4811" i="4"/>
  <c r="A4812" i="4"/>
  <c r="A4813" i="4"/>
  <c r="A4814" i="4"/>
  <c r="A4815" i="4"/>
  <c r="A4816" i="4"/>
  <c r="A4817" i="4"/>
  <c r="A4818" i="4"/>
  <c r="A4819" i="4"/>
  <c r="A4820" i="4"/>
  <c r="A4821" i="4"/>
  <c r="A4822" i="4"/>
  <c r="A4823" i="4"/>
  <c r="A4824" i="4"/>
  <c r="A4825" i="4"/>
  <c r="A4826" i="4"/>
  <c r="A4827" i="4"/>
  <c r="A4828" i="4"/>
  <c r="A4829" i="4"/>
  <c r="A4830" i="4"/>
  <c r="A4831" i="4"/>
  <c r="A4832" i="4"/>
  <c r="A4833" i="4"/>
  <c r="A4834" i="4"/>
  <c r="A4835" i="4"/>
  <c r="A4836" i="4"/>
  <c r="A4837" i="4"/>
  <c r="A4838" i="4"/>
  <c r="A4839" i="4"/>
  <c r="A4840" i="4"/>
  <c r="A4841" i="4"/>
  <c r="A4842" i="4"/>
  <c r="A4843" i="4"/>
  <c r="A4844" i="4"/>
  <c r="A4845" i="4"/>
  <c r="A4846" i="4"/>
  <c r="A4847" i="4"/>
  <c r="A4848" i="4"/>
  <c r="A4849" i="4"/>
  <c r="A4850" i="4"/>
  <c r="A4851" i="4"/>
  <c r="A4852" i="4"/>
  <c r="A4853" i="4"/>
  <c r="A4854" i="4"/>
  <c r="A4855" i="4"/>
  <c r="A4856" i="4"/>
  <c r="A4857" i="4"/>
  <c r="A4858" i="4"/>
  <c r="A4859" i="4"/>
  <c r="A4860" i="4"/>
  <c r="A4861" i="4"/>
  <c r="A4862" i="4"/>
  <c r="A4863" i="4"/>
  <c r="A4864" i="4"/>
  <c r="A4865" i="4"/>
  <c r="A4866" i="4"/>
  <c r="A4867" i="4"/>
  <c r="A4868" i="4"/>
  <c r="A4869" i="4"/>
  <c r="A4870" i="4"/>
  <c r="A4871" i="4"/>
  <c r="A4872" i="4"/>
  <c r="A4873" i="4"/>
  <c r="A4874" i="4"/>
  <c r="A4875" i="4"/>
  <c r="A4876" i="4"/>
  <c r="A4877" i="4"/>
  <c r="A4878" i="4"/>
  <c r="A4879" i="4"/>
  <c r="A4880" i="4"/>
  <c r="A4881" i="4"/>
  <c r="A4882" i="4"/>
  <c r="A4883" i="4"/>
  <c r="A4884" i="4"/>
  <c r="A4885" i="4"/>
  <c r="A4886" i="4"/>
  <c r="A4887" i="4"/>
  <c r="A4888" i="4"/>
  <c r="A4889" i="4"/>
  <c r="A4890" i="4"/>
  <c r="A4891" i="4"/>
  <c r="A4892" i="4"/>
  <c r="A4893" i="4"/>
  <c r="A4894" i="4"/>
  <c r="A4895" i="4"/>
  <c r="A4896" i="4"/>
  <c r="A4897" i="4"/>
  <c r="A4898" i="4"/>
  <c r="A4899" i="4"/>
  <c r="A4900" i="4"/>
  <c r="A4901" i="4"/>
  <c r="A4902" i="4"/>
  <c r="A4903" i="4"/>
  <c r="A4904" i="4"/>
  <c r="A4905" i="4"/>
  <c r="A4906" i="4"/>
  <c r="A4907" i="4"/>
  <c r="A4908" i="4"/>
  <c r="A4909" i="4"/>
  <c r="A4910" i="4"/>
  <c r="A4911" i="4"/>
  <c r="A4912" i="4"/>
  <c r="A4913" i="4"/>
  <c r="A4914" i="4"/>
  <c r="A4915" i="4"/>
  <c r="A4916" i="4"/>
  <c r="A4917" i="4"/>
  <c r="A4918" i="4"/>
  <c r="A4919" i="4"/>
  <c r="A4920" i="4"/>
  <c r="A4921" i="4"/>
  <c r="A4922" i="4"/>
  <c r="A4923" i="4"/>
  <c r="A4924" i="4"/>
  <c r="A4925" i="4"/>
  <c r="A4926" i="4"/>
  <c r="A4927" i="4"/>
  <c r="A4928" i="4"/>
  <c r="A4929" i="4"/>
  <c r="A4930" i="4"/>
  <c r="A4931" i="4"/>
  <c r="A4932" i="4"/>
  <c r="A4933" i="4"/>
  <c r="A4934" i="4"/>
  <c r="A4935" i="4"/>
  <c r="A4936" i="4"/>
  <c r="A4937" i="4"/>
  <c r="A4938" i="4"/>
  <c r="A4939" i="4"/>
  <c r="A4940" i="4"/>
  <c r="A4941" i="4"/>
  <c r="A4942" i="4"/>
  <c r="A4943" i="4"/>
  <c r="A4944" i="4"/>
  <c r="A4945" i="4"/>
  <c r="A4946" i="4"/>
  <c r="A4947" i="4"/>
  <c r="A4948" i="4"/>
  <c r="A4949" i="4"/>
  <c r="A4950" i="4"/>
  <c r="A4951" i="4"/>
  <c r="A4952" i="4"/>
  <c r="A4953" i="4"/>
  <c r="A4954" i="4"/>
  <c r="A4955" i="4"/>
  <c r="A4956" i="4"/>
  <c r="A4957" i="4"/>
  <c r="A4958" i="4"/>
  <c r="A4959" i="4"/>
  <c r="A4960" i="4"/>
  <c r="A4961" i="4"/>
  <c r="A4962" i="4"/>
  <c r="A4963" i="4"/>
  <c r="A4964" i="4"/>
  <c r="A4965" i="4"/>
  <c r="A4966" i="4"/>
  <c r="A4967" i="4"/>
  <c r="A4968" i="4"/>
  <c r="A4969" i="4"/>
  <c r="A4970" i="4"/>
  <c r="A4971" i="4"/>
  <c r="A4972" i="4"/>
  <c r="A4973" i="4"/>
  <c r="A4974" i="4"/>
  <c r="A4975" i="4"/>
  <c r="A4976" i="4"/>
  <c r="A4977" i="4"/>
  <c r="A4978" i="4"/>
  <c r="A4979" i="4"/>
  <c r="A4980" i="4"/>
  <c r="A4981" i="4"/>
  <c r="A4982" i="4"/>
  <c r="A4983" i="4"/>
  <c r="A4984" i="4"/>
  <c r="A4985" i="4"/>
  <c r="A4986" i="4"/>
  <c r="A4987" i="4"/>
  <c r="A4988" i="4"/>
  <c r="A4989" i="4"/>
  <c r="A4990" i="4"/>
  <c r="A4991" i="4"/>
  <c r="A4992" i="4"/>
  <c r="A4993" i="4"/>
  <c r="A4994" i="4"/>
  <c r="A4995" i="4"/>
  <c r="A4996" i="4"/>
  <c r="A4997" i="4"/>
  <c r="A4998" i="4"/>
  <c r="A4999" i="4"/>
  <c r="A5000" i="4"/>
  <c r="A5001" i="4"/>
  <c r="A5002" i="4"/>
  <c r="A5003" i="4"/>
  <c r="A5004" i="4"/>
  <c r="A5005" i="4"/>
  <c r="A5006" i="4"/>
  <c r="A5007" i="4"/>
  <c r="A5008" i="4"/>
  <c r="A5009" i="4"/>
  <c r="A5010" i="4"/>
  <c r="A5011" i="4"/>
  <c r="A5012" i="4"/>
  <c r="A5013" i="4"/>
  <c r="A5014" i="4"/>
  <c r="A5015" i="4"/>
  <c r="A5016" i="4"/>
  <c r="A5017" i="4"/>
  <c r="A5018" i="4"/>
  <c r="A5019" i="4"/>
  <c r="A5020" i="4"/>
  <c r="A5021" i="4"/>
  <c r="A5022" i="4"/>
  <c r="A5023" i="4"/>
  <c r="A5024" i="4"/>
  <c r="A5025" i="4"/>
  <c r="A5026" i="4"/>
  <c r="A5027" i="4"/>
  <c r="A5028" i="4"/>
  <c r="A5029" i="4"/>
  <c r="A5030" i="4"/>
  <c r="A5031" i="4"/>
  <c r="A5032" i="4"/>
  <c r="A5033" i="4"/>
  <c r="A5034" i="4"/>
  <c r="A5035" i="4"/>
  <c r="A5036" i="4"/>
  <c r="A5037" i="4"/>
  <c r="A5038" i="4"/>
  <c r="A5039" i="4"/>
  <c r="A5040" i="4"/>
  <c r="A5041" i="4"/>
  <c r="A5042" i="4"/>
  <c r="A5043" i="4"/>
  <c r="A5044" i="4"/>
  <c r="A5045" i="4"/>
  <c r="A5046" i="4"/>
  <c r="A5047" i="4"/>
  <c r="A5048" i="4"/>
  <c r="A5049" i="4"/>
  <c r="A5050" i="4"/>
  <c r="A5051" i="4"/>
  <c r="A5052" i="4"/>
  <c r="A5053" i="4"/>
  <c r="A5054" i="4"/>
  <c r="A5055" i="4"/>
  <c r="A5056" i="4"/>
  <c r="A5057" i="4"/>
  <c r="A5058" i="4"/>
  <c r="A5059" i="4"/>
  <c r="A5060" i="4"/>
  <c r="A5061" i="4"/>
  <c r="A5062" i="4"/>
  <c r="A5063" i="4"/>
  <c r="A5064" i="4"/>
  <c r="A5065" i="4"/>
  <c r="A5066" i="4"/>
  <c r="A5067" i="4"/>
  <c r="A5068" i="4"/>
  <c r="A5069" i="4"/>
  <c r="A5070" i="4"/>
  <c r="A5071" i="4"/>
  <c r="A5072" i="4"/>
  <c r="A5073" i="4"/>
  <c r="A5074" i="4"/>
  <c r="A5075" i="4"/>
  <c r="A5076" i="4"/>
  <c r="A5077" i="4"/>
  <c r="A5078" i="4"/>
  <c r="A5079" i="4"/>
  <c r="A5080" i="4"/>
  <c r="A5081" i="4"/>
  <c r="A5082" i="4"/>
  <c r="A5083" i="4"/>
  <c r="A5084" i="4"/>
  <c r="A5085" i="4"/>
  <c r="A5086" i="4"/>
  <c r="A5087" i="4"/>
  <c r="A5088" i="4"/>
  <c r="A5089" i="4"/>
  <c r="A5090" i="4"/>
  <c r="A5091" i="4"/>
  <c r="A5092" i="4"/>
  <c r="A5093" i="4"/>
  <c r="A5094" i="4"/>
  <c r="A5095" i="4"/>
  <c r="A5096" i="4"/>
  <c r="A5097" i="4"/>
  <c r="A5098" i="4"/>
  <c r="A5099" i="4"/>
  <c r="A5100" i="4"/>
  <c r="A5101" i="4"/>
  <c r="A5102" i="4"/>
  <c r="A5103" i="4"/>
  <c r="A5104" i="4"/>
  <c r="A5105" i="4"/>
  <c r="A5106" i="4"/>
  <c r="A5107" i="4"/>
  <c r="A5108" i="4"/>
  <c r="A5109" i="4"/>
  <c r="A5110" i="4"/>
  <c r="A5111" i="4"/>
  <c r="A5112" i="4"/>
  <c r="A5113" i="4"/>
  <c r="A5114" i="4"/>
  <c r="A5115" i="4"/>
  <c r="A5116" i="4"/>
  <c r="A5117" i="4"/>
  <c r="A5118" i="4"/>
  <c r="A5119" i="4"/>
  <c r="A5120" i="4"/>
  <c r="A5121" i="4"/>
  <c r="A5122" i="4"/>
  <c r="A5123" i="4"/>
  <c r="A5124" i="4"/>
  <c r="A5125" i="4"/>
  <c r="A5126" i="4"/>
  <c r="A5127" i="4"/>
  <c r="A5128" i="4"/>
  <c r="A5129" i="4"/>
  <c r="A5130" i="4"/>
  <c r="A5131" i="4"/>
  <c r="A5132" i="4"/>
  <c r="A5133" i="4"/>
  <c r="A5134" i="4"/>
  <c r="A5135" i="4"/>
  <c r="A5136" i="4"/>
  <c r="A5137" i="4"/>
  <c r="A5138" i="4"/>
  <c r="A5139" i="4"/>
  <c r="A5140" i="4"/>
  <c r="A5141" i="4"/>
  <c r="A5142" i="4"/>
  <c r="A5143" i="4"/>
  <c r="A5144" i="4"/>
  <c r="A5145" i="4"/>
  <c r="A5146" i="4"/>
  <c r="A5147" i="4"/>
  <c r="A5148" i="4"/>
  <c r="A5149" i="4"/>
  <c r="A5150" i="4"/>
  <c r="A5151" i="4"/>
  <c r="A5152" i="4"/>
  <c r="A5153" i="4"/>
  <c r="A5154" i="4"/>
  <c r="A5155" i="4"/>
  <c r="A5156" i="4"/>
  <c r="A5157" i="4"/>
  <c r="A5158" i="4"/>
  <c r="A5159" i="4"/>
  <c r="A5160" i="4"/>
  <c r="A5161" i="4"/>
  <c r="A5162" i="4"/>
  <c r="A5163" i="4"/>
  <c r="A5164" i="4"/>
  <c r="A5165" i="4"/>
  <c r="A5166" i="4"/>
  <c r="A5167" i="4"/>
  <c r="A5168" i="4"/>
  <c r="A5169" i="4"/>
  <c r="A5170" i="4"/>
  <c r="A5171" i="4"/>
  <c r="A5172" i="4"/>
  <c r="A5173" i="4"/>
  <c r="A5174" i="4"/>
  <c r="A5175" i="4"/>
  <c r="A5176" i="4"/>
  <c r="A5177" i="4"/>
  <c r="A5178" i="4"/>
  <c r="A5179" i="4"/>
  <c r="A5180" i="4"/>
  <c r="A5181" i="4"/>
  <c r="A5182" i="4"/>
  <c r="A5183" i="4"/>
  <c r="A5184" i="4"/>
  <c r="A5185" i="4"/>
  <c r="A5186" i="4"/>
  <c r="A5187" i="4"/>
  <c r="A5188" i="4"/>
  <c r="A5189" i="4"/>
  <c r="A5190" i="4"/>
  <c r="A5191" i="4"/>
  <c r="A5192" i="4"/>
  <c r="A5193" i="4"/>
  <c r="A5194" i="4"/>
  <c r="A5195" i="4"/>
  <c r="A5196" i="4"/>
  <c r="A5197" i="4"/>
  <c r="A5198" i="4"/>
  <c r="A5199" i="4"/>
  <c r="A5200" i="4"/>
  <c r="A5201" i="4"/>
  <c r="A5202" i="4"/>
  <c r="A5203" i="4"/>
  <c r="A5204" i="4"/>
  <c r="A5205" i="4"/>
  <c r="A5206" i="4"/>
  <c r="A5207" i="4"/>
  <c r="A5208" i="4"/>
  <c r="A5209" i="4"/>
  <c r="A5210" i="4"/>
  <c r="A5211" i="4"/>
  <c r="A5212" i="4"/>
  <c r="A5213" i="4"/>
  <c r="A5214" i="4"/>
  <c r="A5215" i="4"/>
  <c r="A5216" i="4"/>
  <c r="A5217" i="4"/>
  <c r="A5218" i="4"/>
  <c r="A5219" i="4"/>
  <c r="A5220" i="4"/>
  <c r="A5221" i="4"/>
  <c r="A5222" i="4"/>
  <c r="A5223" i="4"/>
  <c r="A5224" i="4"/>
  <c r="A5225" i="4"/>
  <c r="A5226" i="4"/>
  <c r="A5227" i="4"/>
  <c r="A5228" i="4"/>
  <c r="A5229" i="4"/>
  <c r="A5230" i="4"/>
  <c r="A5231" i="4"/>
  <c r="A5232" i="4"/>
  <c r="A5233" i="4"/>
  <c r="A5234" i="4"/>
  <c r="A5235" i="4"/>
  <c r="A5236" i="4"/>
  <c r="A5237" i="4"/>
  <c r="A5238" i="4"/>
  <c r="A5239" i="4"/>
  <c r="A5240" i="4"/>
  <c r="A5241" i="4"/>
  <c r="A5242" i="4"/>
  <c r="A5243" i="4"/>
  <c r="A5244" i="4"/>
  <c r="A5245" i="4"/>
  <c r="A5246" i="4"/>
  <c r="A5247" i="4"/>
  <c r="A5248" i="4"/>
  <c r="A5249" i="4"/>
  <c r="A5250" i="4"/>
  <c r="A5251" i="4"/>
  <c r="A5252" i="4"/>
  <c r="A5253" i="4"/>
  <c r="A5254" i="4"/>
  <c r="A5255" i="4"/>
  <c r="A5256" i="4"/>
  <c r="A5257" i="4"/>
  <c r="A5258" i="4"/>
  <c r="A5259" i="4"/>
  <c r="A5260" i="4"/>
  <c r="A5261" i="4"/>
  <c r="A5262" i="4"/>
  <c r="A5263" i="4"/>
  <c r="A5264" i="4"/>
  <c r="A5265" i="4"/>
  <c r="A5266" i="4"/>
  <c r="A5267" i="4"/>
  <c r="A5268" i="4"/>
  <c r="A5269" i="4"/>
  <c r="A5270" i="4"/>
  <c r="A5271" i="4"/>
  <c r="A5272" i="4"/>
  <c r="A5273" i="4"/>
  <c r="A5274" i="4"/>
  <c r="A5275" i="4"/>
  <c r="A5276" i="4"/>
  <c r="A5277" i="4"/>
  <c r="A5278" i="4"/>
  <c r="A5279" i="4"/>
  <c r="A5280" i="4"/>
  <c r="A5281" i="4"/>
  <c r="A5282" i="4"/>
  <c r="A5283" i="4"/>
  <c r="A5284" i="4"/>
  <c r="A5285" i="4"/>
  <c r="A5286" i="4"/>
  <c r="A5287" i="4"/>
  <c r="A5288" i="4"/>
  <c r="A5289" i="4"/>
  <c r="A5290" i="4"/>
  <c r="A5291" i="4"/>
  <c r="A5292" i="4"/>
  <c r="A5293" i="4"/>
  <c r="A5294" i="4"/>
  <c r="A5295" i="4"/>
  <c r="A5296" i="4"/>
  <c r="A5297" i="4"/>
  <c r="A5298" i="4"/>
  <c r="A5299" i="4"/>
  <c r="A5300" i="4"/>
  <c r="A5301" i="4"/>
  <c r="A5302" i="4"/>
  <c r="A5303" i="4"/>
  <c r="A5304" i="4"/>
  <c r="A5305" i="4"/>
  <c r="A5306" i="4"/>
  <c r="A5307" i="4"/>
  <c r="A5308" i="4"/>
  <c r="A5309" i="4"/>
  <c r="A5310" i="4"/>
  <c r="A5311" i="4"/>
  <c r="A5312" i="4"/>
  <c r="A5313" i="4"/>
  <c r="A5314" i="4"/>
  <c r="A5315" i="4"/>
  <c r="A5316" i="4"/>
  <c r="A5317" i="4"/>
  <c r="A5318" i="4"/>
  <c r="A5319" i="4"/>
  <c r="A5320" i="4"/>
  <c r="A5321" i="4"/>
  <c r="A5322" i="4"/>
  <c r="A5323" i="4"/>
  <c r="A5324" i="4"/>
  <c r="A5325" i="4"/>
  <c r="A5326" i="4"/>
  <c r="A5327" i="4"/>
  <c r="A5328" i="4"/>
  <c r="A5329" i="4"/>
  <c r="A5330" i="4"/>
  <c r="A5331" i="4"/>
  <c r="A5332" i="4"/>
  <c r="A5333" i="4"/>
  <c r="A5334" i="4"/>
  <c r="A5335" i="4"/>
  <c r="A5336" i="4"/>
  <c r="A5337" i="4"/>
  <c r="A5338" i="4"/>
  <c r="A5339" i="4"/>
  <c r="A5340" i="4"/>
  <c r="A5341" i="4"/>
  <c r="A5342" i="4"/>
  <c r="A5343" i="4"/>
  <c r="A5344" i="4"/>
  <c r="A5345" i="4"/>
  <c r="A5346" i="4"/>
  <c r="A5347" i="4"/>
  <c r="A5348" i="4"/>
  <c r="A5349" i="4"/>
  <c r="A5350" i="4"/>
  <c r="A5351" i="4"/>
  <c r="A5352" i="4"/>
  <c r="A5353" i="4"/>
  <c r="A5354" i="4"/>
  <c r="A5355" i="4"/>
  <c r="A5356" i="4"/>
  <c r="A5357" i="4"/>
  <c r="A5358" i="4"/>
  <c r="A5359" i="4"/>
  <c r="A5360" i="4"/>
  <c r="A5361" i="4"/>
  <c r="A5362" i="4"/>
  <c r="A5363" i="4"/>
  <c r="A5364" i="4"/>
  <c r="A5365" i="4"/>
  <c r="A5366" i="4"/>
  <c r="A5367" i="4"/>
  <c r="A5368" i="4"/>
  <c r="A5369" i="4"/>
  <c r="A5370" i="4"/>
  <c r="A5371" i="4"/>
  <c r="A5372" i="4"/>
  <c r="A5373" i="4"/>
  <c r="A5374" i="4"/>
  <c r="A5375" i="4"/>
  <c r="A5376" i="4"/>
  <c r="A5377" i="4"/>
  <c r="A5378" i="4"/>
  <c r="A5379" i="4"/>
  <c r="A5380" i="4"/>
  <c r="A5381" i="4"/>
  <c r="A5382" i="4"/>
  <c r="A5383" i="4"/>
  <c r="A5384" i="4"/>
  <c r="A5385" i="4"/>
  <c r="A5386" i="4"/>
  <c r="A5387" i="4"/>
  <c r="A5388" i="4"/>
  <c r="A5389" i="4"/>
  <c r="A5390" i="4"/>
  <c r="A5391" i="4"/>
  <c r="A5392" i="4"/>
  <c r="A5393" i="4"/>
  <c r="A5394" i="4"/>
  <c r="A5395" i="4"/>
  <c r="A5396" i="4"/>
  <c r="A5397" i="4"/>
  <c r="A5398" i="4"/>
  <c r="A5399" i="4"/>
  <c r="A5400" i="4"/>
  <c r="A5401" i="4"/>
  <c r="A5402" i="4"/>
  <c r="A5403" i="4"/>
  <c r="A5404" i="4"/>
  <c r="A5405" i="4"/>
  <c r="A5406" i="4"/>
  <c r="A5407" i="4"/>
  <c r="A5408" i="4"/>
  <c r="A5409" i="4"/>
  <c r="A5410" i="4"/>
  <c r="A5411" i="4"/>
  <c r="A5412" i="4"/>
  <c r="A5413" i="4"/>
  <c r="A5414" i="4"/>
  <c r="A5415" i="4"/>
  <c r="A5416" i="4"/>
  <c r="A5417" i="4"/>
  <c r="A5418" i="4"/>
  <c r="A5419" i="4"/>
  <c r="A5420" i="4"/>
  <c r="A5421" i="4"/>
  <c r="A5422" i="4"/>
  <c r="A5423" i="4"/>
  <c r="A5424" i="4"/>
  <c r="A5425" i="4"/>
  <c r="A5426" i="4"/>
  <c r="A5427" i="4"/>
  <c r="A5428" i="4"/>
  <c r="A5429" i="4"/>
  <c r="A5430" i="4"/>
  <c r="A5431" i="4"/>
  <c r="A5432" i="4"/>
  <c r="A5433" i="4"/>
  <c r="A5434" i="4"/>
  <c r="A5435" i="4"/>
  <c r="A5436" i="4"/>
  <c r="A5437" i="4"/>
  <c r="A5438" i="4"/>
  <c r="A5439" i="4"/>
  <c r="A5440" i="4"/>
  <c r="A5441" i="4"/>
  <c r="A5442" i="4"/>
  <c r="A5443" i="4"/>
  <c r="A5444" i="4"/>
  <c r="A5445" i="4"/>
  <c r="A5446" i="4"/>
  <c r="A5447" i="4"/>
  <c r="A5448" i="4"/>
  <c r="A5449" i="4"/>
  <c r="A5450" i="4"/>
  <c r="A5451" i="4"/>
  <c r="A5452" i="4"/>
  <c r="A5453" i="4"/>
  <c r="A5454" i="4"/>
  <c r="A5455" i="4"/>
  <c r="A5456" i="4"/>
  <c r="A5457" i="4"/>
  <c r="A5458" i="4"/>
  <c r="A5459" i="4"/>
  <c r="A5460" i="4"/>
  <c r="A5461" i="4"/>
  <c r="A5462" i="4"/>
  <c r="A5463" i="4"/>
  <c r="A5464" i="4"/>
  <c r="A5465" i="4"/>
  <c r="A5466" i="4"/>
  <c r="A5467" i="4"/>
  <c r="A5468" i="4"/>
  <c r="A5469" i="4"/>
  <c r="A5470" i="4"/>
  <c r="A5471" i="4"/>
  <c r="A5472" i="4"/>
  <c r="A5473" i="4"/>
  <c r="A5474" i="4"/>
  <c r="A5475" i="4"/>
  <c r="A5476" i="4"/>
  <c r="A5477" i="4"/>
  <c r="A5478" i="4"/>
  <c r="A5479" i="4"/>
  <c r="A5480" i="4"/>
  <c r="A5481" i="4"/>
  <c r="A5482" i="4"/>
  <c r="A5483" i="4"/>
  <c r="A5484" i="4"/>
  <c r="A5485" i="4"/>
  <c r="A5486" i="4"/>
  <c r="A5487" i="4"/>
  <c r="A5488" i="4"/>
  <c r="A5489" i="4"/>
  <c r="A5490" i="4"/>
  <c r="A5491" i="4"/>
  <c r="A5492" i="4"/>
  <c r="A5493" i="4"/>
  <c r="A5494" i="4"/>
  <c r="A5495" i="4"/>
  <c r="A5496" i="4"/>
  <c r="A5497" i="4"/>
  <c r="A5498" i="4"/>
  <c r="A5499" i="4"/>
  <c r="A5500" i="4"/>
  <c r="A5501" i="4"/>
  <c r="A5502" i="4"/>
  <c r="A5503" i="4"/>
  <c r="A5504" i="4"/>
  <c r="A5505" i="4"/>
  <c r="A5506" i="4"/>
  <c r="A5507" i="4"/>
  <c r="A5508" i="4"/>
  <c r="A5509" i="4"/>
  <c r="A5510" i="4"/>
  <c r="A5511" i="4"/>
  <c r="A5512" i="4"/>
  <c r="A5513" i="4"/>
  <c r="A5514" i="4"/>
  <c r="A5515" i="4"/>
  <c r="A5516" i="4"/>
  <c r="A5517" i="4"/>
  <c r="A5518" i="4"/>
  <c r="A5519" i="4"/>
  <c r="A5520" i="4"/>
  <c r="A5521" i="4"/>
  <c r="A5522" i="4"/>
  <c r="A5523" i="4"/>
  <c r="A5524" i="4"/>
  <c r="A5525" i="4"/>
  <c r="A5526" i="4"/>
  <c r="A5527" i="4"/>
  <c r="A5528" i="4"/>
  <c r="A5529" i="4"/>
  <c r="A5530" i="4"/>
  <c r="A5531" i="4"/>
  <c r="A5532" i="4"/>
  <c r="A5533" i="4"/>
  <c r="A5534" i="4"/>
  <c r="A5535" i="4"/>
  <c r="A5536" i="4"/>
  <c r="A5537" i="4"/>
  <c r="A5538" i="4"/>
  <c r="A5539" i="4"/>
  <c r="A5540" i="4"/>
  <c r="A5541" i="4"/>
  <c r="A5542" i="4"/>
  <c r="A5543" i="4"/>
  <c r="A5544" i="4"/>
  <c r="A5545" i="4"/>
  <c r="A5546" i="4"/>
  <c r="A5547" i="4"/>
  <c r="A5548" i="4"/>
  <c r="A5549" i="4"/>
  <c r="A5550" i="4"/>
  <c r="A5551" i="4"/>
  <c r="A5552" i="4"/>
  <c r="A5553" i="4"/>
  <c r="A5554" i="4"/>
  <c r="A5555" i="4"/>
  <c r="A5556" i="4"/>
  <c r="A5557" i="4"/>
  <c r="A5558" i="4"/>
  <c r="A5559" i="4"/>
  <c r="A5560" i="4"/>
  <c r="A5561" i="4"/>
  <c r="A5562" i="4"/>
  <c r="A5563" i="4"/>
  <c r="A5564" i="4"/>
  <c r="A5565" i="4"/>
  <c r="A5566" i="4"/>
  <c r="A5567" i="4"/>
  <c r="A5568" i="4"/>
  <c r="A5569" i="4"/>
  <c r="A5570" i="4"/>
  <c r="A5571" i="4"/>
  <c r="A5572" i="4"/>
  <c r="A5573" i="4"/>
  <c r="A5574" i="4"/>
  <c r="A5575" i="4"/>
  <c r="A5576" i="4"/>
  <c r="A5577" i="4"/>
  <c r="A5578" i="4"/>
  <c r="A5579" i="4"/>
  <c r="A5580" i="4"/>
  <c r="A5581" i="4"/>
  <c r="A5582" i="4"/>
  <c r="A5583" i="4"/>
  <c r="A5584" i="4"/>
  <c r="A5585" i="4"/>
  <c r="A5586" i="4"/>
  <c r="A5587" i="4"/>
  <c r="A5588" i="4"/>
  <c r="A5589" i="4"/>
  <c r="A5590" i="4"/>
  <c r="A5591" i="4"/>
  <c r="A5592" i="4"/>
  <c r="A5593" i="4"/>
  <c r="A5594" i="4"/>
  <c r="A5595" i="4"/>
  <c r="A5596" i="4"/>
  <c r="A5597" i="4"/>
  <c r="A5598" i="4"/>
  <c r="A5599" i="4"/>
  <c r="A5600" i="4"/>
  <c r="A5601" i="4"/>
  <c r="A5602" i="4"/>
  <c r="A5603" i="4"/>
  <c r="A5604" i="4"/>
  <c r="A5605" i="4"/>
  <c r="A5606" i="4"/>
  <c r="A5607" i="4"/>
  <c r="A5608" i="4"/>
  <c r="A5609" i="4"/>
  <c r="A5610" i="4"/>
  <c r="A5611" i="4"/>
  <c r="A5612" i="4"/>
  <c r="A5613" i="4"/>
  <c r="A5614" i="4"/>
  <c r="A5615" i="4"/>
  <c r="A5616" i="4"/>
  <c r="A5617" i="4"/>
  <c r="A5618" i="4"/>
  <c r="A5619" i="4"/>
  <c r="A5620" i="4"/>
  <c r="A5621" i="4"/>
  <c r="A5622" i="4"/>
  <c r="A5623" i="4"/>
  <c r="A5624" i="4"/>
  <c r="A5625" i="4"/>
  <c r="A5626" i="4"/>
  <c r="A5627" i="4"/>
  <c r="A5628" i="4"/>
  <c r="A5629" i="4"/>
  <c r="A5630" i="4"/>
  <c r="A5631" i="4"/>
  <c r="A5632" i="4"/>
  <c r="A5633" i="4"/>
  <c r="A5634" i="4"/>
  <c r="A5635" i="4"/>
  <c r="A5636" i="4"/>
  <c r="A5637" i="4"/>
  <c r="A5638" i="4"/>
  <c r="A5639" i="4"/>
  <c r="A5640" i="4"/>
  <c r="A5641" i="4"/>
  <c r="A5642" i="4"/>
  <c r="A5643" i="4"/>
  <c r="A5644" i="4"/>
  <c r="A5645" i="4"/>
  <c r="A5646" i="4"/>
  <c r="A5647" i="4"/>
  <c r="A5648" i="4"/>
  <c r="A5649" i="4"/>
  <c r="A5650" i="4"/>
  <c r="A5651" i="4"/>
  <c r="A5652" i="4"/>
  <c r="A5653" i="4"/>
  <c r="A5654" i="4"/>
  <c r="A5655" i="4"/>
  <c r="A5656" i="4"/>
  <c r="A5657" i="4"/>
  <c r="A5658" i="4"/>
  <c r="A5659" i="4"/>
  <c r="A5660" i="4"/>
  <c r="A5661" i="4"/>
  <c r="A5662" i="4"/>
  <c r="A5663" i="4"/>
  <c r="A5664" i="4"/>
  <c r="A5665" i="4"/>
  <c r="A5666" i="4"/>
  <c r="A5667" i="4"/>
  <c r="A5668" i="4"/>
  <c r="A5669" i="4"/>
  <c r="A5670" i="4"/>
  <c r="A5671" i="4"/>
  <c r="A5672" i="4"/>
  <c r="A5673" i="4"/>
  <c r="A5674" i="4"/>
  <c r="A5675" i="4"/>
  <c r="A5676" i="4"/>
  <c r="A5677" i="4"/>
  <c r="A5678" i="4"/>
  <c r="A5679" i="4"/>
  <c r="A5680" i="4"/>
  <c r="A5681" i="4"/>
  <c r="A5682" i="4"/>
  <c r="A5683" i="4"/>
  <c r="A5684" i="4"/>
  <c r="A5685" i="4"/>
  <c r="A5686" i="4"/>
  <c r="A5687" i="4"/>
  <c r="A5688" i="4"/>
  <c r="A5689" i="4"/>
  <c r="A5690" i="4"/>
  <c r="A5691" i="4"/>
  <c r="A5692" i="4"/>
  <c r="A5693" i="4"/>
  <c r="A5694" i="4"/>
  <c r="A5695" i="4"/>
  <c r="A5696" i="4"/>
  <c r="A5697" i="4"/>
  <c r="A5698" i="4"/>
  <c r="A5699" i="4"/>
  <c r="A5700" i="4"/>
  <c r="A5701" i="4"/>
  <c r="A5702" i="4"/>
  <c r="A5703" i="4"/>
  <c r="A5704" i="4"/>
  <c r="A5705" i="4"/>
  <c r="A5706" i="4"/>
  <c r="A5707" i="4"/>
  <c r="A5708" i="4"/>
  <c r="A5709" i="4"/>
  <c r="A5710" i="4"/>
  <c r="A5711" i="4"/>
  <c r="A5712" i="4"/>
  <c r="A5713" i="4"/>
  <c r="A5714" i="4"/>
  <c r="A5715" i="4"/>
  <c r="A5716" i="4"/>
  <c r="A5717" i="4"/>
  <c r="A5718" i="4"/>
  <c r="A5719" i="4"/>
  <c r="A5720" i="4"/>
  <c r="A5721" i="4"/>
  <c r="A5722" i="4"/>
  <c r="A5723" i="4"/>
  <c r="A5724" i="4"/>
  <c r="A5725" i="4"/>
  <c r="A5726" i="4"/>
  <c r="A5727" i="4"/>
  <c r="A5728" i="4"/>
  <c r="A5729" i="4"/>
  <c r="A5730" i="4"/>
  <c r="A5731" i="4"/>
  <c r="A5732" i="4"/>
  <c r="A5733" i="4"/>
  <c r="A5734" i="4"/>
  <c r="A5735" i="4"/>
  <c r="A5736" i="4"/>
  <c r="A5737" i="4"/>
  <c r="A5738" i="4"/>
  <c r="A5739" i="4"/>
  <c r="A5740" i="4"/>
  <c r="A5741" i="4"/>
  <c r="A5742" i="4"/>
  <c r="A5743" i="4"/>
  <c r="A5744" i="4"/>
  <c r="A5745" i="4"/>
  <c r="A5746" i="4"/>
  <c r="A5747" i="4"/>
  <c r="A5748" i="4"/>
  <c r="A5749" i="4"/>
  <c r="A5750" i="4"/>
  <c r="A5751" i="4"/>
  <c r="A5752" i="4"/>
  <c r="A5753" i="4"/>
  <c r="A5754" i="4"/>
  <c r="A5755" i="4"/>
  <c r="A5756" i="4"/>
  <c r="A5757" i="4"/>
  <c r="A5758" i="4"/>
  <c r="A5759" i="4"/>
  <c r="A5760" i="4"/>
  <c r="A5761" i="4"/>
  <c r="A5762" i="4"/>
  <c r="A5763" i="4"/>
  <c r="A5764" i="4"/>
  <c r="A5765" i="4"/>
  <c r="A5766" i="4"/>
  <c r="A5767" i="4"/>
  <c r="A5768" i="4"/>
  <c r="A5769" i="4"/>
  <c r="A5770" i="4"/>
  <c r="A5771" i="4"/>
  <c r="A5772" i="4"/>
  <c r="A5773" i="4"/>
  <c r="A5774" i="4"/>
  <c r="A5775" i="4"/>
  <c r="A5776" i="4"/>
  <c r="A5777" i="4"/>
  <c r="A5778" i="4"/>
  <c r="A5779" i="4"/>
  <c r="A5780" i="4"/>
  <c r="A5781" i="4"/>
  <c r="A5782" i="4"/>
  <c r="A5783" i="4"/>
  <c r="A5784" i="4"/>
  <c r="A5785" i="4"/>
  <c r="A5786" i="4"/>
  <c r="A5787" i="4"/>
  <c r="A5788" i="4"/>
  <c r="A5789" i="4"/>
  <c r="A5790" i="4"/>
  <c r="A5791" i="4"/>
  <c r="A5792" i="4"/>
  <c r="A5793" i="4"/>
  <c r="A5794" i="4"/>
  <c r="A5795" i="4"/>
  <c r="A5796" i="4"/>
  <c r="A5797" i="4"/>
  <c r="A5798" i="4"/>
  <c r="A5799" i="4"/>
  <c r="A5800" i="4"/>
  <c r="A5801" i="4"/>
  <c r="A5802" i="4"/>
  <c r="A5803" i="4"/>
  <c r="A5804" i="4"/>
  <c r="A5805" i="4"/>
  <c r="A5806" i="4"/>
  <c r="A5807" i="4"/>
  <c r="A5808" i="4"/>
  <c r="A5809" i="4"/>
  <c r="A5810" i="4"/>
  <c r="A5811" i="4"/>
  <c r="A5812" i="4"/>
  <c r="A5813" i="4"/>
  <c r="A5814" i="4"/>
  <c r="A5815" i="4"/>
  <c r="A5816" i="4"/>
  <c r="A5817" i="4"/>
  <c r="A5818" i="4"/>
  <c r="A5819" i="4"/>
  <c r="A5820" i="4"/>
  <c r="A5821" i="4"/>
  <c r="A5822" i="4"/>
  <c r="A5823" i="4"/>
  <c r="A5824" i="4"/>
  <c r="A5825" i="4"/>
  <c r="A5826" i="4"/>
  <c r="A5827" i="4"/>
  <c r="A5828" i="4"/>
  <c r="A5829" i="4"/>
  <c r="A5830" i="4"/>
  <c r="A5831" i="4"/>
  <c r="A5832" i="4"/>
  <c r="A5833" i="4"/>
  <c r="A5834" i="4"/>
  <c r="A5835" i="4"/>
  <c r="A5836" i="4"/>
  <c r="A5837" i="4"/>
  <c r="A5838" i="4"/>
  <c r="A5839" i="4"/>
  <c r="A5840" i="4"/>
  <c r="A5841" i="4"/>
  <c r="A5842" i="4"/>
  <c r="A5843" i="4"/>
  <c r="A5844" i="4"/>
  <c r="A5845" i="4"/>
  <c r="A5846" i="4"/>
  <c r="A5847" i="4"/>
  <c r="A5848" i="4"/>
  <c r="A5849" i="4"/>
  <c r="A5850" i="4"/>
  <c r="A5851" i="4"/>
  <c r="A5852" i="4"/>
  <c r="A5853" i="4"/>
  <c r="A5854" i="4"/>
  <c r="A5855" i="4"/>
  <c r="A5856" i="4"/>
  <c r="A5857" i="4"/>
  <c r="A5858" i="4"/>
  <c r="A5859" i="4"/>
  <c r="A5860" i="4"/>
  <c r="A5861" i="4"/>
  <c r="A5862" i="4"/>
  <c r="A5863" i="4"/>
  <c r="A5864" i="4"/>
  <c r="A5865" i="4"/>
  <c r="A5866" i="4"/>
  <c r="A5867" i="4"/>
  <c r="A5868" i="4"/>
  <c r="A5869" i="4"/>
  <c r="A5870" i="4"/>
  <c r="A5871" i="4"/>
  <c r="A5872" i="4"/>
  <c r="A5873" i="4"/>
  <c r="A5874" i="4"/>
  <c r="A5875" i="4"/>
  <c r="A5876" i="4"/>
  <c r="A5877" i="4"/>
  <c r="A5878" i="4"/>
  <c r="A5879" i="4"/>
  <c r="A5880" i="4"/>
  <c r="A5881" i="4"/>
  <c r="A5882" i="4"/>
  <c r="A5883" i="4"/>
  <c r="A5884" i="4"/>
  <c r="A5885" i="4"/>
  <c r="A5886" i="4"/>
  <c r="A5887" i="4"/>
  <c r="A5888" i="4"/>
  <c r="A5889" i="4"/>
  <c r="A5890" i="4"/>
  <c r="A5891" i="4"/>
  <c r="A5892" i="4"/>
  <c r="A5893" i="4"/>
  <c r="A5894" i="4"/>
  <c r="A5895" i="4"/>
  <c r="A5896" i="4"/>
  <c r="A5897" i="4"/>
  <c r="A5898" i="4"/>
  <c r="A5899" i="4"/>
  <c r="A5900" i="4"/>
  <c r="A5901" i="4"/>
  <c r="A5902" i="4"/>
  <c r="A5903" i="4"/>
  <c r="A5904" i="4"/>
  <c r="A5905" i="4"/>
  <c r="A5906" i="4"/>
  <c r="A5907" i="4"/>
  <c r="A5908" i="4"/>
  <c r="A5909" i="4"/>
  <c r="A5910" i="4"/>
  <c r="A5911" i="4"/>
  <c r="A5912" i="4"/>
  <c r="A5913" i="4"/>
  <c r="A5914" i="4"/>
  <c r="A5915" i="4"/>
  <c r="A5916" i="4"/>
  <c r="A5917" i="4"/>
  <c r="A5918" i="4"/>
  <c r="A5919" i="4"/>
  <c r="A5920" i="4"/>
  <c r="A5921" i="4"/>
  <c r="A5922" i="4"/>
  <c r="A5923" i="4"/>
  <c r="A5924" i="4"/>
  <c r="A5925" i="4"/>
  <c r="A5926" i="4"/>
  <c r="A5927" i="4"/>
  <c r="A5928" i="4"/>
  <c r="A5929" i="4"/>
  <c r="A5930" i="4"/>
  <c r="A5931" i="4"/>
  <c r="A5932" i="4"/>
  <c r="A5933" i="4"/>
  <c r="A5934" i="4"/>
  <c r="A5935" i="4"/>
  <c r="A5936" i="4"/>
  <c r="A5937" i="4"/>
  <c r="A5938" i="4"/>
  <c r="A5939" i="4"/>
  <c r="A5940" i="4"/>
  <c r="A5941" i="4"/>
  <c r="A5942" i="4"/>
  <c r="A5943" i="4"/>
  <c r="A5944" i="4"/>
  <c r="A5945" i="4"/>
  <c r="A5946" i="4"/>
  <c r="A5947" i="4"/>
  <c r="A5948" i="4"/>
  <c r="A5949" i="4"/>
  <c r="A5950" i="4"/>
  <c r="A5951" i="4"/>
  <c r="A5952" i="4"/>
  <c r="A5953" i="4"/>
  <c r="A5954" i="4"/>
  <c r="A5955" i="4"/>
  <c r="A5956" i="4"/>
  <c r="A5957" i="4"/>
  <c r="A5958" i="4"/>
  <c r="A5959" i="4"/>
  <c r="A5960" i="4"/>
  <c r="A5961" i="4"/>
  <c r="A5962" i="4"/>
  <c r="A5963" i="4"/>
  <c r="A5964" i="4"/>
  <c r="A5965" i="4"/>
  <c r="A5966" i="4"/>
  <c r="A5967" i="4"/>
  <c r="A5968" i="4"/>
  <c r="A5969" i="4"/>
  <c r="A5970" i="4"/>
  <c r="A5971" i="4"/>
  <c r="A5972" i="4"/>
  <c r="A5973" i="4"/>
  <c r="A5974" i="4"/>
  <c r="A5975" i="4"/>
  <c r="A5976" i="4"/>
  <c r="A5977" i="4"/>
  <c r="A5978" i="4"/>
  <c r="A5979" i="4"/>
  <c r="A5980" i="4"/>
  <c r="A5981" i="4"/>
  <c r="A5982" i="4"/>
  <c r="A5983" i="4"/>
  <c r="A5984" i="4"/>
  <c r="A5985" i="4"/>
  <c r="A5986" i="4"/>
  <c r="A5987" i="4"/>
  <c r="A5988" i="4"/>
  <c r="A5989" i="4"/>
  <c r="A5990" i="4"/>
  <c r="A5991" i="4"/>
  <c r="A5992" i="4"/>
  <c r="A5993" i="4"/>
  <c r="A5994" i="4"/>
  <c r="A5995" i="4"/>
  <c r="A5996" i="4"/>
  <c r="A5997" i="4"/>
  <c r="A5998" i="4"/>
  <c r="A5999" i="4"/>
  <c r="A6000" i="4"/>
  <c r="A6001" i="4"/>
  <c r="A6002" i="4"/>
  <c r="A6003" i="4"/>
  <c r="A6004" i="4"/>
  <c r="A6005" i="4"/>
  <c r="A6006" i="4"/>
  <c r="A6007" i="4"/>
  <c r="A6008" i="4"/>
  <c r="A6009" i="4"/>
  <c r="A6010" i="4"/>
  <c r="A6011" i="4"/>
  <c r="A6012" i="4"/>
  <c r="A6013" i="4"/>
  <c r="A6014" i="4"/>
  <c r="A6015" i="4"/>
  <c r="A6016" i="4"/>
  <c r="A6017" i="4"/>
  <c r="A6018" i="4"/>
  <c r="A6019" i="4"/>
  <c r="A6020" i="4"/>
  <c r="A6021" i="4"/>
  <c r="A6022" i="4"/>
  <c r="A6023" i="4"/>
  <c r="A6024" i="4"/>
  <c r="A6025" i="4"/>
  <c r="A6026" i="4"/>
  <c r="A6027" i="4"/>
  <c r="A6028" i="4"/>
  <c r="A6029" i="4"/>
  <c r="A6030" i="4"/>
  <c r="A6031" i="4"/>
  <c r="A6032" i="4"/>
  <c r="A6033" i="4"/>
  <c r="A6034" i="4"/>
  <c r="A6035" i="4"/>
  <c r="A6036" i="4"/>
  <c r="A6037" i="4"/>
  <c r="A6038" i="4"/>
  <c r="A6039" i="4"/>
  <c r="A6040" i="4"/>
  <c r="A6041" i="4"/>
  <c r="A6042" i="4"/>
  <c r="A6043" i="4"/>
  <c r="A6044" i="4"/>
  <c r="A6045" i="4"/>
  <c r="A6046" i="4"/>
  <c r="A6047" i="4"/>
  <c r="A6048" i="4"/>
  <c r="A6049" i="4"/>
  <c r="A6050" i="4"/>
  <c r="A6051" i="4"/>
  <c r="A6052" i="4"/>
  <c r="A6053" i="4"/>
  <c r="A6054" i="4"/>
  <c r="A6055" i="4"/>
  <c r="A6056" i="4"/>
  <c r="A6057" i="4"/>
  <c r="A6058" i="4"/>
  <c r="A6059" i="4"/>
  <c r="A6060" i="4"/>
  <c r="A6061" i="4"/>
  <c r="A6062" i="4"/>
  <c r="A6063" i="4"/>
  <c r="A6064" i="4"/>
  <c r="A6065" i="4"/>
  <c r="A6066" i="4"/>
  <c r="A6067" i="4"/>
  <c r="A6068" i="4"/>
  <c r="A6069" i="4"/>
  <c r="A6070" i="4"/>
  <c r="A6071" i="4"/>
  <c r="A6072" i="4"/>
  <c r="A6073" i="4"/>
  <c r="A6074" i="4"/>
  <c r="A6075" i="4"/>
  <c r="A6076" i="4"/>
  <c r="A6077" i="4"/>
  <c r="A6078" i="4"/>
  <c r="A6079" i="4"/>
  <c r="A6080" i="4"/>
  <c r="A6081" i="4"/>
  <c r="A6082" i="4"/>
  <c r="A6083" i="4"/>
  <c r="A6084" i="4"/>
  <c r="A6085" i="4"/>
  <c r="A6086" i="4"/>
  <c r="A6087" i="4"/>
  <c r="A6088" i="4"/>
  <c r="A6089" i="4"/>
  <c r="A6090" i="4"/>
  <c r="A6091" i="4"/>
  <c r="A6092" i="4"/>
  <c r="A6093" i="4"/>
  <c r="A6094" i="4"/>
  <c r="A6095" i="4"/>
  <c r="A6096" i="4"/>
  <c r="A6097" i="4"/>
  <c r="A6098" i="4"/>
  <c r="A6099" i="4"/>
  <c r="A6100" i="4"/>
  <c r="A6101" i="4"/>
  <c r="A6102" i="4"/>
  <c r="A6103" i="4"/>
  <c r="A6104" i="4"/>
  <c r="A6105" i="4"/>
  <c r="A6106" i="4"/>
  <c r="A6107" i="4"/>
  <c r="A6108" i="4"/>
  <c r="A6109" i="4"/>
  <c r="A6110" i="4"/>
  <c r="A6111" i="4"/>
  <c r="A6112" i="4"/>
  <c r="A6113" i="4"/>
  <c r="A6114" i="4"/>
  <c r="A6115" i="4"/>
  <c r="A6116" i="4"/>
  <c r="A6117" i="4"/>
  <c r="A6118" i="4"/>
  <c r="A6119" i="4"/>
  <c r="A6120" i="4"/>
  <c r="A6121" i="4"/>
  <c r="A6122" i="4"/>
  <c r="A6123" i="4"/>
  <c r="A6124" i="4"/>
  <c r="A6125" i="4"/>
  <c r="A6126" i="4"/>
  <c r="A6127" i="4"/>
  <c r="A6128" i="4"/>
  <c r="A6129" i="4"/>
  <c r="A6130" i="4"/>
  <c r="A6131" i="4"/>
  <c r="A6132" i="4"/>
  <c r="A6133" i="4"/>
  <c r="A6134" i="4"/>
  <c r="A6135" i="4"/>
  <c r="A6136" i="4"/>
  <c r="A6137" i="4"/>
  <c r="A6138" i="4"/>
  <c r="A6139" i="4"/>
  <c r="A6140" i="4"/>
  <c r="A6141" i="4"/>
  <c r="A6142" i="4"/>
  <c r="A6143" i="4"/>
  <c r="A6144" i="4"/>
  <c r="A6145" i="4"/>
  <c r="A6146" i="4"/>
  <c r="A6147" i="4"/>
  <c r="A6148" i="4"/>
  <c r="A6149" i="4"/>
  <c r="A6150" i="4"/>
  <c r="A6151" i="4"/>
  <c r="A6152" i="4"/>
  <c r="A6153" i="4"/>
  <c r="A6154" i="4"/>
  <c r="A6155" i="4"/>
  <c r="A6156" i="4"/>
  <c r="A6157" i="4"/>
  <c r="A6158" i="4"/>
  <c r="A6159" i="4"/>
  <c r="A6160" i="4"/>
  <c r="A6161" i="4"/>
  <c r="A6162" i="4"/>
  <c r="A6163" i="4"/>
  <c r="A6164" i="4"/>
  <c r="A6165" i="4"/>
  <c r="A6166" i="4"/>
  <c r="A6167" i="4"/>
  <c r="A6168" i="4"/>
  <c r="A6169" i="4"/>
  <c r="A6170" i="4"/>
  <c r="A6171" i="4"/>
  <c r="A6172" i="4"/>
  <c r="A6173" i="4"/>
  <c r="A6174" i="4"/>
  <c r="A6175" i="4"/>
  <c r="A6176" i="4"/>
  <c r="A6177" i="4"/>
  <c r="A6178" i="4"/>
  <c r="A6179" i="4"/>
  <c r="A6180" i="4"/>
  <c r="A6181" i="4"/>
  <c r="A6182" i="4"/>
  <c r="A6183" i="4"/>
  <c r="A6184" i="4"/>
  <c r="A6185" i="4"/>
  <c r="A6186" i="4"/>
  <c r="A6187" i="4"/>
  <c r="A6188" i="4"/>
  <c r="A6189" i="4"/>
  <c r="A6190" i="4"/>
  <c r="A6191" i="4"/>
  <c r="A6192" i="4"/>
  <c r="A6193" i="4"/>
  <c r="A6194" i="4"/>
  <c r="A6195" i="4"/>
  <c r="A6196" i="4"/>
  <c r="A6197" i="4"/>
  <c r="A6198" i="4"/>
  <c r="A6199" i="4"/>
  <c r="A6200" i="4"/>
  <c r="A6201" i="4"/>
  <c r="A6202" i="4"/>
  <c r="A6203" i="4"/>
  <c r="A6204" i="4"/>
  <c r="A6205" i="4"/>
  <c r="A6206" i="4"/>
  <c r="A6207" i="4"/>
  <c r="A6208" i="4"/>
  <c r="A6209" i="4"/>
  <c r="A6210" i="4"/>
  <c r="A6211" i="4"/>
  <c r="A6212" i="4"/>
  <c r="A6213" i="4"/>
  <c r="A6214" i="4"/>
  <c r="A6215" i="4"/>
  <c r="A6216" i="4"/>
  <c r="A6217" i="4"/>
  <c r="A6218" i="4"/>
  <c r="A6219" i="4"/>
  <c r="A6220" i="4"/>
  <c r="A6221" i="4"/>
  <c r="A6222" i="4"/>
  <c r="A6223" i="4"/>
  <c r="A6224" i="4"/>
  <c r="A6225" i="4"/>
  <c r="A6226" i="4"/>
  <c r="A6227" i="4"/>
  <c r="A6228" i="4"/>
  <c r="A6229" i="4"/>
  <c r="A6230" i="4"/>
  <c r="A6231" i="4"/>
  <c r="A6232" i="4"/>
  <c r="A6233" i="4"/>
  <c r="A6234" i="4"/>
  <c r="A6235" i="4"/>
  <c r="A6236" i="4"/>
  <c r="A6237" i="4"/>
  <c r="A6238" i="4"/>
  <c r="A6239" i="4"/>
  <c r="A6240" i="4"/>
  <c r="A6241" i="4"/>
  <c r="A6242" i="4"/>
  <c r="A6243" i="4"/>
  <c r="A6244" i="4"/>
  <c r="A6245" i="4"/>
  <c r="A6246" i="4"/>
  <c r="A6247" i="4"/>
  <c r="A6248" i="4"/>
  <c r="A6249" i="4"/>
  <c r="A6250" i="4"/>
  <c r="A6251" i="4"/>
  <c r="A6252" i="4"/>
  <c r="A6253" i="4"/>
  <c r="A6254" i="4"/>
  <c r="A6255" i="4"/>
  <c r="A6256" i="4"/>
  <c r="A6257" i="4"/>
  <c r="A6258" i="4"/>
  <c r="A6259" i="4"/>
  <c r="A6260" i="4"/>
  <c r="A6261" i="4"/>
  <c r="A6262" i="4"/>
  <c r="A6263" i="4"/>
  <c r="A6264" i="4"/>
  <c r="A6265" i="4"/>
  <c r="A6266" i="4"/>
  <c r="A6267" i="4"/>
  <c r="A6268" i="4"/>
  <c r="A6269" i="4"/>
  <c r="A6270" i="4"/>
  <c r="A6271" i="4"/>
  <c r="A6272" i="4"/>
  <c r="A6273" i="4"/>
  <c r="A6274" i="4"/>
  <c r="A6275" i="4"/>
  <c r="A6276" i="4"/>
  <c r="A6277" i="4"/>
  <c r="A6278" i="4"/>
  <c r="A6279" i="4"/>
  <c r="A6280" i="4"/>
  <c r="A6281" i="4"/>
  <c r="A6282" i="4"/>
  <c r="A6283" i="4"/>
  <c r="A6284" i="4"/>
  <c r="A6285" i="4"/>
  <c r="A6286" i="4"/>
  <c r="A6287" i="4"/>
  <c r="A6288" i="4"/>
  <c r="A6289" i="4"/>
  <c r="A6290" i="4"/>
  <c r="A6291" i="4"/>
  <c r="A6292" i="4"/>
  <c r="A6293" i="4"/>
  <c r="A6294" i="4"/>
  <c r="A6295" i="4"/>
  <c r="A6296" i="4"/>
  <c r="A6297" i="4"/>
  <c r="A6298" i="4"/>
  <c r="A6299" i="4"/>
  <c r="A6300" i="4"/>
  <c r="A6301" i="4"/>
  <c r="A6302" i="4"/>
  <c r="A6303" i="4"/>
  <c r="A6304" i="4"/>
  <c r="A6305" i="4"/>
  <c r="A6306" i="4"/>
  <c r="A6307" i="4"/>
  <c r="A6308" i="4"/>
  <c r="A6309" i="4"/>
  <c r="A6310" i="4"/>
  <c r="A6311" i="4"/>
  <c r="A6312" i="4"/>
  <c r="A6313" i="4"/>
  <c r="A6314" i="4"/>
  <c r="A6315" i="4"/>
  <c r="A6316" i="4"/>
  <c r="A6317" i="4"/>
  <c r="A6318" i="4"/>
  <c r="A6319" i="4"/>
  <c r="A6320" i="4"/>
  <c r="A6321" i="4"/>
  <c r="A6322" i="4"/>
  <c r="A6323" i="4"/>
  <c r="A6324" i="4"/>
  <c r="A6325" i="4"/>
  <c r="A6326" i="4"/>
  <c r="A6327" i="4"/>
  <c r="A6328" i="4"/>
  <c r="A6329" i="4"/>
  <c r="A6330" i="4"/>
  <c r="A6331" i="4"/>
  <c r="A6332" i="4"/>
  <c r="A6333" i="4"/>
  <c r="A6334" i="4"/>
  <c r="A6335" i="4"/>
  <c r="A6336" i="4"/>
  <c r="A6337" i="4"/>
  <c r="A6338" i="4"/>
  <c r="A6339" i="4"/>
  <c r="A6340" i="4"/>
  <c r="A6341" i="4"/>
  <c r="A6342" i="4"/>
  <c r="A6343" i="4"/>
  <c r="A6344" i="4"/>
  <c r="A6345" i="4"/>
  <c r="A6346" i="4"/>
  <c r="A6347" i="4"/>
  <c r="A6348" i="4"/>
  <c r="A6349" i="4"/>
  <c r="A6350" i="4"/>
  <c r="A6351" i="4"/>
  <c r="A6352" i="4"/>
  <c r="A6353" i="4"/>
  <c r="A6354" i="4"/>
  <c r="A6355" i="4"/>
  <c r="A6356" i="4"/>
  <c r="A6357" i="4"/>
  <c r="A6358" i="4"/>
  <c r="A6359" i="4"/>
  <c r="A6360" i="4"/>
  <c r="A6361" i="4"/>
  <c r="A6362" i="4"/>
  <c r="A6363" i="4"/>
  <c r="A6364" i="4"/>
  <c r="A6365" i="4"/>
  <c r="A6366" i="4"/>
  <c r="A6367" i="4"/>
  <c r="A6368" i="4"/>
  <c r="A6369" i="4"/>
  <c r="A6370" i="4"/>
  <c r="A6371" i="4"/>
  <c r="A6372" i="4"/>
  <c r="A6373" i="4"/>
  <c r="A6374" i="4"/>
  <c r="A6375" i="4"/>
  <c r="A6376" i="4"/>
  <c r="A6377" i="4"/>
  <c r="A6378" i="4"/>
  <c r="A6379" i="4"/>
  <c r="A6380" i="4"/>
  <c r="A6381" i="4"/>
  <c r="A6382" i="4"/>
  <c r="A6383" i="4"/>
  <c r="A6384" i="4"/>
  <c r="A6385" i="4"/>
  <c r="A6386" i="4"/>
  <c r="A6387" i="4"/>
  <c r="A6388" i="4"/>
  <c r="A6389" i="4"/>
  <c r="A6390" i="4"/>
  <c r="A6391" i="4"/>
  <c r="A6392" i="4"/>
  <c r="A6393" i="4"/>
  <c r="A6394" i="4"/>
  <c r="A6395" i="4"/>
  <c r="A6396" i="4"/>
  <c r="A6397" i="4"/>
  <c r="A6398" i="4"/>
  <c r="A6399" i="4"/>
  <c r="A6400" i="4"/>
  <c r="A6401" i="4"/>
  <c r="A6402" i="4"/>
  <c r="A6403" i="4"/>
  <c r="A6404" i="4"/>
  <c r="A6405" i="4"/>
  <c r="A6406" i="4"/>
  <c r="A6407" i="4"/>
  <c r="A6408" i="4"/>
  <c r="A6409" i="4"/>
  <c r="A6410" i="4"/>
  <c r="A6411" i="4"/>
  <c r="A6412" i="4"/>
  <c r="A6413" i="4"/>
  <c r="A6414" i="4"/>
  <c r="A6415" i="4"/>
  <c r="A6416" i="4"/>
  <c r="A6417" i="4"/>
  <c r="A6418" i="4"/>
  <c r="A6419" i="4"/>
  <c r="A6420" i="4"/>
  <c r="A6421" i="4"/>
  <c r="A6422" i="4"/>
  <c r="A6423" i="4"/>
  <c r="A6424" i="4"/>
  <c r="A6425" i="4"/>
  <c r="A6426" i="4"/>
  <c r="A6427" i="4"/>
  <c r="A6428" i="4"/>
  <c r="A6429" i="4"/>
  <c r="A6430" i="4"/>
  <c r="A6431" i="4"/>
  <c r="A6432" i="4"/>
  <c r="A6433" i="4"/>
  <c r="A6434" i="4"/>
  <c r="A6435" i="4"/>
  <c r="A6436" i="4"/>
  <c r="A6437" i="4"/>
  <c r="A6438" i="4"/>
  <c r="A6439" i="4"/>
  <c r="A6440" i="4"/>
  <c r="A6441" i="4"/>
  <c r="A6442" i="4"/>
  <c r="A6443" i="4"/>
  <c r="A6444" i="4"/>
  <c r="A6445" i="4"/>
  <c r="A6446" i="4"/>
  <c r="A6447" i="4"/>
  <c r="A6448" i="4"/>
  <c r="A6449" i="4"/>
  <c r="A6450" i="4"/>
  <c r="A6451" i="4"/>
  <c r="A6452" i="4"/>
  <c r="A6453" i="4"/>
  <c r="A6454" i="4"/>
  <c r="A6455" i="4"/>
  <c r="A6456" i="4"/>
  <c r="A6457" i="4"/>
  <c r="A6458" i="4"/>
  <c r="A6459" i="4"/>
  <c r="A6460" i="4"/>
  <c r="A6461" i="4"/>
  <c r="A6462" i="4"/>
  <c r="A6463" i="4"/>
  <c r="A6464" i="4"/>
  <c r="A6465" i="4"/>
  <c r="A6466" i="4"/>
  <c r="A6467" i="4"/>
  <c r="A6468" i="4"/>
  <c r="A6469" i="4"/>
  <c r="A6470" i="4"/>
  <c r="A6471" i="4"/>
  <c r="A6472" i="4"/>
  <c r="A6473" i="4"/>
  <c r="A6474" i="4"/>
  <c r="A6475" i="4"/>
  <c r="A6476" i="4"/>
  <c r="A6477" i="4"/>
  <c r="A6478" i="4"/>
  <c r="A6479" i="4"/>
  <c r="A6480" i="4"/>
  <c r="A6481" i="4"/>
  <c r="A6482" i="4"/>
  <c r="A6483" i="4"/>
  <c r="A6484" i="4"/>
  <c r="A6485" i="4"/>
  <c r="A6486" i="4"/>
  <c r="A6487" i="4"/>
  <c r="A6488" i="4"/>
  <c r="A6489" i="4"/>
  <c r="A6490" i="4"/>
  <c r="A6491" i="4"/>
  <c r="A6492" i="4"/>
  <c r="A6493" i="4"/>
  <c r="A6494" i="4"/>
  <c r="A6495" i="4"/>
  <c r="A6496" i="4"/>
  <c r="A6497" i="4"/>
  <c r="A6498" i="4"/>
  <c r="A6499" i="4"/>
  <c r="A6500" i="4"/>
  <c r="A6501" i="4"/>
  <c r="A6502" i="4"/>
  <c r="A6503" i="4"/>
  <c r="A6504" i="4"/>
  <c r="A6505" i="4"/>
  <c r="A6506" i="4"/>
  <c r="A6507" i="4"/>
  <c r="A6508" i="4"/>
  <c r="A6509" i="4"/>
  <c r="A6510" i="4"/>
  <c r="A6511" i="4"/>
  <c r="A6512" i="4"/>
  <c r="A6513" i="4"/>
  <c r="A6514" i="4"/>
  <c r="A6515" i="4"/>
  <c r="A6516" i="4"/>
  <c r="A6517" i="4"/>
  <c r="A6518" i="4"/>
  <c r="A6519" i="4"/>
  <c r="A6520" i="4"/>
  <c r="A6521" i="4"/>
  <c r="A6522" i="4"/>
  <c r="A6523" i="4"/>
  <c r="A6524" i="4"/>
  <c r="A6525" i="4"/>
  <c r="A6526" i="4"/>
  <c r="A6527" i="4"/>
  <c r="A6528" i="4"/>
  <c r="A6529" i="4"/>
  <c r="A6530" i="4"/>
  <c r="A6531" i="4"/>
  <c r="A6532" i="4"/>
  <c r="A6533" i="4"/>
  <c r="A6534" i="4"/>
  <c r="A6535" i="4"/>
  <c r="A6536" i="4"/>
  <c r="A6537" i="4"/>
  <c r="A6538" i="4"/>
  <c r="A6539" i="4"/>
  <c r="A6540" i="4"/>
  <c r="A6541" i="4"/>
  <c r="A6542" i="4"/>
  <c r="A6543" i="4"/>
  <c r="A6544" i="4"/>
  <c r="A6545" i="4"/>
  <c r="A6546" i="4"/>
  <c r="A6547" i="4"/>
  <c r="A6548" i="4"/>
  <c r="A6549" i="4"/>
  <c r="A6550" i="4"/>
  <c r="A6551" i="4"/>
  <c r="A6552" i="4"/>
  <c r="A6553" i="4"/>
  <c r="A6554" i="4"/>
  <c r="A6555" i="4"/>
  <c r="A6556" i="4"/>
  <c r="A6557" i="4"/>
  <c r="A6558" i="4"/>
  <c r="A6559" i="4"/>
  <c r="A6560" i="4"/>
  <c r="A6561" i="4"/>
  <c r="A6562" i="4"/>
  <c r="A6563" i="4"/>
  <c r="A6564" i="4"/>
  <c r="A6565" i="4"/>
  <c r="A6566" i="4"/>
  <c r="A6567" i="4"/>
  <c r="A6568" i="4"/>
  <c r="A6569" i="4"/>
  <c r="A6570" i="4"/>
  <c r="A6571" i="4"/>
  <c r="A6572" i="4"/>
  <c r="A6573" i="4"/>
  <c r="A6574" i="4"/>
  <c r="A6575" i="4"/>
  <c r="A6576" i="4"/>
  <c r="A6577" i="4"/>
  <c r="A6578" i="4"/>
  <c r="A6579" i="4"/>
  <c r="A6580" i="4"/>
  <c r="A6581" i="4"/>
  <c r="A6582" i="4"/>
  <c r="A6583" i="4"/>
  <c r="A6584" i="4"/>
  <c r="A6585" i="4"/>
  <c r="A6586" i="4"/>
  <c r="A6587" i="4"/>
  <c r="A6588" i="4"/>
  <c r="A6589" i="4"/>
  <c r="A6590" i="4"/>
  <c r="A6591" i="4"/>
  <c r="A6592" i="4"/>
  <c r="A6593" i="4"/>
  <c r="A6594" i="4"/>
  <c r="A6595" i="4"/>
  <c r="A6596" i="4"/>
  <c r="A6597" i="4"/>
  <c r="A6598" i="4"/>
  <c r="A6599" i="4"/>
  <c r="A6600" i="4"/>
  <c r="A6601" i="4"/>
  <c r="A6602" i="4"/>
  <c r="A6603" i="4"/>
  <c r="A6604" i="4"/>
  <c r="A6605" i="4"/>
  <c r="A6606" i="4"/>
  <c r="A6607" i="4"/>
  <c r="A6608" i="4"/>
  <c r="A6609" i="4"/>
  <c r="A6610" i="4"/>
  <c r="A6611" i="4"/>
  <c r="A6612" i="4"/>
  <c r="A6613" i="4"/>
  <c r="A6614" i="4"/>
  <c r="A6615" i="4"/>
  <c r="A6616" i="4"/>
  <c r="A6617" i="4"/>
  <c r="A6618" i="4"/>
  <c r="A6619" i="4"/>
  <c r="A6620" i="4"/>
  <c r="A6621" i="4"/>
  <c r="A6622" i="4"/>
  <c r="A6623" i="4"/>
  <c r="A6624" i="4"/>
  <c r="A6625" i="4"/>
  <c r="A6626" i="4"/>
  <c r="A6627" i="4"/>
  <c r="A6628" i="4"/>
  <c r="A6629" i="4"/>
  <c r="A6630" i="4"/>
  <c r="A6631" i="4"/>
  <c r="A6632" i="4"/>
  <c r="A6633" i="4"/>
  <c r="A6634" i="4"/>
  <c r="A6635" i="4"/>
  <c r="A6636" i="4"/>
  <c r="A6637" i="4"/>
  <c r="A6638" i="4"/>
  <c r="A6639" i="4"/>
  <c r="A6640" i="4"/>
  <c r="A6641" i="4"/>
  <c r="A6642" i="4"/>
  <c r="A6643" i="4"/>
  <c r="A6644" i="4"/>
  <c r="A6645" i="4"/>
  <c r="A6646" i="4"/>
  <c r="A6647" i="4"/>
  <c r="A6648" i="4"/>
  <c r="A6649" i="4"/>
  <c r="A6650" i="4"/>
  <c r="A6651" i="4"/>
  <c r="A6652" i="4"/>
  <c r="A6653" i="4"/>
  <c r="A6654" i="4"/>
  <c r="A6655" i="4"/>
  <c r="A6656" i="4"/>
  <c r="A6657" i="4"/>
  <c r="A6658" i="4"/>
  <c r="A6659" i="4"/>
  <c r="A6660" i="4"/>
  <c r="A6661" i="4"/>
  <c r="A6662" i="4"/>
  <c r="A6663" i="4"/>
  <c r="A6664" i="4"/>
  <c r="A6665" i="4"/>
  <c r="A6666" i="4"/>
  <c r="A6667" i="4"/>
  <c r="A6668" i="4"/>
  <c r="A6669" i="4"/>
  <c r="A6670" i="4"/>
  <c r="A6671" i="4"/>
  <c r="A6672" i="4"/>
  <c r="A6673" i="4"/>
  <c r="A6674" i="4"/>
  <c r="A6675" i="4"/>
  <c r="A6676" i="4"/>
  <c r="A6677" i="4"/>
  <c r="A6678" i="4"/>
  <c r="A6679" i="4"/>
  <c r="A6680" i="4"/>
  <c r="A6681" i="4"/>
  <c r="A6682" i="4"/>
  <c r="A6683" i="4"/>
  <c r="A6684" i="4"/>
  <c r="A6685" i="4"/>
  <c r="A6686" i="4"/>
  <c r="A6687" i="4"/>
  <c r="A6688" i="4"/>
  <c r="A6689" i="4"/>
  <c r="A6690" i="4"/>
  <c r="A6691" i="4"/>
  <c r="A6692" i="4"/>
  <c r="A6693" i="4"/>
  <c r="A6694" i="4"/>
  <c r="A6695" i="4"/>
  <c r="A6696" i="4"/>
  <c r="A6697" i="4"/>
  <c r="A6698" i="4"/>
  <c r="A6699" i="4"/>
  <c r="A6700" i="4"/>
  <c r="A6701" i="4"/>
  <c r="A6702" i="4"/>
  <c r="A6703" i="4"/>
  <c r="A6704" i="4"/>
  <c r="A6705" i="4"/>
  <c r="A6706" i="4"/>
  <c r="A6707" i="4"/>
  <c r="A6708" i="4"/>
  <c r="A6709" i="4"/>
  <c r="A6710" i="4"/>
  <c r="A6711" i="4"/>
  <c r="A6712" i="4"/>
  <c r="A6713" i="4"/>
  <c r="A6714" i="4"/>
  <c r="A6715" i="4"/>
  <c r="A6716" i="4"/>
  <c r="A6717" i="4"/>
  <c r="A6718" i="4"/>
  <c r="A6719" i="4"/>
  <c r="A6720" i="4"/>
  <c r="A6721" i="4"/>
  <c r="A6722" i="4"/>
  <c r="A6723" i="4"/>
  <c r="A6724" i="4"/>
  <c r="A6725" i="4"/>
  <c r="A6726" i="4"/>
  <c r="A6727" i="4"/>
  <c r="A6728" i="4"/>
  <c r="A6729" i="4"/>
  <c r="A6730" i="4"/>
  <c r="A6731" i="4"/>
  <c r="A6732" i="4"/>
  <c r="A6733" i="4"/>
  <c r="A6734" i="4"/>
  <c r="A6735" i="4"/>
  <c r="A6736" i="4"/>
  <c r="A6737" i="4"/>
  <c r="A6738" i="4"/>
  <c r="A6739" i="4"/>
  <c r="A6740" i="4"/>
  <c r="A6741" i="4"/>
  <c r="A6742" i="4"/>
  <c r="A6743" i="4"/>
  <c r="A6744" i="4"/>
  <c r="A6745" i="4"/>
  <c r="A6746" i="4"/>
  <c r="A6747" i="4"/>
  <c r="A6748" i="4"/>
  <c r="A6749" i="4"/>
  <c r="A6750" i="4"/>
  <c r="A6751" i="4"/>
  <c r="A6752" i="4"/>
  <c r="A6753" i="4"/>
  <c r="A6754" i="4"/>
  <c r="A6755" i="4"/>
  <c r="A6756" i="4"/>
  <c r="A6757" i="4"/>
  <c r="A6758" i="4"/>
  <c r="A6759" i="4"/>
  <c r="A6760" i="4"/>
  <c r="A6761" i="4"/>
  <c r="A6762" i="4"/>
  <c r="A6763" i="4"/>
  <c r="A6764" i="4"/>
  <c r="A6765" i="4"/>
  <c r="A6766" i="4"/>
  <c r="A6767" i="4"/>
  <c r="A6768" i="4"/>
  <c r="A6769" i="4"/>
  <c r="A6770" i="4"/>
  <c r="A6771" i="4"/>
  <c r="A6772" i="4"/>
  <c r="A6773" i="4"/>
  <c r="A6774" i="4"/>
  <c r="A6775" i="4"/>
  <c r="A6776" i="4"/>
  <c r="A6777" i="4"/>
  <c r="A6778" i="4"/>
  <c r="A6779" i="4"/>
  <c r="A6780" i="4"/>
  <c r="A6781" i="4"/>
  <c r="A6782" i="4"/>
  <c r="A6783" i="4"/>
  <c r="A6784" i="4"/>
  <c r="A6785" i="4"/>
  <c r="A6786" i="4"/>
  <c r="A6787" i="4"/>
  <c r="A6788" i="4"/>
  <c r="A6789" i="4"/>
  <c r="A6790" i="4"/>
  <c r="A6791" i="4"/>
  <c r="A6792" i="4"/>
  <c r="A6793" i="4"/>
  <c r="A6794" i="4"/>
  <c r="A6795" i="4"/>
  <c r="A6796" i="4"/>
  <c r="A6797" i="4"/>
  <c r="A6798" i="4"/>
  <c r="A6799" i="4"/>
  <c r="A6800" i="4"/>
  <c r="A6801" i="4"/>
  <c r="A6802" i="4"/>
  <c r="A6803" i="4"/>
  <c r="A6804" i="4"/>
  <c r="A6805" i="4"/>
  <c r="A6806" i="4"/>
  <c r="A6807" i="4"/>
  <c r="A6808" i="4"/>
  <c r="A6809" i="4"/>
  <c r="A6810" i="4"/>
  <c r="A6811" i="4"/>
  <c r="A6812" i="4"/>
  <c r="A6813" i="4"/>
  <c r="A6814" i="4"/>
  <c r="A6815" i="4"/>
  <c r="A6816" i="4"/>
  <c r="A6817" i="4"/>
  <c r="A6818" i="4"/>
  <c r="A6819" i="4"/>
  <c r="A6820" i="4"/>
  <c r="A6821" i="4"/>
  <c r="A6822" i="4"/>
  <c r="A6823" i="4"/>
  <c r="A6824" i="4"/>
  <c r="A6825" i="4"/>
  <c r="A6826" i="4"/>
  <c r="A6827" i="4"/>
  <c r="A6828" i="4"/>
  <c r="A6829" i="4"/>
  <c r="A6830" i="4"/>
  <c r="A6831" i="4"/>
  <c r="A6832" i="4"/>
  <c r="A6833" i="4"/>
  <c r="A6834" i="4"/>
  <c r="A6835" i="4"/>
  <c r="A6836" i="4"/>
  <c r="A6837" i="4"/>
  <c r="A6838" i="4"/>
  <c r="A6839" i="4"/>
  <c r="A6840" i="4"/>
  <c r="A6841" i="4"/>
  <c r="A6842" i="4"/>
  <c r="A6843" i="4"/>
  <c r="A6844" i="4"/>
  <c r="A6845" i="4"/>
  <c r="A6846" i="4"/>
  <c r="A6847" i="4"/>
  <c r="A6848" i="4"/>
  <c r="A6849" i="4"/>
  <c r="A6850" i="4"/>
  <c r="A6851" i="4"/>
  <c r="A6852" i="4"/>
  <c r="A6853" i="4"/>
  <c r="A6854" i="4"/>
  <c r="A6855" i="4"/>
  <c r="A6856" i="4"/>
  <c r="A6857" i="4"/>
  <c r="A6858" i="4"/>
  <c r="A6859" i="4"/>
  <c r="A6860" i="4"/>
  <c r="A6861" i="4"/>
  <c r="A6862" i="4"/>
  <c r="A6863" i="4"/>
  <c r="A6864" i="4"/>
  <c r="A6865" i="4"/>
  <c r="A6866" i="4"/>
  <c r="A6867" i="4"/>
  <c r="A6868" i="4"/>
  <c r="A6869" i="4"/>
  <c r="A6870" i="4"/>
  <c r="A6871" i="4"/>
  <c r="A6872" i="4"/>
  <c r="A6873" i="4"/>
  <c r="A6874" i="4"/>
  <c r="A6875" i="4"/>
  <c r="A6876" i="4"/>
  <c r="A6877" i="4"/>
  <c r="A6878" i="4"/>
  <c r="A6879" i="4"/>
  <c r="A6880" i="4"/>
  <c r="A6881" i="4"/>
  <c r="A6882" i="4"/>
  <c r="A6883" i="4"/>
  <c r="A6884" i="4"/>
  <c r="A6885" i="4"/>
  <c r="A6886" i="4"/>
  <c r="A6887" i="4"/>
  <c r="A6888" i="4"/>
  <c r="A6889" i="4"/>
  <c r="A6890" i="4"/>
  <c r="A6891" i="4"/>
  <c r="A6892" i="4"/>
  <c r="A6893" i="4"/>
  <c r="A6894" i="4"/>
  <c r="A6895" i="4"/>
  <c r="A6896" i="4"/>
  <c r="A6897" i="4"/>
  <c r="A6898" i="4"/>
  <c r="A6899" i="4"/>
  <c r="A6900" i="4"/>
  <c r="A6901" i="4"/>
  <c r="A6902" i="4"/>
  <c r="A6903" i="4"/>
  <c r="A6904" i="4"/>
  <c r="A6905" i="4"/>
  <c r="A6906" i="4"/>
  <c r="A6907" i="4"/>
  <c r="A6908" i="4"/>
  <c r="A6909" i="4"/>
  <c r="A6910" i="4"/>
  <c r="A6911" i="4"/>
  <c r="A6912" i="4"/>
  <c r="A6913" i="4"/>
  <c r="A6914" i="4"/>
  <c r="A6915" i="4"/>
  <c r="A6916" i="4"/>
  <c r="A6917" i="4"/>
  <c r="A6918" i="4"/>
  <c r="A6919" i="4"/>
  <c r="A6920" i="4"/>
  <c r="A6921" i="4"/>
  <c r="A6922" i="4"/>
  <c r="A6923" i="4"/>
  <c r="A6924" i="4"/>
  <c r="A6925" i="4"/>
  <c r="A6926" i="4"/>
  <c r="A6927" i="4"/>
  <c r="A6928" i="4"/>
  <c r="A6929" i="4"/>
  <c r="A6930" i="4"/>
  <c r="A6931" i="4"/>
  <c r="A6932" i="4"/>
  <c r="A6933" i="4"/>
  <c r="A6934" i="4"/>
  <c r="A6935" i="4"/>
  <c r="A6936" i="4"/>
  <c r="A6937" i="4"/>
  <c r="A6938" i="4"/>
  <c r="A6939" i="4"/>
  <c r="A6940" i="4"/>
  <c r="A6941" i="4"/>
  <c r="A6942" i="4"/>
  <c r="A6943" i="4"/>
  <c r="A6944" i="4"/>
  <c r="A6945" i="4"/>
  <c r="A6946" i="4"/>
  <c r="A6947" i="4"/>
  <c r="A6948" i="4"/>
  <c r="A6949" i="4"/>
  <c r="A6950" i="4"/>
  <c r="A6951" i="4"/>
  <c r="A6952" i="4"/>
  <c r="A6953" i="4"/>
  <c r="A6954" i="4"/>
  <c r="A6955" i="4"/>
  <c r="A6956" i="4"/>
  <c r="A6957" i="4"/>
  <c r="A6958" i="4"/>
  <c r="A6959" i="4"/>
  <c r="A6960" i="4"/>
  <c r="A6961" i="4"/>
  <c r="A6962" i="4"/>
  <c r="A6963" i="4"/>
  <c r="A6964" i="4"/>
  <c r="A6965" i="4"/>
  <c r="A6966" i="4"/>
  <c r="A6967" i="4"/>
  <c r="A6968" i="4"/>
  <c r="A6969" i="4"/>
  <c r="A6970" i="4"/>
  <c r="A6971" i="4"/>
  <c r="A6972" i="4"/>
  <c r="A6973" i="4"/>
  <c r="A6974" i="4"/>
  <c r="A6975" i="4"/>
  <c r="A6976" i="4"/>
  <c r="A6977" i="4"/>
  <c r="A6978" i="4"/>
  <c r="A6979" i="4"/>
  <c r="A6980" i="4"/>
  <c r="A6981" i="4"/>
  <c r="A6982" i="4"/>
  <c r="A6983" i="4"/>
  <c r="A6984" i="4"/>
  <c r="A6985" i="4"/>
  <c r="A6986" i="4"/>
  <c r="A6987" i="4"/>
  <c r="A6988" i="4"/>
  <c r="A6989" i="4"/>
  <c r="A6990" i="4"/>
  <c r="A6991" i="4"/>
  <c r="A6992" i="4"/>
  <c r="A6993" i="4"/>
  <c r="A6994" i="4"/>
  <c r="A6995" i="4"/>
  <c r="A6996" i="4"/>
  <c r="A6997" i="4"/>
  <c r="A6998" i="4"/>
  <c r="A6999" i="4"/>
  <c r="A7000" i="4"/>
  <c r="A7001" i="4"/>
  <c r="A7002" i="4"/>
  <c r="A7003" i="4"/>
  <c r="A7004" i="4"/>
  <c r="A7005" i="4"/>
  <c r="A7006" i="4"/>
  <c r="A7007" i="4"/>
  <c r="A7008" i="4"/>
  <c r="A7009" i="4"/>
  <c r="A7010" i="4"/>
  <c r="A7011" i="4"/>
  <c r="A7012" i="4"/>
  <c r="A7013" i="4"/>
  <c r="A7014" i="4"/>
  <c r="A7015" i="4"/>
  <c r="A7016" i="4"/>
  <c r="A7017" i="4"/>
  <c r="A7018" i="4"/>
  <c r="A7019" i="4"/>
  <c r="A7020" i="4"/>
  <c r="A7021" i="4"/>
  <c r="A7022" i="4"/>
  <c r="A7023" i="4"/>
  <c r="A7024" i="4"/>
  <c r="A7025" i="4"/>
  <c r="A7026" i="4"/>
  <c r="A7027" i="4"/>
  <c r="A7028" i="4"/>
  <c r="A7029" i="4"/>
  <c r="A7030" i="4"/>
  <c r="A7031" i="4"/>
  <c r="A7032" i="4"/>
  <c r="A7033" i="4"/>
  <c r="A7034" i="4"/>
  <c r="A7035" i="4"/>
  <c r="A7036" i="4"/>
  <c r="A7037" i="4"/>
  <c r="A7038" i="4"/>
  <c r="A7039" i="4"/>
  <c r="A7040" i="4"/>
  <c r="A7041" i="4"/>
  <c r="A7042" i="4"/>
  <c r="A7043" i="4"/>
  <c r="A7044" i="4"/>
  <c r="A7045" i="4"/>
  <c r="A7046" i="4"/>
  <c r="A7047" i="4"/>
  <c r="A7048" i="4"/>
  <c r="A7049" i="4"/>
  <c r="A7050" i="4"/>
  <c r="A7051" i="4"/>
  <c r="A7052" i="4"/>
  <c r="A7053" i="4"/>
  <c r="A7054" i="4"/>
  <c r="A7055" i="4"/>
  <c r="A7056" i="4"/>
  <c r="A7057" i="4"/>
  <c r="A7058" i="4"/>
  <c r="A7059" i="4"/>
  <c r="A7060" i="4"/>
  <c r="A7061" i="4"/>
  <c r="A7062" i="4"/>
  <c r="A7063" i="4"/>
  <c r="A7064" i="4"/>
  <c r="A7065" i="4"/>
  <c r="A7066" i="4"/>
  <c r="A7067" i="4"/>
  <c r="A7068" i="4"/>
  <c r="A7069" i="4"/>
  <c r="A7070" i="4"/>
  <c r="A7071" i="4"/>
  <c r="A7072" i="4"/>
  <c r="A7073" i="4"/>
  <c r="A7074" i="4"/>
  <c r="A7075" i="4"/>
  <c r="A7076" i="4"/>
  <c r="A7077" i="4"/>
  <c r="A7078" i="4"/>
  <c r="A7079" i="4"/>
  <c r="A7080" i="4"/>
  <c r="A7081" i="4"/>
  <c r="A7082" i="4"/>
  <c r="A7083" i="4"/>
  <c r="A7084" i="4"/>
  <c r="A7085" i="4"/>
  <c r="A7086" i="4"/>
  <c r="A7087" i="4"/>
  <c r="A7088" i="4"/>
  <c r="A7089" i="4"/>
  <c r="A7090" i="4"/>
  <c r="A7091" i="4"/>
  <c r="A7092" i="4"/>
  <c r="A7093" i="4"/>
  <c r="A7094" i="4"/>
  <c r="A7095" i="4"/>
  <c r="A7096" i="4"/>
  <c r="A7097" i="4"/>
  <c r="A7098" i="4"/>
  <c r="A7099" i="4"/>
  <c r="A7100" i="4"/>
  <c r="A7101" i="4"/>
  <c r="A7102" i="4"/>
  <c r="A7103" i="4"/>
  <c r="A7104" i="4"/>
  <c r="A7105" i="4"/>
  <c r="A7106" i="4"/>
  <c r="A7107" i="4"/>
  <c r="A7108" i="4"/>
  <c r="A7109" i="4"/>
  <c r="A7110" i="4"/>
  <c r="A7111" i="4"/>
  <c r="A7112" i="4"/>
  <c r="A7113" i="4"/>
  <c r="A7114" i="4"/>
  <c r="A7115" i="4"/>
  <c r="A7116" i="4"/>
  <c r="A7117" i="4"/>
  <c r="A7118" i="4"/>
  <c r="A7119" i="4"/>
  <c r="A7120" i="4"/>
  <c r="A7121" i="4"/>
  <c r="A7122" i="4"/>
  <c r="A7123" i="4"/>
  <c r="A7124" i="4"/>
  <c r="A7125" i="4"/>
  <c r="A7126" i="4"/>
  <c r="A7127" i="4"/>
  <c r="A7128" i="4"/>
  <c r="A7129" i="4"/>
  <c r="A7130" i="4"/>
  <c r="A7131" i="4"/>
  <c r="A7132" i="4"/>
  <c r="A7133" i="4"/>
  <c r="A7134" i="4"/>
  <c r="A7135" i="4"/>
  <c r="A7136" i="4"/>
  <c r="A7137" i="4"/>
  <c r="A7138" i="4"/>
  <c r="A7139" i="4"/>
  <c r="A7140" i="4"/>
  <c r="A7141" i="4"/>
  <c r="A7142" i="4"/>
  <c r="A7143" i="4"/>
  <c r="A7144" i="4"/>
  <c r="A7145" i="4"/>
  <c r="A7146" i="4"/>
  <c r="A7147" i="4"/>
  <c r="A7148" i="4"/>
  <c r="A7149" i="4"/>
  <c r="A7150" i="4"/>
  <c r="A7151" i="4"/>
  <c r="A7152" i="4"/>
  <c r="A7153" i="4"/>
  <c r="A7154" i="4"/>
  <c r="A7155" i="4"/>
  <c r="A7156" i="4"/>
  <c r="A7157" i="4"/>
  <c r="A7158" i="4"/>
  <c r="A7159" i="4"/>
  <c r="A7160" i="4"/>
  <c r="A7161" i="4"/>
  <c r="A7162" i="4"/>
  <c r="A7163" i="4"/>
  <c r="A7164" i="4"/>
  <c r="A7165" i="4"/>
  <c r="A7166" i="4"/>
  <c r="A7167" i="4"/>
  <c r="A7168" i="4"/>
  <c r="A7169" i="4"/>
  <c r="A7170" i="4"/>
  <c r="A7171" i="4"/>
  <c r="A7172" i="4"/>
  <c r="A7173" i="4"/>
  <c r="A7174" i="4"/>
  <c r="A7175" i="4"/>
  <c r="A7176" i="4"/>
  <c r="A7177" i="4"/>
  <c r="A7178" i="4"/>
  <c r="A7179" i="4"/>
  <c r="A7180" i="4"/>
  <c r="A7181" i="4"/>
  <c r="A7182" i="4"/>
  <c r="A7183" i="4"/>
  <c r="A7184" i="4"/>
  <c r="A7185" i="4"/>
  <c r="A7186" i="4"/>
  <c r="A7187" i="4"/>
  <c r="A7188" i="4"/>
  <c r="A7189" i="4"/>
  <c r="A7190" i="4"/>
  <c r="A7191" i="4"/>
  <c r="A7192" i="4"/>
  <c r="A7193" i="4"/>
  <c r="A7194" i="4"/>
  <c r="A7195" i="4"/>
  <c r="A7196" i="4"/>
  <c r="A7197" i="4"/>
  <c r="A7198" i="4"/>
  <c r="A7199" i="4"/>
  <c r="A7200" i="4"/>
  <c r="A7201" i="4"/>
  <c r="A7202" i="4"/>
  <c r="A7203" i="4"/>
  <c r="A7204" i="4"/>
  <c r="A7205" i="4"/>
  <c r="A7206" i="4"/>
  <c r="A7207" i="4"/>
  <c r="A7208" i="4"/>
  <c r="A7209" i="4"/>
  <c r="A7210" i="4"/>
  <c r="A7211" i="4"/>
  <c r="A7212" i="4"/>
  <c r="A7213" i="4"/>
  <c r="A7214" i="4"/>
  <c r="A7215" i="4"/>
  <c r="A7216" i="4"/>
  <c r="A7217" i="4"/>
  <c r="A7218" i="4"/>
  <c r="A7219" i="4"/>
  <c r="A7220" i="4"/>
  <c r="A7221" i="4"/>
  <c r="A7222" i="4"/>
  <c r="A7223" i="4"/>
  <c r="A7224" i="4"/>
  <c r="A7225" i="4"/>
  <c r="A7226" i="4"/>
  <c r="A7227" i="4"/>
  <c r="A7228" i="4"/>
  <c r="A7229" i="4"/>
  <c r="A7230" i="4"/>
  <c r="A7231" i="4"/>
  <c r="A7232" i="4"/>
  <c r="A7233" i="4"/>
  <c r="A7234" i="4"/>
  <c r="A7235" i="4"/>
  <c r="A7236" i="4"/>
  <c r="A7237" i="4"/>
  <c r="A7238" i="4"/>
  <c r="A7239" i="4"/>
  <c r="A7240" i="4"/>
  <c r="A7241" i="4"/>
  <c r="A7242" i="4"/>
  <c r="A7243" i="4"/>
  <c r="A7244" i="4"/>
  <c r="A7245" i="4"/>
  <c r="A7246" i="4"/>
  <c r="A7247" i="4"/>
  <c r="A7248" i="4"/>
  <c r="A7249" i="4"/>
  <c r="A7250" i="4"/>
  <c r="A7251" i="4"/>
  <c r="A7252" i="4"/>
  <c r="A7253" i="4"/>
  <c r="A7254" i="4"/>
  <c r="A7255" i="4"/>
  <c r="A7256" i="4"/>
  <c r="A7257" i="4"/>
  <c r="A7258" i="4"/>
  <c r="A7259" i="4"/>
  <c r="A7260" i="4"/>
  <c r="A7261" i="4"/>
  <c r="A7262" i="4"/>
  <c r="A7263" i="4"/>
  <c r="A7264" i="4"/>
  <c r="A7265" i="4"/>
  <c r="A7266" i="4"/>
  <c r="A7267" i="4"/>
  <c r="A7268" i="4"/>
  <c r="A7269" i="4"/>
  <c r="A7270" i="4"/>
  <c r="A7271" i="4"/>
  <c r="A7272" i="4"/>
  <c r="A7273" i="4"/>
  <c r="A7274" i="4"/>
  <c r="A7275" i="4"/>
  <c r="A7276" i="4"/>
  <c r="A7277" i="4"/>
  <c r="A7278" i="4"/>
  <c r="A7279" i="4"/>
  <c r="A7280" i="4"/>
  <c r="A7281" i="4"/>
  <c r="A7282" i="4"/>
  <c r="A7283" i="4"/>
  <c r="A7284" i="4"/>
  <c r="A7285" i="4"/>
  <c r="A7286" i="4"/>
  <c r="A7287" i="4"/>
  <c r="A7288" i="4"/>
  <c r="A7289" i="4"/>
  <c r="A7290" i="4"/>
  <c r="A7291" i="4"/>
  <c r="A7292" i="4"/>
  <c r="A7293" i="4"/>
  <c r="A7294" i="4"/>
  <c r="A7295" i="4"/>
  <c r="A7296" i="4"/>
  <c r="A7297" i="4"/>
  <c r="A7298" i="4"/>
  <c r="A7299" i="4"/>
  <c r="A7300" i="4"/>
  <c r="A7301" i="4"/>
  <c r="A7302" i="4"/>
  <c r="A7303" i="4"/>
  <c r="A7304" i="4"/>
  <c r="A7305" i="4"/>
  <c r="A7306" i="4"/>
  <c r="A7307" i="4"/>
  <c r="A7308" i="4"/>
  <c r="A7309" i="4"/>
  <c r="A7310" i="4"/>
  <c r="A7311" i="4"/>
  <c r="A7312" i="4"/>
  <c r="A7313" i="4"/>
  <c r="A7314" i="4"/>
  <c r="A7315" i="4"/>
  <c r="A7316" i="4"/>
  <c r="A7317" i="4"/>
  <c r="A7318" i="4"/>
  <c r="A7319" i="4"/>
  <c r="A7320" i="4"/>
  <c r="A7321" i="4"/>
  <c r="A7322" i="4"/>
  <c r="A7323" i="4"/>
  <c r="A7324" i="4"/>
  <c r="A7325" i="4"/>
  <c r="A7326" i="4"/>
  <c r="A7327" i="4"/>
  <c r="A7328" i="4"/>
  <c r="A7329" i="4"/>
  <c r="A7330" i="4"/>
  <c r="A7331" i="4"/>
  <c r="A7332" i="4"/>
  <c r="A7333" i="4"/>
  <c r="A7334" i="4"/>
  <c r="A7335" i="4"/>
  <c r="A7336" i="4"/>
  <c r="A7337" i="4"/>
  <c r="A7338" i="4"/>
  <c r="A7339" i="4"/>
  <c r="A7340" i="4"/>
  <c r="A7341" i="4"/>
  <c r="A7342" i="4"/>
  <c r="A7343" i="4"/>
  <c r="A7344" i="4"/>
  <c r="A7345" i="4"/>
  <c r="A7346" i="4"/>
  <c r="A7347" i="4"/>
  <c r="A7348" i="4"/>
  <c r="A7349" i="4"/>
  <c r="A7350" i="4"/>
  <c r="A7351" i="4"/>
  <c r="A7352" i="4"/>
  <c r="A7353" i="4"/>
  <c r="A7354" i="4"/>
  <c r="A7355" i="4"/>
  <c r="A7356" i="4"/>
  <c r="A7357" i="4"/>
  <c r="A7358" i="4"/>
  <c r="A7359" i="4"/>
  <c r="A7360" i="4"/>
  <c r="A7361" i="4"/>
  <c r="A7362" i="4"/>
  <c r="A7363" i="4"/>
  <c r="A7364" i="4"/>
  <c r="A7365" i="4"/>
  <c r="A7366" i="4"/>
  <c r="A7367" i="4"/>
  <c r="A7368" i="4"/>
  <c r="A7369" i="4"/>
  <c r="A7370" i="4"/>
  <c r="A7371" i="4"/>
  <c r="A7372" i="4"/>
  <c r="A7373" i="4"/>
  <c r="A7374" i="4"/>
  <c r="A7375" i="4"/>
  <c r="A7376" i="4"/>
  <c r="A7377" i="4"/>
  <c r="A7378" i="4"/>
  <c r="A7379" i="4"/>
  <c r="A7380" i="4"/>
  <c r="A7381" i="4"/>
  <c r="A7382" i="4"/>
  <c r="A7383" i="4"/>
  <c r="A7384" i="4"/>
  <c r="A7385" i="4"/>
  <c r="A7386" i="4"/>
  <c r="A7387" i="4"/>
  <c r="A7388" i="4"/>
  <c r="A7389" i="4"/>
  <c r="A7390" i="4"/>
  <c r="A7391" i="4"/>
  <c r="A7392" i="4"/>
  <c r="A7393" i="4"/>
  <c r="A7394" i="4"/>
  <c r="A7395" i="4"/>
  <c r="A7396" i="4"/>
  <c r="A7397" i="4"/>
  <c r="A7398" i="4"/>
  <c r="A7399" i="4"/>
  <c r="A7400" i="4"/>
  <c r="A7401" i="4"/>
  <c r="A7402" i="4"/>
  <c r="A7403" i="4"/>
  <c r="A7404" i="4"/>
  <c r="A7405" i="4"/>
  <c r="A7406" i="4"/>
  <c r="A7407" i="4"/>
  <c r="A7408" i="4"/>
  <c r="A7409" i="4"/>
  <c r="A7410" i="4"/>
  <c r="A7411" i="4"/>
  <c r="A7412" i="4"/>
  <c r="A7413" i="4"/>
  <c r="A7414" i="4"/>
  <c r="A7415" i="4"/>
  <c r="A7416" i="4"/>
  <c r="A7417" i="4"/>
  <c r="A7418" i="4"/>
  <c r="A7419" i="4"/>
  <c r="A7420" i="4"/>
  <c r="A7421" i="4"/>
  <c r="A7422" i="4"/>
  <c r="A7423" i="4"/>
  <c r="A7424" i="4"/>
  <c r="A7425" i="4"/>
  <c r="A7426" i="4"/>
  <c r="A7427" i="4"/>
  <c r="A7428" i="4"/>
  <c r="A7429" i="4"/>
  <c r="A7430" i="4"/>
  <c r="A7431" i="4"/>
  <c r="A7432" i="4"/>
  <c r="A7433" i="4"/>
  <c r="A7434" i="4"/>
  <c r="A7435" i="4"/>
  <c r="A7436" i="4"/>
  <c r="A7437" i="4"/>
  <c r="A7438" i="4"/>
  <c r="A7439" i="4"/>
  <c r="A7440" i="4"/>
  <c r="A7441" i="4"/>
  <c r="A7442" i="4"/>
  <c r="A7443" i="4"/>
  <c r="A7444" i="4"/>
  <c r="A7445" i="4"/>
  <c r="A7446" i="4"/>
  <c r="A7447" i="4"/>
  <c r="A7448" i="4"/>
  <c r="A7449" i="4"/>
  <c r="A7450" i="4"/>
  <c r="A7451" i="4"/>
  <c r="A7452" i="4"/>
  <c r="A7453" i="4"/>
  <c r="A7454" i="4"/>
  <c r="A7455" i="4"/>
  <c r="A7456" i="4"/>
  <c r="A7457" i="4"/>
  <c r="A7458" i="4"/>
  <c r="A7459" i="4"/>
  <c r="A7460" i="4"/>
  <c r="A7461" i="4"/>
  <c r="A7462" i="4"/>
  <c r="A7463" i="4"/>
  <c r="A7464" i="4"/>
  <c r="A7465" i="4"/>
  <c r="A7466" i="4"/>
  <c r="A7467" i="4"/>
  <c r="A7468" i="4"/>
  <c r="A7469" i="4"/>
  <c r="A7470" i="4"/>
  <c r="A7471" i="4"/>
  <c r="A7472" i="4"/>
  <c r="A7473" i="4"/>
  <c r="A7474" i="4"/>
  <c r="A7475" i="4"/>
  <c r="A7476" i="4"/>
  <c r="A7477" i="4"/>
  <c r="A7478" i="4"/>
  <c r="A7479" i="4"/>
  <c r="A7480" i="4"/>
  <c r="A7481" i="4"/>
  <c r="A7482" i="4"/>
  <c r="A7483" i="4"/>
  <c r="A7484" i="4"/>
  <c r="A7485" i="4"/>
  <c r="A7486" i="4"/>
  <c r="A7487" i="4"/>
  <c r="A7488" i="4"/>
  <c r="A7489" i="4"/>
  <c r="A7490" i="4"/>
  <c r="A7491" i="4"/>
  <c r="A7492" i="4"/>
  <c r="A7493" i="4"/>
  <c r="A7494" i="4"/>
  <c r="A7495" i="4"/>
  <c r="A7496" i="4"/>
  <c r="A7497" i="4"/>
  <c r="A7498" i="4"/>
  <c r="A7499" i="4"/>
  <c r="A7500" i="4"/>
  <c r="A7501" i="4"/>
  <c r="A7502" i="4"/>
  <c r="A7503" i="4"/>
  <c r="A7504" i="4"/>
  <c r="A7505" i="4"/>
  <c r="A7506" i="4"/>
  <c r="A7507" i="4"/>
  <c r="A7508" i="4"/>
  <c r="A7509" i="4"/>
  <c r="A7510" i="4"/>
  <c r="A7511" i="4"/>
  <c r="A7512" i="4"/>
  <c r="A7513" i="4"/>
  <c r="A7514" i="4"/>
  <c r="A7515" i="4"/>
  <c r="A7516" i="4"/>
  <c r="A7517" i="4"/>
  <c r="A7518" i="4"/>
  <c r="A7519" i="4"/>
  <c r="A7520" i="4"/>
  <c r="A7521" i="4"/>
  <c r="A7522" i="4"/>
  <c r="A7523" i="4"/>
  <c r="A7524" i="4"/>
  <c r="A7525" i="4"/>
  <c r="A7526" i="4"/>
  <c r="A7527" i="4"/>
  <c r="A7528" i="4"/>
  <c r="A7529" i="4"/>
  <c r="A7530" i="4"/>
  <c r="A7531" i="4"/>
  <c r="A7532" i="4"/>
  <c r="A7533" i="4"/>
  <c r="A7534" i="4"/>
  <c r="A7535" i="4"/>
  <c r="A7536" i="4"/>
  <c r="A7537" i="4"/>
  <c r="A7538" i="4"/>
  <c r="A7539" i="4"/>
  <c r="A7540" i="4"/>
  <c r="A7541" i="4"/>
  <c r="A7542" i="4"/>
  <c r="A7543" i="4"/>
  <c r="A7544" i="4"/>
  <c r="A7545" i="4"/>
  <c r="A7546" i="4"/>
  <c r="A7547" i="4"/>
  <c r="A7548" i="4"/>
  <c r="A7549" i="4"/>
  <c r="A7550" i="4"/>
  <c r="A7551" i="4"/>
  <c r="A7552" i="4"/>
  <c r="A7553" i="4"/>
  <c r="A7554" i="4"/>
  <c r="A7555" i="4"/>
  <c r="A7556" i="4"/>
  <c r="A7557" i="4"/>
  <c r="A7558" i="4"/>
  <c r="A7559" i="4"/>
  <c r="A7560" i="4"/>
  <c r="A7561" i="4"/>
  <c r="A7562" i="4"/>
  <c r="A7563" i="4"/>
  <c r="A7564" i="4"/>
  <c r="A7565" i="4"/>
  <c r="A7566" i="4"/>
  <c r="A7567" i="4"/>
  <c r="A7568" i="4"/>
  <c r="A7569" i="4"/>
  <c r="A7570" i="4"/>
  <c r="A7571" i="4"/>
  <c r="A7572" i="4"/>
  <c r="A7573" i="4"/>
  <c r="A7574" i="4"/>
  <c r="A7575" i="4"/>
  <c r="A7576" i="4"/>
  <c r="A7577" i="4"/>
  <c r="A7578" i="4"/>
  <c r="A7579" i="4"/>
  <c r="A7580" i="4"/>
  <c r="A7581" i="4"/>
  <c r="A7582" i="4"/>
  <c r="A7583" i="4"/>
  <c r="A7584" i="4"/>
  <c r="A7585" i="4"/>
  <c r="A7586" i="4"/>
  <c r="A7587" i="4"/>
  <c r="A7588" i="4"/>
  <c r="A7589" i="4"/>
  <c r="A7590" i="4"/>
  <c r="A7591" i="4"/>
  <c r="A7592" i="4"/>
  <c r="A7593" i="4"/>
  <c r="A7594" i="4"/>
  <c r="A7595" i="4"/>
  <c r="A7596" i="4"/>
  <c r="A7597" i="4"/>
  <c r="A7598" i="4"/>
  <c r="A7599" i="4"/>
  <c r="A7600" i="4"/>
  <c r="A7601" i="4"/>
  <c r="A7602" i="4"/>
  <c r="A7603" i="4"/>
  <c r="A7604" i="4"/>
  <c r="A7605" i="4"/>
  <c r="A7606" i="4"/>
  <c r="A7607" i="4"/>
  <c r="A7608" i="4"/>
  <c r="A7609" i="4"/>
  <c r="A7610" i="4"/>
  <c r="A7611" i="4"/>
  <c r="A7612" i="4"/>
  <c r="A7613" i="4"/>
  <c r="A7614" i="4"/>
  <c r="A7615" i="4"/>
  <c r="A7616" i="4"/>
  <c r="A7617" i="4"/>
  <c r="A7618" i="4"/>
  <c r="A7619" i="4"/>
  <c r="A7620" i="4"/>
  <c r="A7621" i="4"/>
  <c r="A7622" i="4"/>
  <c r="A7623" i="4"/>
  <c r="A7624" i="4"/>
  <c r="A7625" i="4"/>
  <c r="A7626" i="4"/>
  <c r="A7627" i="4"/>
  <c r="A7628" i="4"/>
  <c r="A7629" i="4"/>
  <c r="A7630" i="4"/>
  <c r="A7631" i="4"/>
  <c r="A7632" i="4"/>
  <c r="A7633" i="4"/>
  <c r="A7634" i="4"/>
  <c r="A7635" i="4"/>
  <c r="A7636" i="4"/>
  <c r="A7637" i="4"/>
  <c r="A7638" i="4"/>
  <c r="A7639" i="4"/>
  <c r="A7640" i="4"/>
  <c r="A7641" i="4"/>
  <c r="A7642" i="4"/>
  <c r="A7643" i="4"/>
  <c r="A7644" i="4"/>
  <c r="A7645" i="4"/>
  <c r="A7646" i="4"/>
  <c r="A7647" i="4"/>
  <c r="A7648" i="4"/>
  <c r="A7649" i="4"/>
  <c r="A7650" i="4"/>
  <c r="A7651" i="4"/>
  <c r="A7652" i="4"/>
  <c r="A7653" i="4"/>
  <c r="A7654" i="4"/>
  <c r="A7655" i="4"/>
  <c r="A7656" i="4"/>
  <c r="A7657" i="4"/>
  <c r="A7658" i="4"/>
  <c r="A7659" i="4"/>
  <c r="A7660" i="4"/>
  <c r="A7661" i="4"/>
  <c r="A7662" i="4"/>
  <c r="A7663" i="4"/>
  <c r="A7664" i="4"/>
  <c r="A7665" i="4"/>
  <c r="A7666" i="4"/>
  <c r="A7667" i="4"/>
  <c r="A7668" i="4"/>
  <c r="A7669" i="4"/>
  <c r="A7670" i="4"/>
  <c r="A7671" i="4"/>
  <c r="A7672" i="4"/>
  <c r="A7673" i="4"/>
  <c r="A7674" i="4"/>
  <c r="A7675" i="4"/>
  <c r="A7676" i="4"/>
  <c r="A7677" i="4"/>
  <c r="A7678" i="4"/>
  <c r="A7679" i="4"/>
  <c r="A7680" i="4"/>
  <c r="A7681" i="4"/>
  <c r="A7682" i="4"/>
  <c r="A7683" i="4"/>
  <c r="A7684" i="4"/>
  <c r="A7685" i="4"/>
  <c r="A7686" i="4"/>
  <c r="A7687" i="4"/>
  <c r="A7688" i="4"/>
  <c r="A7689" i="4"/>
  <c r="A7690" i="4"/>
  <c r="A7691" i="4"/>
  <c r="A7692" i="4"/>
  <c r="A7693" i="4"/>
  <c r="A7694" i="4"/>
  <c r="A7695" i="4"/>
  <c r="A7696" i="4"/>
  <c r="A7697" i="4"/>
  <c r="A7698" i="4"/>
  <c r="A7699" i="4"/>
  <c r="A7700" i="4"/>
  <c r="A7701" i="4"/>
  <c r="A7702" i="4"/>
  <c r="A7703" i="4"/>
  <c r="A7704" i="4"/>
  <c r="A7705" i="4"/>
  <c r="A7706" i="4"/>
  <c r="A7707" i="4"/>
  <c r="A7708" i="4"/>
  <c r="A7709" i="4"/>
  <c r="A7710" i="4"/>
  <c r="A7711" i="4"/>
  <c r="A7712" i="4"/>
  <c r="A7713" i="4"/>
  <c r="A7714" i="4"/>
  <c r="A7715" i="4"/>
  <c r="A7716" i="4"/>
  <c r="A7717" i="4"/>
  <c r="A7718" i="4"/>
  <c r="A7719" i="4"/>
  <c r="A7720" i="4"/>
  <c r="A7721" i="4"/>
  <c r="A7722" i="4"/>
  <c r="A7723" i="4"/>
  <c r="A7724" i="4"/>
  <c r="A7725" i="4"/>
  <c r="A7726" i="4"/>
  <c r="A7727" i="4"/>
  <c r="A7728" i="4"/>
  <c r="A7729" i="4"/>
  <c r="A7730" i="4"/>
  <c r="A7731" i="4"/>
  <c r="A7732" i="4"/>
  <c r="A7733" i="4"/>
  <c r="A7734" i="4"/>
  <c r="A7735" i="4"/>
  <c r="A7736" i="4"/>
  <c r="A7737" i="4"/>
  <c r="A7738" i="4"/>
  <c r="A7739" i="4"/>
  <c r="A7740" i="4"/>
  <c r="A7741" i="4"/>
  <c r="A7742" i="4"/>
  <c r="A7743" i="4"/>
  <c r="A7744" i="4"/>
  <c r="A7745" i="4"/>
  <c r="A7746" i="4"/>
  <c r="A7747" i="4"/>
  <c r="A7748" i="4"/>
  <c r="A7749" i="4"/>
  <c r="A7750" i="4"/>
  <c r="A7751" i="4"/>
  <c r="A7752" i="4"/>
  <c r="A7753" i="4"/>
  <c r="A7754" i="4"/>
  <c r="A7755" i="4"/>
  <c r="A7756" i="4"/>
  <c r="A7757" i="4"/>
  <c r="A7758" i="4"/>
  <c r="A7759" i="4"/>
  <c r="A7760" i="4"/>
  <c r="A7761" i="4"/>
  <c r="A7762" i="4"/>
  <c r="A7763" i="4"/>
  <c r="A7764" i="4"/>
  <c r="A7765" i="4"/>
  <c r="A7766" i="4"/>
  <c r="A7767" i="4"/>
  <c r="A7768" i="4"/>
  <c r="A7769" i="4"/>
  <c r="A7770" i="4"/>
  <c r="A7771" i="4"/>
  <c r="A7772" i="4"/>
  <c r="A7773" i="4"/>
  <c r="A7774" i="4"/>
  <c r="A7775" i="4"/>
  <c r="A7776" i="4"/>
  <c r="A7777" i="4"/>
  <c r="A7778" i="4"/>
  <c r="A7779" i="4"/>
  <c r="A7780" i="4"/>
  <c r="A7781" i="4"/>
  <c r="A7782" i="4"/>
  <c r="A7783" i="4"/>
  <c r="A7784" i="4"/>
  <c r="A7785" i="4"/>
  <c r="A7786" i="4"/>
  <c r="A7787" i="4"/>
  <c r="A7788" i="4"/>
  <c r="A7789" i="4"/>
  <c r="A7790" i="4"/>
  <c r="A7791" i="4"/>
  <c r="A7792" i="4"/>
  <c r="A7793" i="4"/>
  <c r="A7794" i="4"/>
  <c r="A7795" i="4"/>
  <c r="A7796" i="4"/>
  <c r="A7797" i="4"/>
  <c r="A7798" i="4"/>
  <c r="A7799" i="4"/>
  <c r="A7800" i="4"/>
  <c r="A7801" i="4"/>
  <c r="A7802" i="4"/>
  <c r="A7803" i="4"/>
  <c r="A7804" i="4"/>
  <c r="A7805" i="4"/>
  <c r="A7806" i="4"/>
  <c r="A7807" i="4"/>
  <c r="A7808" i="4"/>
  <c r="A7809" i="4"/>
  <c r="A7810" i="4"/>
  <c r="A7811" i="4"/>
  <c r="A7812" i="4"/>
  <c r="A7813" i="4"/>
  <c r="A7814" i="4"/>
  <c r="A7815" i="4"/>
  <c r="A7816" i="4"/>
  <c r="A7817" i="4"/>
  <c r="A7818" i="4"/>
  <c r="A7819" i="4"/>
  <c r="A7820" i="4"/>
  <c r="A7821" i="4"/>
  <c r="A7822" i="4"/>
  <c r="A7823" i="4"/>
  <c r="A7824" i="4"/>
  <c r="A7825" i="4"/>
  <c r="A7826" i="4"/>
  <c r="A7827" i="4"/>
  <c r="A7828" i="4"/>
  <c r="A7829" i="4"/>
  <c r="A7830" i="4"/>
  <c r="A7831" i="4"/>
  <c r="A7832" i="4"/>
  <c r="A7833" i="4"/>
  <c r="A7834" i="4"/>
  <c r="A7835" i="4"/>
  <c r="A7836" i="4"/>
  <c r="A7837" i="4"/>
  <c r="A7838" i="4"/>
  <c r="A7839" i="4"/>
  <c r="A7840" i="4"/>
  <c r="A7841" i="4"/>
  <c r="A7842" i="4"/>
  <c r="A7843" i="4"/>
  <c r="A7844" i="4"/>
  <c r="A7845" i="4"/>
  <c r="A7846" i="4"/>
  <c r="A7847" i="4"/>
  <c r="A7848" i="4"/>
  <c r="A7849" i="4"/>
  <c r="A7850" i="4"/>
  <c r="A7851" i="4"/>
  <c r="A7852" i="4"/>
  <c r="A7853" i="4"/>
  <c r="A7854" i="4"/>
  <c r="A7855" i="4"/>
  <c r="A7856" i="4"/>
  <c r="A7857" i="4"/>
  <c r="A7858" i="4"/>
  <c r="A7859" i="4"/>
  <c r="A7860" i="4"/>
  <c r="A7861" i="4"/>
  <c r="A7862" i="4"/>
  <c r="A7863" i="4"/>
  <c r="A7864" i="4"/>
  <c r="A7865" i="4"/>
  <c r="A7866" i="4"/>
  <c r="A7867" i="4"/>
  <c r="A7868" i="4"/>
  <c r="A7869" i="4"/>
  <c r="A7870" i="4"/>
  <c r="A7871" i="4"/>
  <c r="A7872" i="4"/>
  <c r="A7873" i="4"/>
  <c r="A7874" i="4"/>
  <c r="A7875" i="4"/>
  <c r="A7876" i="4"/>
  <c r="A7877" i="4"/>
  <c r="A7878" i="4"/>
  <c r="A7879" i="4"/>
  <c r="A7880" i="4"/>
  <c r="A7881" i="4"/>
  <c r="A7882" i="4"/>
  <c r="A7883" i="4"/>
  <c r="A7884" i="4"/>
  <c r="A7885" i="4"/>
  <c r="A7886" i="4"/>
  <c r="A7887" i="4"/>
  <c r="A7888" i="4"/>
  <c r="A7889" i="4"/>
  <c r="A7890" i="4"/>
  <c r="A7891" i="4"/>
  <c r="A7892" i="4"/>
  <c r="A7893" i="4"/>
  <c r="A7894" i="4"/>
  <c r="A7895" i="4"/>
  <c r="A7896" i="4"/>
  <c r="A7897" i="4"/>
  <c r="A7898" i="4"/>
  <c r="A7899" i="4"/>
  <c r="A7900" i="4"/>
  <c r="A7901" i="4"/>
  <c r="A7902" i="4"/>
  <c r="A7903" i="4"/>
  <c r="A7904" i="4"/>
  <c r="A7905" i="4"/>
  <c r="A7906" i="4"/>
  <c r="A7907" i="4"/>
  <c r="A7908" i="4"/>
  <c r="A7909" i="4"/>
  <c r="A7910" i="4"/>
  <c r="A7911" i="4"/>
  <c r="A7912" i="4"/>
  <c r="A7913" i="4"/>
  <c r="A7914" i="4"/>
  <c r="A7915" i="4"/>
  <c r="A7916" i="4"/>
  <c r="A7917" i="4"/>
  <c r="A7918" i="4"/>
  <c r="A7919" i="4"/>
  <c r="A7920" i="4"/>
  <c r="A7921" i="4"/>
  <c r="A7922" i="4"/>
  <c r="A7923" i="4"/>
  <c r="A7924" i="4"/>
  <c r="A7925" i="4"/>
  <c r="A7926" i="4"/>
  <c r="A7927" i="4"/>
  <c r="A7928" i="4"/>
  <c r="A7929" i="4"/>
  <c r="A7930" i="4"/>
  <c r="A7931" i="4"/>
  <c r="A7932" i="4"/>
  <c r="A7933" i="4"/>
  <c r="A7934" i="4"/>
  <c r="A7935" i="4"/>
  <c r="A7936" i="4"/>
  <c r="A7937" i="4"/>
  <c r="A7938" i="4"/>
  <c r="A7939" i="4"/>
  <c r="A7940" i="4"/>
  <c r="A7941" i="4"/>
  <c r="A7942" i="4"/>
  <c r="A7943" i="4"/>
  <c r="A7944" i="4"/>
  <c r="A7945" i="4"/>
  <c r="A7946" i="4"/>
  <c r="A7947" i="4"/>
  <c r="A7948" i="4"/>
  <c r="A7949" i="4"/>
  <c r="A7950" i="4"/>
  <c r="A7951" i="4"/>
  <c r="A7952" i="4"/>
  <c r="A7953" i="4"/>
  <c r="A7954" i="4"/>
  <c r="A7955" i="4"/>
  <c r="A7956" i="4"/>
  <c r="A7957" i="4"/>
  <c r="A7958" i="4"/>
  <c r="A7959" i="4"/>
  <c r="A7960" i="4"/>
  <c r="A7961" i="4"/>
  <c r="A7962" i="4"/>
  <c r="A7963" i="4"/>
  <c r="A7964" i="4"/>
  <c r="A7965" i="4"/>
  <c r="A7966" i="4"/>
  <c r="A7967" i="4"/>
  <c r="A7968" i="4"/>
  <c r="A7969" i="4"/>
  <c r="A7970" i="4"/>
  <c r="A7971" i="4"/>
  <c r="A7972" i="4"/>
  <c r="A7973" i="4"/>
  <c r="A7974" i="4"/>
  <c r="A7975" i="4"/>
  <c r="A7976" i="4"/>
  <c r="A7977" i="4"/>
  <c r="A7978" i="4"/>
  <c r="A7979" i="4"/>
  <c r="A7980" i="4"/>
  <c r="A7981" i="4"/>
  <c r="A7982" i="4"/>
  <c r="A7983" i="4"/>
  <c r="A7984" i="4"/>
  <c r="A7985" i="4"/>
  <c r="A7986" i="4"/>
  <c r="A7987" i="4"/>
  <c r="A7988" i="4"/>
  <c r="A7989" i="4"/>
  <c r="A7990" i="4"/>
  <c r="A7991" i="4"/>
  <c r="A7992" i="4"/>
  <c r="A7993" i="4"/>
  <c r="A7994" i="4"/>
  <c r="A7995" i="4"/>
  <c r="A7996" i="4"/>
  <c r="A7997" i="4"/>
  <c r="A7998" i="4"/>
  <c r="A7999" i="4"/>
  <c r="A8000" i="4"/>
  <c r="A8001" i="4"/>
  <c r="A8002" i="4"/>
  <c r="A8003" i="4"/>
  <c r="A8004" i="4"/>
  <c r="A8005" i="4"/>
  <c r="A8006" i="4"/>
  <c r="A8007" i="4"/>
  <c r="A8008" i="4"/>
  <c r="A8009" i="4"/>
  <c r="A8010" i="4"/>
  <c r="A8011" i="4"/>
  <c r="A8012" i="4"/>
  <c r="A8013" i="4"/>
  <c r="A8014" i="4"/>
  <c r="A8015" i="4"/>
  <c r="A8016" i="4"/>
  <c r="A8017" i="4"/>
  <c r="A8018" i="4"/>
  <c r="A8019" i="4"/>
  <c r="A8020" i="4"/>
  <c r="A8021" i="4"/>
  <c r="A8022" i="4"/>
  <c r="A8023" i="4"/>
  <c r="A8024" i="4"/>
  <c r="A8025" i="4"/>
  <c r="A8026" i="4"/>
  <c r="A8027" i="4"/>
  <c r="A8028" i="4"/>
  <c r="A8029" i="4"/>
  <c r="A8030" i="4"/>
  <c r="A8031" i="4"/>
  <c r="A8032" i="4"/>
  <c r="A8033" i="4"/>
  <c r="A8034" i="4"/>
  <c r="A8035" i="4"/>
  <c r="A8036" i="4"/>
  <c r="A8037" i="4"/>
  <c r="A8038" i="4"/>
  <c r="A8039" i="4"/>
  <c r="A8040" i="4"/>
  <c r="A8041" i="4"/>
  <c r="A8042" i="4"/>
  <c r="A8043" i="4"/>
  <c r="A8044" i="4"/>
  <c r="A8045" i="4"/>
  <c r="A8046" i="4"/>
  <c r="A8047" i="4"/>
  <c r="A8048" i="4"/>
  <c r="A8049" i="4"/>
  <c r="A8050" i="4"/>
  <c r="A8051" i="4"/>
  <c r="A8052" i="4"/>
  <c r="A8053" i="4"/>
  <c r="A8054" i="4"/>
  <c r="A8055" i="4"/>
  <c r="A8056" i="4"/>
  <c r="A8057" i="4"/>
  <c r="A8058" i="4"/>
  <c r="A8059" i="4"/>
  <c r="A8060" i="4"/>
  <c r="A8061" i="4"/>
  <c r="A8062" i="4"/>
  <c r="A8063" i="4"/>
  <c r="A8064" i="4"/>
  <c r="A8065" i="4"/>
  <c r="A8066" i="4"/>
  <c r="A8067" i="4"/>
  <c r="A8068" i="4"/>
  <c r="A8069" i="4"/>
  <c r="A8070" i="4"/>
  <c r="A8071" i="4"/>
  <c r="A8072" i="4"/>
  <c r="A8073" i="4"/>
  <c r="A8074" i="4"/>
  <c r="A8075" i="4"/>
  <c r="A8076" i="4"/>
  <c r="A8077" i="4"/>
  <c r="A8078" i="4"/>
  <c r="A8079" i="4"/>
  <c r="A8080" i="4"/>
  <c r="A8081" i="4"/>
  <c r="A8082" i="4"/>
  <c r="A8083" i="4"/>
  <c r="A8084" i="4"/>
  <c r="A8085" i="4"/>
  <c r="A8086" i="4"/>
  <c r="A8087" i="4"/>
  <c r="A8088" i="4"/>
  <c r="A8089" i="4"/>
  <c r="A8090" i="4"/>
  <c r="A8091" i="4"/>
  <c r="A8092" i="4"/>
  <c r="A8093" i="4"/>
  <c r="A8094" i="4"/>
  <c r="A8095" i="4"/>
  <c r="A8096" i="4"/>
  <c r="A8097" i="4"/>
  <c r="A8098" i="4"/>
  <c r="A8099" i="4"/>
  <c r="A8100" i="4"/>
  <c r="A8101" i="4"/>
  <c r="A8102" i="4"/>
  <c r="A8103" i="4"/>
  <c r="A8104" i="4"/>
  <c r="A8105" i="4"/>
  <c r="A8106" i="4"/>
  <c r="A8107" i="4"/>
  <c r="A8108" i="4"/>
  <c r="A8109" i="4"/>
  <c r="A8110" i="4"/>
  <c r="A8111" i="4"/>
  <c r="A8112" i="4"/>
  <c r="A8113" i="4"/>
  <c r="A8114" i="4"/>
  <c r="A8115" i="4"/>
  <c r="A8116" i="4"/>
  <c r="A8117" i="4"/>
  <c r="A8118" i="4"/>
  <c r="A8119" i="4"/>
  <c r="A8120" i="4"/>
  <c r="A8121" i="4"/>
  <c r="A8122" i="4"/>
  <c r="A8123" i="4"/>
  <c r="A8124" i="4"/>
  <c r="A8125" i="4"/>
  <c r="A8126" i="4"/>
  <c r="A8127" i="4"/>
  <c r="A8128" i="4"/>
  <c r="A8129" i="4"/>
  <c r="A8130" i="4"/>
  <c r="A8131" i="4"/>
  <c r="A8132" i="4"/>
  <c r="A8133" i="4"/>
  <c r="A8134" i="4"/>
  <c r="A8135" i="4"/>
  <c r="A8136" i="4"/>
  <c r="A8137" i="4"/>
  <c r="A8138" i="4"/>
  <c r="A8139" i="4"/>
  <c r="A8140" i="4"/>
  <c r="A8141" i="4"/>
  <c r="A8142" i="4"/>
  <c r="A8143" i="4"/>
  <c r="A8144" i="4"/>
  <c r="A8145" i="4"/>
  <c r="A8146" i="4"/>
  <c r="A8147" i="4"/>
  <c r="A8148" i="4"/>
  <c r="A8149" i="4"/>
  <c r="A8150" i="4"/>
  <c r="A8151" i="4"/>
  <c r="A8152" i="4"/>
  <c r="A8153" i="4"/>
  <c r="A8154" i="4"/>
  <c r="A8155" i="4"/>
  <c r="A8156" i="4"/>
  <c r="A8157" i="4"/>
  <c r="A8158" i="4"/>
  <c r="A8159" i="4"/>
  <c r="A8160" i="4"/>
  <c r="A8161" i="4"/>
  <c r="A8162" i="4"/>
  <c r="A8163" i="4"/>
  <c r="A8164" i="4"/>
  <c r="A8165" i="4"/>
  <c r="A8166" i="4"/>
  <c r="A8167" i="4"/>
  <c r="A8168" i="4"/>
  <c r="A8169" i="4"/>
  <c r="A8170" i="4"/>
  <c r="A8171" i="4"/>
  <c r="A8172" i="4"/>
  <c r="A8173" i="4"/>
  <c r="A8174" i="4"/>
  <c r="A8175" i="4"/>
  <c r="A8176" i="4"/>
  <c r="A8177" i="4"/>
  <c r="A8178" i="4"/>
  <c r="A8179" i="4"/>
  <c r="A8180" i="4"/>
  <c r="A8181" i="4"/>
  <c r="A8182" i="4"/>
  <c r="A8183" i="4"/>
  <c r="A8184" i="4"/>
  <c r="A8185" i="4"/>
  <c r="A8186" i="4"/>
  <c r="A8187" i="4"/>
  <c r="A8188" i="4"/>
  <c r="A8189" i="4"/>
  <c r="A8190" i="4"/>
  <c r="A8191" i="4"/>
  <c r="A8192" i="4"/>
  <c r="A8193" i="4"/>
  <c r="A8194" i="4"/>
  <c r="A8195" i="4"/>
  <c r="A8196" i="4"/>
  <c r="A8197" i="4"/>
  <c r="A8198" i="4"/>
  <c r="A8199" i="4"/>
  <c r="A8200" i="4"/>
  <c r="A8201" i="4"/>
  <c r="A8202" i="4"/>
  <c r="A8203" i="4"/>
  <c r="A8204" i="4"/>
  <c r="A8205" i="4"/>
  <c r="A8206" i="4"/>
  <c r="A8207" i="4"/>
  <c r="A8208" i="4"/>
  <c r="A8209" i="4"/>
  <c r="A8210" i="4"/>
  <c r="A8211" i="4"/>
  <c r="A8212" i="4"/>
  <c r="A8213" i="4"/>
  <c r="A8214" i="4"/>
  <c r="A8215" i="4"/>
  <c r="A8216" i="4"/>
  <c r="A8217" i="4"/>
  <c r="A8218" i="4"/>
  <c r="A8219" i="4"/>
  <c r="A8220" i="4"/>
  <c r="A8221" i="4"/>
  <c r="A8222" i="4"/>
  <c r="A8223" i="4"/>
  <c r="A8224" i="4"/>
  <c r="A8225" i="4"/>
  <c r="A8226" i="4"/>
  <c r="A8227" i="4"/>
  <c r="A8228" i="4"/>
  <c r="A8229" i="4"/>
  <c r="A8230" i="4"/>
  <c r="A8231" i="4"/>
  <c r="A8232" i="4"/>
  <c r="A8233" i="4"/>
  <c r="A8234" i="4"/>
  <c r="A8235" i="4"/>
  <c r="A8236" i="4"/>
  <c r="A8237" i="4"/>
  <c r="A8238" i="4"/>
  <c r="A8239" i="4"/>
  <c r="A8240" i="4"/>
  <c r="A8241" i="4"/>
  <c r="A8242" i="4"/>
  <c r="A8243" i="4"/>
  <c r="A8244" i="4"/>
  <c r="A8245" i="4"/>
  <c r="A8246" i="4"/>
  <c r="A8247" i="4"/>
  <c r="A8248" i="4"/>
  <c r="A8249" i="4"/>
  <c r="A8250" i="4"/>
  <c r="A8251" i="4"/>
  <c r="A8252" i="4"/>
  <c r="A8253" i="4"/>
  <c r="A8254" i="4"/>
  <c r="A8255" i="4"/>
  <c r="A8256" i="4"/>
  <c r="A8257" i="4"/>
  <c r="A8258" i="4"/>
  <c r="A8259" i="4"/>
  <c r="A8260" i="4"/>
  <c r="A8261" i="4"/>
  <c r="A8262" i="4"/>
  <c r="A8263" i="4"/>
  <c r="A8264" i="4"/>
  <c r="A8265" i="4"/>
  <c r="A8266" i="4"/>
  <c r="A8267" i="4"/>
  <c r="A8268" i="4"/>
  <c r="A8269" i="4"/>
  <c r="A8270" i="4"/>
  <c r="A8271" i="4"/>
  <c r="A8272" i="4"/>
  <c r="A8273" i="4"/>
  <c r="A8274" i="4"/>
  <c r="A8275" i="4"/>
  <c r="A8276" i="4"/>
  <c r="A8277" i="4"/>
  <c r="A8278" i="4"/>
  <c r="A8279" i="4"/>
  <c r="A8280" i="4"/>
  <c r="A8281" i="4"/>
  <c r="A8282" i="4"/>
  <c r="A8283" i="4"/>
  <c r="A8284" i="4"/>
  <c r="A8285" i="4"/>
  <c r="A8286" i="4"/>
  <c r="A8287" i="4"/>
  <c r="A8288" i="4"/>
  <c r="A8289" i="4"/>
  <c r="A8290" i="4"/>
  <c r="A8291" i="4"/>
  <c r="A8292" i="4"/>
  <c r="A8293" i="4"/>
  <c r="A8294" i="4"/>
  <c r="A8295" i="4"/>
  <c r="A8296" i="4"/>
  <c r="A8297" i="4"/>
  <c r="A8298" i="4"/>
  <c r="A8299" i="4"/>
  <c r="A8300" i="4"/>
  <c r="A8301" i="4"/>
  <c r="A8302" i="4"/>
  <c r="A8303" i="4"/>
  <c r="A8304" i="4"/>
  <c r="A8305" i="4"/>
  <c r="A8306" i="4"/>
  <c r="A8307" i="4"/>
  <c r="A8308" i="4"/>
  <c r="A8309" i="4"/>
  <c r="A8310" i="4"/>
  <c r="A8311" i="4"/>
  <c r="A8312" i="4"/>
  <c r="A8313" i="4"/>
  <c r="A8314" i="4"/>
  <c r="A8315" i="4"/>
  <c r="A8316" i="4"/>
  <c r="A8317" i="4"/>
  <c r="A8318" i="4"/>
  <c r="A8319" i="4"/>
  <c r="A8320" i="4"/>
  <c r="A8321" i="4"/>
  <c r="A8322" i="4"/>
  <c r="A8323" i="4"/>
  <c r="A8324" i="4"/>
  <c r="A8325" i="4"/>
  <c r="A8326" i="4"/>
  <c r="A8327" i="4"/>
  <c r="A8328" i="4"/>
  <c r="A8329" i="4"/>
  <c r="A8330" i="4"/>
  <c r="A8331" i="4"/>
  <c r="A8332" i="4"/>
  <c r="A8333" i="4"/>
  <c r="A8334" i="4"/>
  <c r="A8335" i="4"/>
  <c r="A8336" i="4"/>
  <c r="A8337" i="4"/>
  <c r="A8338" i="4"/>
  <c r="A8339" i="4"/>
  <c r="A8340" i="4"/>
  <c r="A8341" i="4"/>
  <c r="A8342" i="4"/>
  <c r="A8343" i="4"/>
  <c r="A8344" i="4"/>
  <c r="A8345" i="4"/>
  <c r="A8346" i="4"/>
  <c r="A8347" i="4"/>
  <c r="A8348" i="4"/>
  <c r="A8349" i="4"/>
  <c r="A8350" i="4"/>
  <c r="A8351" i="4"/>
  <c r="A8352" i="4"/>
  <c r="A8353" i="4"/>
  <c r="A8354" i="4"/>
  <c r="A8355" i="4"/>
  <c r="A8356" i="4"/>
  <c r="A8357" i="4"/>
  <c r="A8358" i="4"/>
  <c r="A8359" i="4"/>
  <c r="A8360" i="4"/>
  <c r="A8361" i="4"/>
  <c r="A8362" i="4"/>
  <c r="A8363" i="4"/>
  <c r="A8364" i="4"/>
  <c r="A8365" i="4"/>
  <c r="A8366" i="4"/>
  <c r="A8367" i="4"/>
  <c r="A8368" i="4"/>
  <c r="A8369" i="4"/>
  <c r="A8370" i="4"/>
  <c r="A8371" i="4"/>
  <c r="A8372" i="4"/>
  <c r="A8373" i="4"/>
  <c r="A8374" i="4"/>
  <c r="A8375" i="4"/>
  <c r="A8376" i="4"/>
  <c r="A8377" i="4"/>
  <c r="A8378" i="4"/>
  <c r="A8379" i="4"/>
  <c r="A8380" i="4"/>
  <c r="A8381" i="4"/>
  <c r="A8382" i="4"/>
  <c r="A8383" i="4"/>
  <c r="A8384" i="4"/>
  <c r="A8385" i="4"/>
  <c r="A8386" i="4"/>
  <c r="A8387" i="4"/>
  <c r="A8388" i="4"/>
  <c r="A8389" i="4"/>
  <c r="A8390" i="4"/>
  <c r="A8391" i="4"/>
  <c r="A8392" i="4"/>
  <c r="A8393" i="4"/>
  <c r="A8394" i="4"/>
  <c r="A8395" i="4"/>
  <c r="A8396" i="4"/>
  <c r="A8397" i="4"/>
  <c r="A8398" i="4"/>
  <c r="A8399" i="4"/>
  <c r="A8400" i="4"/>
  <c r="A8401" i="4"/>
  <c r="A8402" i="4"/>
  <c r="A8403" i="4"/>
  <c r="A8404" i="4"/>
  <c r="A8405" i="4"/>
  <c r="A8406" i="4"/>
  <c r="A8407" i="4"/>
  <c r="A8408" i="4"/>
  <c r="A8409" i="4"/>
  <c r="A8410" i="4"/>
  <c r="A8411" i="4"/>
  <c r="A8412" i="4"/>
  <c r="A8413" i="4"/>
  <c r="A8414" i="4"/>
  <c r="A8415" i="4"/>
  <c r="A8416" i="4"/>
  <c r="A8417" i="4"/>
  <c r="A8418" i="4"/>
  <c r="A8419" i="4"/>
  <c r="A8420" i="4"/>
  <c r="A8421" i="4"/>
  <c r="A8422" i="4"/>
  <c r="A8423" i="4"/>
  <c r="A8424" i="4"/>
  <c r="A8425" i="4"/>
  <c r="A8426" i="4"/>
  <c r="A8427" i="4"/>
  <c r="A8428" i="4"/>
  <c r="A8429" i="4"/>
  <c r="A8430" i="4"/>
  <c r="A8431" i="4"/>
  <c r="A8432" i="4"/>
  <c r="A8433" i="4"/>
  <c r="A8434" i="4"/>
  <c r="A8435" i="4"/>
  <c r="A8436" i="4"/>
  <c r="A8437" i="4"/>
  <c r="A8438" i="4"/>
  <c r="A8439" i="4"/>
  <c r="A8440" i="4"/>
  <c r="A8441" i="4"/>
  <c r="A8442" i="4"/>
  <c r="A8443" i="4"/>
  <c r="A8444" i="4"/>
  <c r="A8445" i="4"/>
  <c r="A8446" i="4"/>
  <c r="A8447" i="4"/>
  <c r="A8448" i="4"/>
  <c r="A8449" i="4"/>
  <c r="A8450" i="4"/>
  <c r="A8451" i="4"/>
  <c r="A8452" i="4"/>
  <c r="A8453" i="4"/>
  <c r="A8454" i="4"/>
  <c r="A8455" i="4"/>
  <c r="A8456" i="4"/>
  <c r="A8457" i="4"/>
  <c r="A8458" i="4"/>
  <c r="A8459" i="4"/>
  <c r="A8460" i="4"/>
  <c r="A8461" i="4"/>
  <c r="A8462" i="4"/>
  <c r="A8463" i="4"/>
  <c r="A8464" i="4"/>
  <c r="A8465" i="4"/>
  <c r="A8466" i="4"/>
  <c r="A8467" i="4"/>
  <c r="A8468" i="4"/>
  <c r="A8469" i="4"/>
  <c r="A8470" i="4"/>
  <c r="A8471" i="4"/>
  <c r="A8472" i="4"/>
  <c r="A8473" i="4"/>
  <c r="A8474" i="4"/>
  <c r="A8475" i="4"/>
  <c r="A8476" i="4"/>
  <c r="A8477" i="4"/>
  <c r="A8478" i="4"/>
  <c r="A8479" i="4"/>
  <c r="A8480" i="4"/>
  <c r="A8481" i="4"/>
  <c r="A8482" i="4"/>
  <c r="A8483" i="4"/>
  <c r="A8484" i="4"/>
  <c r="A8485" i="4"/>
  <c r="A8486" i="4"/>
  <c r="A8487" i="4"/>
  <c r="A8488" i="4"/>
  <c r="A8489" i="4"/>
  <c r="A8490" i="4"/>
  <c r="A8491" i="4"/>
  <c r="A8492" i="4"/>
  <c r="A8493" i="4"/>
  <c r="A8494" i="4"/>
  <c r="A8495" i="4"/>
  <c r="A8496" i="4"/>
  <c r="A8497" i="4"/>
  <c r="A8498" i="4"/>
  <c r="A8499" i="4"/>
  <c r="A8500" i="4"/>
  <c r="A8501" i="4"/>
  <c r="A8502" i="4"/>
  <c r="A8503" i="4"/>
  <c r="A8504" i="4"/>
  <c r="A8505" i="4"/>
  <c r="A8506" i="4"/>
  <c r="A8507" i="4"/>
  <c r="A8508" i="4"/>
  <c r="A8509" i="4"/>
  <c r="A8510" i="4"/>
  <c r="A8511" i="4"/>
  <c r="A8512" i="4"/>
  <c r="A8513" i="4"/>
  <c r="A8514" i="4"/>
  <c r="A8515" i="4"/>
  <c r="A8516" i="4"/>
  <c r="A8517" i="4"/>
  <c r="A8518" i="4"/>
  <c r="A8519" i="4"/>
  <c r="A8520" i="4"/>
  <c r="A8521" i="4"/>
  <c r="A8522" i="4"/>
  <c r="A8523" i="4"/>
  <c r="A8524" i="4"/>
  <c r="A8525" i="4"/>
  <c r="A8526" i="4"/>
  <c r="A8527" i="4"/>
  <c r="A8528" i="4"/>
  <c r="A8529" i="4"/>
  <c r="A8530" i="4"/>
  <c r="A8531" i="4"/>
  <c r="A8532" i="4"/>
  <c r="A8533" i="4"/>
  <c r="A8534" i="4"/>
  <c r="A8535" i="4"/>
  <c r="A8536" i="4"/>
  <c r="A8537" i="4"/>
  <c r="A8538" i="4"/>
  <c r="A8539" i="4"/>
  <c r="A8540" i="4"/>
  <c r="A8541" i="4"/>
  <c r="A8542" i="4"/>
  <c r="A8543" i="4"/>
  <c r="A8544" i="4"/>
  <c r="A8545" i="4"/>
  <c r="A8546" i="4"/>
  <c r="A8547" i="4"/>
  <c r="A8548" i="4"/>
  <c r="A8549" i="4"/>
  <c r="A8550" i="4"/>
  <c r="A8551" i="4"/>
  <c r="A8552" i="4"/>
  <c r="A8553" i="4"/>
  <c r="A8554" i="4"/>
  <c r="A8555" i="4"/>
  <c r="A8556" i="4"/>
  <c r="A8557" i="4"/>
  <c r="A8558" i="4"/>
  <c r="A8559" i="4"/>
  <c r="A8560" i="4"/>
  <c r="A8561" i="4"/>
  <c r="A8562" i="4"/>
  <c r="A8563" i="4"/>
  <c r="A8564" i="4"/>
  <c r="A8565" i="4"/>
  <c r="A8566" i="4"/>
  <c r="A8567" i="4"/>
  <c r="A8568" i="4"/>
  <c r="A8569" i="4"/>
  <c r="A8570" i="4"/>
  <c r="A8571" i="4"/>
  <c r="A8572" i="4"/>
  <c r="A8573" i="4"/>
  <c r="A8574" i="4"/>
  <c r="A8575" i="4"/>
  <c r="A8576" i="4"/>
  <c r="A8577" i="4"/>
  <c r="A8578" i="4"/>
  <c r="A8579" i="4"/>
  <c r="A8580" i="4"/>
  <c r="A8581" i="4"/>
  <c r="A8582" i="4"/>
  <c r="A8583" i="4"/>
  <c r="A8584" i="4"/>
  <c r="A8585" i="4"/>
  <c r="A8586" i="4"/>
  <c r="A8587" i="4"/>
  <c r="A8588" i="4"/>
  <c r="A8589" i="4"/>
  <c r="A8590" i="4"/>
  <c r="A8591" i="4"/>
  <c r="A8592" i="4"/>
  <c r="A8593" i="4"/>
  <c r="A8594" i="4"/>
  <c r="A8595" i="4"/>
  <c r="A8596" i="4"/>
  <c r="A8597" i="4"/>
  <c r="A8598" i="4"/>
  <c r="A8599" i="4"/>
  <c r="A8600" i="4"/>
  <c r="A8601" i="4"/>
  <c r="A8602" i="4"/>
  <c r="A8603" i="4"/>
  <c r="A8604" i="4"/>
  <c r="A8605" i="4"/>
  <c r="A8606" i="4"/>
  <c r="A8607" i="4"/>
  <c r="A8608" i="4"/>
  <c r="A8609" i="4"/>
  <c r="A8610" i="4"/>
  <c r="A8611" i="4"/>
  <c r="A8612" i="4"/>
  <c r="A8613" i="4"/>
  <c r="A8614" i="4"/>
  <c r="A8615" i="4"/>
  <c r="A8616" i="4"/>
  <c r="A8617" i="4"/>
  <c r="A8618" i="4"/>
  <c r="A8619" i="4"/>
  <c r="A8620" i="4"/>
  <c r="A8621" i="4"/>
  <c r="A8622" i="4"/>
  <c r="A8623" i="4"/>
  <c r="A8624" i="4"/>
  <c r="A8625" i="4"/>
  <c r="A8626" i="4"/>
  <c r="A8627" i="4"/>
  <c r="A8628" i="4"/>
  <c r="A8629" i="4"/>
  <c r="A8630" i="4"/>
  <c r="A8631" i="4"/>
  <c r="A8632" i="4"/>
  <c r="A8633" i="4"/>
  <c r="A8634" i="4"/>
  <c r="A8635" i="4"/>
  <c r="A8636" i="4"/>
  <c r="A8637" i="4"/>
  <c r="A8638" i="4"/>
  <c r="A8639" i="4"/>
  <c r="A8640" i="4"/>
  <c r="A8641" i="4"/>
  <c r="A8642" i="4"/>
  <c r="A8643" i="4"/>
  <c r="A8644" i="4"/>
  <c r="A8645" i="4"/>
  <c r="A8646" i="4"/>
  <c r="A8647" i="4"/>
  <c r="A8648" i="4"/>
  <c r="A8649" i="4"/>
  <c r="A8650" i="4"/>
  <c r="A8651" i="4"/>
  <c r="A8652" i="4"/>
  <c r="A8653" i="4"/>
  <c r="A8654" i="4"/>
  <c r="A8655" i="4"/>
  <c r="A8656" i="4"/>
  <c r="A8657" i="4"/>
  <c r="A8658" i="4"/>
  <c r="A8659" i="4"/>
  <c r="A8660" i="4"/>
  <c r="A8661" i="4"/>
  <c r="A8662" i="4"/>
  <c r="A8663" i="4"/>
  <c r="A8664" i="4"/>
  <c r="A8665" i="4"/>
  <c r="A8666" i="4"/>
  <c r="A8667" i="4"/>
  <c r="A8668" i="4"/>
  <c r="A8669" i="4"/>
  <c r="A8670" i="4"/>
  <c r="A8671" i="4"/>
  <c r="A8672" i="4"/>
  <c r="A8673" i="4"/>
  <c r="A8674" i="4"/>
  <c r="A8675" i="4"/>
  <c r="A8676" i="4"/>
  <c r="A8677" i="4"/>
  <c r="A8678" i="4"/>
  <c r="A8679" i="4"/>
  <c r="A8680" i="4"/>
  <c r="A8681" i="4"/>
  <c r="A8682" i="4"/>
  <c r="A8683" i="4"/>
  <c r="A8684" i="4"/>
  <c r="A8685" i="4"/>
  <c r="A8686" i="4"/>
  <c r="A8687" i="4"/>
  <c r="A8688" i="4"/>
  <c r="A8689" i="4"/>
  <c r="A8690" i="4"/>
  <c r="A8691" i="4"/>
  <c r="A8692" i="4"/>
  <c r="A8693" i="4"/>
  <c r="A8694" i="4"/>
  <c r="A8695" i="4"/>
  <c r="A8696" i="4"/>
  <c r="A8697" i="4"/>
  <c r="A8698" i="4"/>
  <c r="A8699" i="4"/>
  <c r="A8700" i="4"/>
  <c r="A8701" i="4"/>
  <c r="A8702" i="4"/>
  <c r="A8703" i="4"/>
  <c r="A8704" i="4"/>
  <c r="A8705" i="4"/>
  <c r="A8706" i="4"/>
  <c r="A8707" i="4"/>
  <c r="A8708" i="4"/>
  <c r="A8709" i="4"/>
  <c r="A8710" i="4"/>
  <c r="A8711" i="4"/>
  <c r="A8712" i="4"/>
  <c r="A8713" i="4"/>
  <c r="A8714" i="4"/>
  <c r="A8715" i="4"/>
  <c r="A8716" i="4"/>
  <c r="A8717" i="4"/>
  <c r="A8718" i="4"/>
  <c r="A8719" i="4"/>
  <c r="A8720" i="4"/>
  <c r="A8721" i="4"/>
  <c r="A8722" i="4"/>
  <c r="A8723" i="4"/>
  <c r="A8724" i="4"/>
  <c r="A8725" i="4"/>
  <c r="A8726" i="4"/>
  <c r="A8727" i="4"/>
  <c r="A8728" i="4"/>
  <c r="A8729" i="4"/>
  <c r="A8730" i="4"/>
  <c r="A8731" i="4"/>
  <c r="A8732" i="4"/>
  <c r="A8733" i="4"/>
  <c r="A8734" i="4"/>
  <c r="A8735" i="4"/>
  <c r="A8736" i="4"/>
  <c r="A8737" i="4"/>
  <c r="A8738" i="4"/>
  <c r="A8739" i="4"/>
  <c r="A8740" i="4"/>
  <c r="A8741" i="4"/>
  <c r="A8742" i="4"/>
  <c r="A8743" i="4"/>
  <c r="A8744" i="4"/>
  <c r="A8745" i="4"/>
  <c r="A8746" i="4"/>
  <c r="A8747" i="4"/>
  <c r="A8748" i="4"/>
  <c r="A8749" i="4"/>
  <c r="A8750" i="4"/>
  <c r="A8751" i="4"/>
  <c r="A8752" i="4"/>
  <c r="A8753" i="4"/>
  <c r="A8754" i="4"/>
  <c r="A8755" i="4"/>
  <c r="A8756" i="4"/>
  <c r="A8757" i="4"/>
  <c r="A8758" i="4"/>
  <c r="A8759" i="4"/>
  <c r="A8760" i="4"/>
  <c r="A8761" i="4"/>
  <c r="A8762" i="4"/>
  <c r="A8763" i="4"/>
  <c r="A8764" i="4"/>
  <c r="A8765" i="4"/>
  <c r="A8766" i="4"/>
  <c r="A8767" i="4"/>
  <c r="A8768" i="4"/>
  <c r="A8769" i="4"/>
  <c r="A8770" i="4"/>
  <c r="A8771" i="4"/>
  <c r="A8772" i="4"/>
  <c r="A8773" i="4"/>
  <c r="A8774" i="4"/>
  <c r="A8775" i="4"/>
  <c r="A8776" i="4"/>
  <c r="A8777" i="4"/>
  <c r="A8778" i="4"/>
  <c r="A8779" i="4"/>
  <c r="A8780" i="4"/>
  <c r="A8781" i="4"/>
  <c r="A8782" i="4"/>
  <c r="A8783" i="4"/>
  <c r="A8784" i="4"/>
  <c r="A8785" i="4"/>
  <c r="A8786" i="4"/>
  <c r="A8787" i="4"/>
  <c r="A8788" i="4"/>
  <c r="A8789" i="4"/>
  <c r="A8790" i="4"/>
  <c r="A8791" i="4"/>
  <c r="A8792" i="4"/>
  <c r="A8793" i="4"/>
  <c r="A8794" i="4"/>
  <c r="A8795" i="4"/>
  <c r="A8796" i="4"/>
  <c r="A8797" i="4"/>
  <c r="A8798" i="4"/>
  <c r="A8799" i="4"/>
  <c r="A8800" i="4"/>
  <c r="A8801" i="4"/>
  <c r="A8802" i="4"/>
  <c r="A8803" i="4"/>
  <c r="A8804" i="4"/>
  <c r="A8805" i="4"/>
  <c r="A8806" i="4"/>
  <c r="A8807" i="4"/>
  <c r="A8808" i="4"/>
  <c r="A8809" i="4"/>
  <c r="A8810" i="4"/>
  <c r="A8811" i="4"/>
  <c r="A8812" i="4"/>
  <c r="A8813" i="4"/>
  <c r="A8814" i="4"/>
  <c r="A8815" i="4"/>
  <c r="A8816" i="4"/>
  <c r="A8817" i="4"/>
  <c r="A8818" i="4"/>
  <c r="A8819" i="4"/>
  <c r="A8820" i="4"/>
  <c r="A8821" i="4"/>
  <c r="A8822" i="4"/>
  <c r="A8823" i="4"/>
  <c r="A8824" i="4"/>
  <c r="A8825" i="4"/>
  <c r="A8826" i="4"/>
  <c r="A8827" i="4"/>
  <c r="A8828" i="4"/>
  <c r="A8829" i="4"/>
  <c r="A8830" i="4"/>
  <c r="A8831" i="4"/>
  <c r="A8832" i="4"/>
  <c r="A8833" i="4"/>
  <c r="A8834" i="4"/>
  <c r="A8835" i="4"/>
  <c r="A8836" i="4"/>
  <c r="A8837" i="4"/>
  <c r="A8838" i="4"/>
  <c r="A8839" i="4"/>
  <c r="A8840" i="4"/>
  <c r="A8841" i="4"/>
  <c r="A8842" i="4"/>
  <c r="A8843" i="4"/>
  <c r="A8844" i="4"/>
  <c r="A8845" i="4"/>
  <c r="A8846" i="4"/>
  <c r="A8847" i="4"/>
  <c r="A8848" i="4"/>
  <c r="A8849" i="4"/>
  <c r="A8850" i="4"/>
  <c r="A8851" i="4"/>
  <c r="A8852" i="4"/>
  <c r="A8853" i="4"/>
  <c r="A8854" i="4"/>
  <c r="A8855" i="4"/>
  <c r="A8856" i="4"/>
  <c r="A8857" i="4"/>
  <c r="A8858" i="4"/>
  <c r="A8859" i="4"/>
  <c r="A8860" i="4"/>
  <c r="A8861" i="4"/>
  <c r="A8862" i="4"/>
  <c r="A8863" i="4"/>
  <c r="A8864" i="4"/>
  <c r="A8865" i="4"/>
  <c r="A8866" i="4"/>
  <c r="A8867" i="4"/>
  <c r="A8868" i="4"/>
  <c r="A8869" i="4"/>
  <c r="A8870" i="4"/>
  <c r="A8871" i="4"/>
  <c r="A8872" i="4"/>
  <c r="A8873" i="4"/>
  <c r="A8874" i="4"/>
  <c r="A8875" i="4"/>
  <c r="A8876" i="4"/>
  <c r="A8877" i="4"/>
  <c r="A8878" i="4"/>
  <c r="A8879" i="4"/>
  <c r="A8880" i="4"/>
  <c r="A8881" i="4"/>
  <c r="A8882" i="4"/>
  <c r="A8883" i="4"/>
  <c r="A8884" i="4"/>
  <c r="A8885" i="4"/>
  <c r="A8886" i="4"/>
  <c r="A8887" i="4"/>
  <c r="A8888" i="4"/>
  <c r="A8889" i="4"/>
  <c r="A8890" i="4"/>
  <c r="A8891" i="4"/>
  <c r="A8892" i="4"/>
  <c r="A8893" i="4"/>
  <c r="A8894" i="4"/>
  <c r="A8895" i="4"/>
  <c r="A8896" i="4"/>
  <c r="A8897" i="4"/>
  <c r="A8898" i="4"/>
  <c r="A8899" i="4"/>
  <c r="A8900" i="4"/>
  <c r="A8901" i="4"/>
  <c r="A8902" i="4"/>
  <c r="A8903" i="4"/>
  <c r="A8904" i="4"/>
  <c r="A8905" i="4"/>
  <c r="A8906" i="4"/>
  <c r="A8907" i="4"/>
  <c r="A8908" i="4"/>
  <c r="A8909" i="4"/>
  <c r="A8910" i="4"/>
  <c r="A8911" i="4"/>
  <c r="A8912" i="4"/>
  <c r="A8913" i="4"/>
  <c r="A8914" i="4"/>
  <c r="A8915" i="4"/>
  <c r="A8916" i="4"/>
  <c r="A8917" i="4"/>
  <c r="A8918" i="4"/>
  <c r="A8919" i="4"/>
  <c r="A8920" i="4"/>
  <c r="A8921" i="4"/>
  <c r="A8922" i="4"/>
  <c r="A8923" i="4"/>
  <c r="A8924" i="4"/>
  <c r="A8925" i="4"/>
  <c r="A8926" i="4"/>
  <c r="A8927" i="4"/>
  <c r="A8928" i="4"/>
  <c r="A8929" i="4"/>
  <c r="A8930" i="4"/>
  <c r="A8931" i="4"/>
  <c r="A8932" i="4"/>
  <c r="A8933" i="4"/>
  <c r="A8934" i="4"/>
  <c r="A8935" i="4"/>
  <c r="A8936" i="4"/>
  <c r="A8937" i="4"/>
  <c r="A8938" i="4"/>
  <c r="A8939" i="4"/>
  <c r="A8940" i="4"/>
  <c r="A8941" i="4"/>
  <c r="A8942" i="4"/>
  <c r="A8943" i="4"/>
  <c r="A8944" i="4"/>
  <c r="A8945" i="4"/>
  <c r="A8946" i="4"/>
  <c r="A8947" i="4"/>
  <c r="A8948" i="4"/>
  <c r="A8949" i="4"/>
  <c r="A8950" i="4"/>
  <c r="A8951" i="4"/>
  <c r="A8952" i="4"/>
  <c r="A8953" i="4"/>
  <c r="A8954" i="4"/>
  <c r="A8955" i="4"/>
  <c r="A8956" i="4"/>
  <c r="A8957" i="4"/>
  <c r="A8958" i="4"/>
  <c r="A8959" i="4"/>
  <c r="A8960" i="4"/>
  <c r="A8961" i="4"/>
  <c r="A8962" i="4"/>
  <c r="A8963" i="4"/>
  <c r="A8964" i="4"/>
  <c r="A8965" i="4"/>
  <c r="A8966" i="4"/>
  <c r="A8967" i="4"/>
  <c r="A8968" i="4"/>
  <c r="A8969" i="4"/>
  <c r="A8970" i="4"/>
  <c r="A8971" i="4"/>
  <c r="A8972" i="4"/>
  <c r="A8973" i="4"/>
  <c r="A8974" i="4"/>
  <c r="A8975" i="4"/>
  <c r="A8976" i="4"/>
  <c r="A8977" i="4"/>
  <c r="A8978" i="4"/>
  <c r="A8979" i="4"/>
  <c r="A8980" i="4"/>
  <c r="A8981" i="4"/>
  <c r="A8982" i="4"/>
  <c r="A8983" i="4"/>
  <c r="A8984" i="4"/>
  <c r="A8985" i="4"/>
  <c r="A8986" i="4"/>
  <c r="A8987" i="4"/>
  <c r="A8988" i="4"/>
  <c r="A8989" i="4"/>
  <c r="A8990" i="4"/>
  <c r="A8991" i="4"/>
  <c r="A8992" i="4"/>
  <c r="A8993" i="4"/>
  <c r="A8994" i="4"/>
  <c r="A8995" i="4"/>
  <c r="A8996" i="4"/>
  <c r="A8997" i="4"/>
  <c r="A8998" i="4"/>
  <c r="A8999" i="4"/>
  <c r="A9000" i="4"/>
  <c r="A9001" i="4"/>
  <c r="A9002" i="4"/>
  <c r="A9003" i="4"/>
  <c r="A9004" i="4"/>
  <c r="A9005" i="4"/>
  <c r="A9006" i="4"/>
  <c r="A9007" i="4"/>
  <c r="A9008" i="4"/>
  <c r="A9009" i="4"/>
  <c r="A9010" i="4"/>
  <c r="A9011" i="4"/>
  <c r="A9012" i="4"/>
  <c r="A9013" i="4"/>
  <c r="A9014" i="4"/>
  <c r="A9015" i="4"/>
  <c r="A9016" i="4"/>
  <c r="A9017" i="4"/>
  <c r="A9018" i="4"/>
  <c r="A9019" i="4"/>
  <c r="A9020" i="4"/>
  <c r="A9021" i="4"/>
  <c r="A9022" i="4"/>
  <c r="A9023" i="4"/>
  <c r="A9024" i="4"/>
  <c r="A9025" i="4"/>
  <c r="A9026" i="4"/>
  <c r="A9027" i="4"/>
  <c r="A9028" i="4"/>
  <c r="A9029" i="4"/>
  <c r="A9030" i="4"/>
  <c r="A9031" i="4"/>
  <c r="A9032" i="4"/>
  <c r="A9033" i="4"/>
  <c r="A9034" i="4"/>
  <c r="A9035" i="4"/>
  <c r="A9036" i="4"/>
  <c r="A9037" i="4"/>
  <c r="A9038" i="4"/>
  <c r="A9039" i="4"/>
  <c r="A9040" i="4"/>
  <c r="A9041" i="4"/>
  <c r="A9042" i="4"/>
  <c r="A9043" i="4"/>
  <c r="A9044" i="4"/>
  <c r="A9045" i="4"/>
  <c r="A9046" i="4"/>
  <c r="A9047" i="4"/>
  <c r="A9048" i="4"/>
  <c r="A9049" i="4"/>
  <c r="A9050" i="4"/>
  <c r="A9051" i="4"/>
  <c r="A9052" i="4"/>
  <c r="A9053" i="4"/>
  <c r="A9054" i="4"/>
  <c r="A9055" i="4"/>
  <c r="A9056" i="4"/>
  <c r="A9057" i="4"/>
  <c r="A9058" i="4"/>
  <c r="A9059" i="4"/>
  <c r="A9060" i="4"/>
  <c r="A9061" i="4"/>
  <c r="A9062" i="4"/>
  <c r="A9063" i="4"/>
  <c r="A9064" i="4"/>
  <c r="A9065" i="4"/>
  <c r="A9066" i="4"/>
  <c r="A9067" i="4"/>
  <c r="A9068" i="4"/>
  <c r="A9069" i="4"/>
  <c r="A9070" i="4"/>
  <c r="A9071" i="4"/>
  <c r="A9072" i="4"/>
  <c r="A9073" i="4"/>
  <c r="A9074" i="4"/>
  <c r="A9075" i="4"/>
  <c r="A9076" i="4"/>
  <c r="A9077" i="4"/>
  <c r="A9078" i="4"/>
  <c r="A9079" i="4"/>
  <c r="A9080" i="4"/>
  <c r="A9081" i="4"/>
  <c r="A9082" i="4"/>
  <c r="A9083" i="4"/>
  <c r="A9084" i="4"/>
  <c r="A9085" i="4"/>
  <c r="A9086" i="4"/>
  <c r="A9087" i="4"/>
  <c r="A9088" i="4"/>
  <c r="A9089" i="4"/>
  <c r="A9090" i="4"/>
  <c r="A9091" i="4"/>
  <c r="A9092" i="4"/>
  <c r="A9093" i="4"/>
  <c r="A9094" i="4"/>
  <c r="A9095" i="4"/>
  <c r="A9096" i="4"/>
  <c r="A9097" i="4"/>
  <c r="A9098" i="4"/>
  <c r="A9099" i="4"/>
  <c r="A9100" i="4"/>
  <c r="A9101" i="4"/>
  <c r="A9102" i="4"/>
  <c r="A9103" i="4"/>
  <c r="A9104" i="4"/>
  <c r="A9105" i="4"/>
  <c r="A9106" i="4"/>
  <c r="A9107" i="4"/>
  <c r="A9108" i="4"/>
  <c r="A9109" i="4"/>
  <c r="A9110" i="4"/>
  <c r="A9111" i="4"/>
  <c r="A9112" i="4"/>
  <c r="A9113" i="4"/>
  <c r="A9114" i="4"/>
  <c r="A9115" i="4"/>
  <c r="A9116" i="4"/>
  <c r="A9117" i="4"/>
  <c r="A9118" i="4"/>
  <c r="A9119" i="4"/>
  <c r="A9120" i="4"/>
  <c r="A9121" i="4"/>
  <c r="A9122" i="4"/>
  <c r="A9123" i="4"/>
  <c r="A9124" i="4"/>
  <c r="A9125" i="4"/>
  <c r="A9126" i="4"/>
  <c r="A9127" i="4"/>
  <c r="A9128" i="4"/>
  <c r="A9129" i="4"/>
  <c r="A9130" i="4"/>
  <c r="A9131" i="4"/>
  <c r="A9132" i="4"/>
  <c r="A9133" i="4"/>
  <c r="A9134" i="4"/>
  <c r="A9135" i="4"/>
  <c r="A9136" i="4"/>
  <c r="A9137" i="4"/>
  <c r="A9138" i="4"/>
  <c r="A9139" i="4"/>
  <c r="A9140" i="4"/>
  <c r="A9141" i="4"/>
  <c r="A9142" i="4"/>
  <c r="A9143" i="4"/>
  <c r="A9144" i="4"/>
  <c r="A9145" i="4"/>
  <c r="A9146" i="4"/>
  <c r="A9147" i="4"/>
  <c r="A9148" i="4"/>
  <c r="A9149" i="4"/>
  <c r="A9150" i="4"/>
  <c r="A9151" i="4"/>
  <c r="A9152" i="4"/>
  <c r="A9153" i="4"/>
  <c r="A9154" i="4"/>
  <c r="A9155" i="4"/>
  <c r="A9156" i="4"/>
  <c r="A9157" i="4"/>
  <c r="A9158" i="4"/>
  <c r="A9159" i="4"/>
  <c r="A9160" i="4"/>
  <c r="A9161" i="4"/>
  <c r="A9162" i="4"/>
  <c r="A9163" i="4"/>
  <c r="A9164" i="4"/>
  <c r="A9165" i="4"/>
  <c r="A9166" i="4"/>
  <c r="A9167" i="4"/>
  <c r="A9168" i="4"/>
  <c r="A9169" i="4"/>
  <c r="A9170" i="4"/>
  <c r="A9171" i="4"/>
  <c r="A9172" i="4"/>
  <c r="A9173" i="4"/>
  <c r="A9174" i="4"/>
  <c r="A9175" i="4"/>
  <c r="A9176" i="4"/>
  <c r="A9177" i="4"/>
  <c r="A9178" i="4"/>
  <c r="A9179" i="4"/>
  <c r="A9180" i="4"/>
  <c r="A9181" i="4"/>
  <c r="A9182" i="4"/>
  <c r="A9183" i="4"/>
  <c r="A9184" i="4"/>
  <c r="A9185" i="4"/>
  <c r="A9186" i="4"/>
  <c r="A9187" i="4"/>
  <c r="A9188" i="4"/>
  <c r="A9189" i="4"/>
  <c r="A9190" i="4"/>
  <c r="A9191" i="4"/>
  <c r="A9192" i="4"/>
  <c r="A9193" i="4"/>
  <c r="A9194" i="4"/>
  <c r="A9195" i="4"/>
  <c r="A9196" i="4"/>
  <c r="A9197" i="4"/>
  <c r="A9198" i="4"/>
  <c r="A9199" i="4"/>
  <c r="A9200" i="4"/>
  <c r="A9201" i="4"/>
  <c r="A9202" i="4"/>
  <c r="A9203" i="4"/>
  <c r="A9204" i="4"/>
  <c r="A9205" i="4"/>
  <c r="A9206" i="4"/>
  <c r="A9207" i="4"/>
  <c r="A9208" i="4"/>
  <c r="A9209" i="4"/>
  <c r="A9210" i="4"/>
  <c r="A9211" i="4"/>
  <c r="A9212" i="4"/>
  <c r="A9213" i="4"/>
  <c r="A9214" i="4"/>
  <c r="A9215" i="4"/>
  <c r="A9216" i="4"/>
  <c r="A9217" i="4"/>
  <c r="A9218" i="4"/>
  <c r="A9219" i="4"/>
  <c r="A9220" i="4"/>
  <c r="A9221" i="4"/>
  <c r="A9222" i="4"/>
  <c r="A9223" i="4"/>
  <c r="A9224" i="4"/>
  <c r="A9225" i="4"/>
  <c r="A9226" i="4"/>
  <c r="A9227" i="4"/>
  <c r="A9228" i="4"/>
  <c r="A9229" i="4"/>
  <c r="A9230" i="4"/>
  <c r="A9231" i="4"/>
  <c r="A9232" i="4"/>
  <c r="A9233" i="4"/>
  <c r="A9234" i="4"/>
  <c r="A9235" i="4"/>
  <c r="A9236" i="4"/>
  <c r="A9237" i="4"/>
  <c r="A9238" i="4"/>
  <c r="A9239" i="4"/>
  <c r="A9240" i="4"/>
  <c r="A9241" i="4"/>
  <c r="A9242" i="4"/>
  <c r="A9243" i="4"/>
  <c r="A9244" i="4"/>
  <c r="A9245" i="4"/>
  <c r="A9246" i="4"/>
  <c r="A9247" i="4"/>
  <c r="A9248" i="4"/>
  <c r="A9249" i="4"/>
  <c r="A9250" i="4"/>
  <c r="A9251" i="4"/>
  <c r="A9252" i="4"/>
  <c r="A9253" i="4"/>
  <c r="A9254" i="4"/>
  <c r="A9255" i="4"/>
  <c r="A9256" i="4"/>
  <c r="A9257" i="4"/>
  <c r="A9258" i="4"/>
  <c r="A9259" i="4"/>
  <c r="A9260" i="4"/>
  <c r="A9261" i="4"/>
  <c r="A9262" i="4"/>
  <c r="A9263" i="4"/>
  <c r="A9264" i="4"/>
  <c r="A9265" i="4"/>
  <c r="A9266" i="4"/>
  <c r="A9267" i="4"/>
  <c r="A9268" i="4"/>
  <c r="A9269" i="4"/>
  <c r="A9270" i="4"/>
  <c r="A9271" i="4"/>
  <c r="A9272" i="4"/>
  <c r="A9273" i="4"/>
  <c r="A9274" i="4"/>
  <c r="A9275" i="4"/>
  <c r="A9276" i="4"/>
  <c r="A9277" i="4"/>
  <c r="A9278" i="4"/>
  <c r="A9279" i="4"/>
  <c r="A9280" i="4"/>
  <c r="A9281" i="4"/>
  <c r="A9282" i="4"/>
  <c r="A9283" i="4"/>
  <c r="A9284" i="4"/>
  <c r="A9285" i="4"/>
  <c r="A9286" i="4"/>
  <c r="A9287" i="4"/>
  <c r="A9288" i="4"/>
  <c r="A9289" i="4"/>
  <c r="A9290" i="4"/>
  <c r="A9291" i="4"/>
  <c r="A9292" i="4"/>
  <c r="A9293" i="4"/>
  <c r="A9294" i="4"/>
  <c r="A9295" i="4"/>
  <c r="A9296" i="4"/>
  <c r="A9297" i="4"/>
  <c r="A9298" i="4"/>
  <c r="A9299" i="4"/>
  <c r="A9300" i="4"/>
  <c r="A9301" i="4"/>
  <c r="A9302" i="4"/>
  <c r="A9303" i="4"/>
  <c r="A9304" i="4"/>
  <c r="A9305" i="4"/>
  <c r="A9306" i="4"/>
  <c r="A9307" i="4"/>
  <c r="A9308" i="4"/>
  <c r="A9309" i="4"/>
  <c r="A9310" i="4"/>
  <c r="A9311" i="4"/>
  <c r="A9312" i="4"/>
  <c r="A9313" i="4"/>
  <c r="A9314" i="4"/>
  <c r="A9315" i="4"/>
  <c r="A9316" i="4"/>
  <c r="A9317" i="4"/>
  <c r="A9318" i="4"/>
  <c r="A9319" i="4"/>
  <c r="A9320" i="4"/>
  <c r="A9321" i="4"/>
  <c r="A9322" i="4"/>
  <c r="A9323" i="4"/>
  <c r="A9324" i="4"/>
  <c r="A9325" i="4"/>
  <c r="A9326" i="4"/>
  <c r="A9327" i="4"/>
  <c r="A9328" i="4"/>
  <c r="A9329" i="4"/>
  <c r="A9330" i="4"/>
  <c r="A9331" i="4"/>
  <c r="A9332" i="4"/>
  <c r="A9333" i="4"/>
  <c r="A9334" i="4"/>
  <c r="A9335" i="4"/>
  <c r="A9336" i="4"/>
  <c r="A9337" i="4"/>
  <c r="A9338" i="4"/>
  <c r="A9339" i="4"/>
  <c r="A9340" i="4"/>
  <c r="A9341" i="4"/>
  <c r="A9342" i="4"/>
  <c r="A9343" i="4"/>
  <c r="A9344" i="4"/>
  <c r="A9345" i="4"/>
  <c r="A9346" i="4"/>
  <c r="A9347" i="4"/>
  <c r="A9348" i="4"/>
  <c r="A9349" i="4"/>
  <c r="A9350" i="4"/>
  <c r="A9351" i="4"/>
  <c r="A9352" i="4"/>
  <c r="A9353" i="4"/>
  <c r="A9354" i="4"/>
  <c r="A9355" i="4"/>
  <c r="A9356" i="4"/>
  <c r="A9357" i="4"/>
  <c r="A9358" i="4"/>
  <c r="A9359" i="4"/>
  <c r="A9360" i="4"/>
  <c r="A9361" i="4"/>
  <c r="A9362" i="4"/>
  <c r="A9363" i="4"/>
  <c r="A9364" i="4"/>
  <c r="A9365" i="4"/>
  <c r="A9366" i="4"/>
  <c r="A9367" i="4"/>
  <c r="A9368" i="4"/>
  <c r="A9369" i="4"/>
  <c r="A9370" i="4"/>
  <c r="A9371" i="4"/>
  <c r="A9372" i="4"/>
  <c r="A9373" i="4"/>
  <c r="A9374" i="4"/>
  <c r="A9375" i="4"/>
  <c r="A9376" i="4"/>
  <c r="A9377" i="4"/>
  <c r="A9378" i="4"/>
  <c r="A9379" i="4"/>
  <c r="A9380" i="4"/>
  <c r="A9381" i="4"/>
  <c r="A9382" i="4"/>
  <c r="A9383" i="4"/>
  <c r="A9384" i="4"/>
  <c r="A9385" i="4"/>
  <c r="A9386" i="4"/>
  <c r="A9387" i="4"/>
  <c r="A9388" i="4"/>
  <c r="A9389" i="4"/>
  <c r="A9390" i="4"/>
  <c r="A9391" i="4"/>
  <c r="A9392" i="4"/>
  <c r="A9393" i="4"/>
  <c r="A9394" i="4"/>
  <c r="A9395" i="4"/>
  <c r="A9396" i="4"/>
  <c r="A9397" i="4"/>
  <c r="A9398" i="4"/>
  <c r="A9399" i="4"/>
  <c r="A9400" i="4"/>
  <c r="A9401" i="4"/>
  <c r="A9402" i="4"/>
  <c r="A9403" i="4"/>
  <c r="A9404" i="4"/>
  <c r="A9405" i="4"/>
  <c r="A9406" i="4"/>
  <c r="A9407" i="4"/>
  <c r="A9408" i="4"/>
  <c r="A9409" i="4"/>
  <c r="A9410" i="4"/>
  <c r="A9411" i="4"/>
  <c r="A9412" i="4"/>
  <c r="A9413" i="4"/>
  <c r="A9414" i="4"/>
  <c r="A9415" i="4"/>
  <c r="A9416" i="4"/>
  <c r="A9417" i="4"/>
  <c r="A9418" i="4"/>
  <c r="A9419" i="4"/>
  <c r="A9420" i="4"/>
  <c r="A9421" i="4"/>
  <c r="A9422" i="4"/>
  <c r="A9423" i="4"/>
  <c r="A9424" i="4"/>
  <c r="A9425" i="4"/>
  <c r="A9426" i="4"/>
  <c r="A9427" i="4"/>
  <c r="A9428" i="4"/>
  <c r="A9429" i="4"/>
  <c r="A9430" i="4"/>
  <c r="A9431" i="4"/>
  <c r="A9432" i="4"/>
  <c r="A9433" i="4"/>
  <c r="A9434" i="4"/>
  <c r="A9435" i="4"/>
  <c r="A9436" i="4"/>
  <c r="A9437" i="4"/>
  <c r="A9438" i="4"/>
  <c r="A9439" i="4"/>
  <c r="A9440" i="4"/>
  <c r="A9441" i="4"/>
  <c r="A9442" i="4"/>
  <c r="A9443" i="4"/>
  <c r="A9444" i="4"/>
  <c r="A9445" i="4"/>
  <c r="A9446" i="4"/>
  <c r="A9447" i="4"/>
  <c r="A9448" i="4"/>
  <c r="A9449" i="4"/>
  <c r="A9450" i="4"/>
  <c r="A9451" i="4"/>
  <c r="A9452" i="4"/>
  <c r="A9453" i="4"/>
  <c r="A9454" i="4"/>
  <c r="A9455" i="4"/>
  <c r="A9456" i="4"/>
  <c r="A9457" i="4"/>
  <c r="A9458" i="4"/>
  <c r="A9459" i="4"/>
  <c r="A9460" i="4"/>
  <c r="A9461" i="4"/>
  <c r="A9462" i="4"/>
  <c r="A9463" i="4"/>
  <c r="A9464" i="4"/>
  <c r="A9465" i="4"/>
  <c r="A9466" i="4"/>
  <c r="A9467" i="4"/>
  <c r="A9468" i="4"/>
  <c r="A9469" i="4"/>
  <c r="A9470" i="4"/>
  <c r="A9471" i="4"/>
  <c r="A9472" i="4"/>
  <c r="A9473" i="4"/>
  <c r="A9474" i="4"/>
  <c r="A9475" i="4"/>
  <c r="A9476" i="4"/>
  <c r="A9477" i="4"/>
  <c r="A9478" i="4"/>
  <c r="A9479" i="4"/>
  <c r="A9480" i="4"/>
  <c r="A9481" i="4"/>
  <c r="A9482" i="4"/>
  <c r="A9483" i="4"/>
  <c r="A9484" i="4"/>
  <c r="A9485" i="4"/>
  <c r="A9486" i="4"/>
  <c r="A9487" i="4"/>
  <c r="A9488" i="4"/>
  <c r="A9489" i="4"/>
  <c r="A9490" i="4"/>
  <c r="A9491" i="4"/>
  <c r="A9492" i="4"/>
  <c r="A9493" i="4"/>
  <c r="A9494" i="4"/>
  <c r="A9495" i="4"/>
  <c r="A9496" i="4"/>
  <c r="A9497" i="4"/>
  <c r="A9498" i="4"/>
  <c r="A9499" i="4"/>
  <c r="A9500" i="4"/>
  <c r="A9501" i="4"/>
  <c r="A9502" i="4"/>
  <c r="A9503" i="4"/>
  <c r="A9504" i="4"/>
  <c r="A9505" i="4"/>
  <c r="A9506" i="4"/>
  <c r="A9507" i="4"/>
  <c r="A9508" i="4"/>
  <c r="A9509" i="4"/>
  <c r="A9510" i="4"/>
  <c r="A9511" i="4"/>
  <c r="A9512" i="4"/>
  <c r="A9513" i="4"/>
  <c r="A9514" i="4"/>
  <c r="A9515" i="4"/>
  <c r="A9516" i="4"/>
  <c r="A9517" i="4"/>
  <c r="A9518" i="4"/>
  <c r="A9519" i="4"/>
  <c r="A9520" i="4"/>
  <c r="A9521" i="4"/>
  <c r="A9522" i="4"/>
  <c r="A9523" i="4"/>
  <c r="A9524" i="4"/>
  <c r="A9525" i="4"/>
  <c r="A9526" i="4"/>
  <c r="A9527" i="4"/>
  <c r="A9528" i="4"/>
  <c r="A9529" i="4"/>
  <c r="A9530" i="4"/>
  <c r="A9531" i="4"/>
  <c r="A9532" i="4"/>
  <c r="A9533" i="4"/>
  <c r="A9534" i="4"/>
  <c r="A9535" i="4"/>
  <c r="A9536" i="4"/>
  <c r="A9537" i="4"/>
  <c r="A9538" i="4"/>
  <c r="A9539" i="4"/>
  <c r="A9540" i="4"/>
  <c r="A9541" i="4"/>
  <c r="A9542" i="4"/>
  <c r="A9543" i="4"/>
  <c r="A9544" i="4"/>
  <c r="A9545" i="4"/>
  <c r="A9546" i="4"/>
  <c r="A9547" i="4"/>
  <c r="A9548" i="4"/>
  <c r="A9549" i="4"/>
  <c r="A9550" i="4"/>
  <c r="A9551" i="4"/>
  <c r="A9552" i="4"/>
  <c r="A9553" i="4"/>
  <c r="A9554" i="4"/>
  <c r="A9555" i="4"/>
  <c r="A9556" i="4"/>
  <c r="A9557" i="4"/>
  <c r="A9558" i="4"/>
  <c r="A9559" i="4"/>
  <c r="A9560" i="4"/>
  <c r="A9561" i="4"/>
  <c r="A9562" i="4"/>
  <c r="A9563" i="4"/>
  <c r="A9564" i="4"/>
  <c r="A9565" i="4"/>
  <c r="A9566" i="4"/>
  <c r="A9567" i="4"/>
  <c r="A9568" i="4"/>
  <c r="A9569" i="4"/>
  <c r="A9570" i="4"/>
  <c r="A9571" i="4"/>
  <c r="A9572" i="4"/>
  <c r="A9573" i="4"/>
  <c r="A9574" i="4"/>
  <c r="A9575" i="4"/>
  <c r="A9576" i="4"/>
  <c r="A9577" i="4"/>
  <c r="A9578" i="4"/>
  <c r="A9579" i="4"/>
  <c r="A9580" i="4"/>
  <c r="A9581" i="4"/>
  <c r="A9582" i="4"/>
  <c r="A9583" i="4"/>
  <c r="A9584" i="4"/>
  <c r="A9585" i="4"/>
  <c r="A9586" i="4"/>
  <c r="A9587" i="4"/>
  <c r="A9588" i="4"/>
  <c r="A9589" i="4"/>
  <c r="A9590" i="4"/>
  <c r="A9591" i="4"/>
  <c r="A9592" i="4"/>
  <c r="A9593" i="4"/>
  <c r="A9594" i="4"/>
  <c r="A9595" i="4"/>
  <c r="A9596" i="4"/>
  <c r="A9597" i="4"/>
  <c r="A9598" i="4"/>
  <c r="A9599" i="4"/>
  <c r="A9600" i="4"/>
  <c r="A9601" i="4"/>
  <c r="A9602" i="4"/>
  <c r="A9603" i="4"/>
  <c r="A9604" i="4"/>
  <c r="A9605" i="4"/>
  <c r="A9606" i="4"/>
  <c r="A9607" i="4"/>
  <c r="A9608" i="4"/>
  <c r="A9609" i="4"/>
  <c r="A9610" i="4"/>
  <c r="A9611" i="4"/>
  <c r="A9612" i="4"/>
  <c r="A9613" i="4"/>
  <c r="A9614" i="4"/>
  <c r="A9615" i="4"/>
  <c r="A9616" i="4"/>
  <c r="A9617" i="4"/>
  <c r="A9618" i="4"/>
  <c r="A9619" i="4"/>
  <c r="A9620" i="4"/>
  <c r="A9621" i="4"/>
  <c r="A9622" i="4"/>
  <c r="A9623" i="4"/>
  <c r="A9624" i="4"/>
  <c r="A9625" i="4"/>
  <c r="A9626" i="4"/>
  <c r="A9627" i="4"/>
  <c r="A9628" i="4"/>
  <c r="A9629" i="4"/>
  <c r="A9630" i="4"/>
  <c r="A9631" i="4"/>
  <c r="A9632" i="4"/>
  <c r="A9633" i="4"/>
  <c r="A9634" i="4"/>
  <c r="A9635" i="4"/>
  <c r="A9636" i="4"/>
  <c r="A9637" i="4"/>
  <c r="A9638" i="4"/>
  <c r="A9639" i="4"/>
  <c r="A9640" i="4"/>
  <c r="A9641" i="4"/>
  <c r="A9642" i="4"/>
  <c r="A9643" i="4"/>
  <c r="A9644" i="4"/>
  <c r="A9645" i="4"/>
  <c r="A9646" i="4"/>
  <c r="A9647" i="4"/>
  <c r="A9648" i="4"/>
  <c r="A9649" i="4"/>
  <c r="A9650" i="4"/>
  <c r="A9651" i="4"/>
  <c r="A9652" i="4"/>
  <c r="A9653" i="4"/>
  <c r="A9654" i="4"/>
  <c r="A9655" i="4"/>
  <c r="A9656" i="4"/>
  <c r="A9657" i="4"/>
  <c r="A9658" i="4"/>
  <c r="A9659" i="4"/>
  <c r="A9660" i="4"/>
  <c r="A9661" i="4"/>
  <c r="A9662" i="4"/>
  <c r="A9663" i="4"/>
  <c r="A9664" i="4"/>
  <c r="A9665" i="4"/>
  <c r="A9666" i="4"/>
  <c r="A9667" i="4"/>
  <c r="A9668" i="4"/>
  <c r="A9669" i="4"/>
  <c r="A9670" i="4"/>
  <c r="A9671" i="4"/>
  <c r="A9672" i="4"/>
  <c r="A9673" i="4"/>
  <c r="A9674" i="4"/>
  <c r="A9675" i="4"/>
  <c r="A9676" i="4"/>
  <c r="A9677" i="4"/>
  <c r="A9678" i="4"/>
  <c r="A9679" i="4"/>
  <c r="A9680" i="4"/>
  <c r="A9681" i="4"/>
  <c r="A9682" i="4"/>
  <c r="A9683" i="4"/>
  <c r="A9684" i="4"/>
  <c r="A9685" i="4"/>
  <c r="A9686" i="4"/>
  <c r="A9687" i="4"/>
  <c r="A9688" i="4"/>
  <c r="A9689" i="4"/>
  <c r="A9690" i="4"/>
  <c r="A9691" i="4"/>
  <c r="A9692" i="4"/>
  <c r="A9693" i="4"/>
  <c r="A9694" i="4"/>
  <c r="A9695" i="4"/>
  <c r="A9696" i="4"/>
  <c r="A9697" i="4"/>
  <c r="A9698" i="4"/>
  <c r="A9699" i="4"/>
  <c r="A9700" i="4"/>
  <c r="A9701" i="4"/>
  <c r="A9702" i="4"/>
  <c r="A9703" i="4"/>
  <c r="A9704" i="4"/>
  <c r="A9705" i="4"/>
  <c r="A9706" i="4"/>
  <c r="A9707" i="4"/>
  <c r="A9708" i="4"/>
  <c r="A9709" i="4"/>
  <c r="A9710" i="4"/>
  <c r="A9711" i="4"/>
  <c r="A9712" i="4"/>
  <c r="A9713" i="4"/>
  <c r="A9714" i="4"/>
  <c r="A9715" i="4"/>
  <c r="A9716" i="4"/>
  <c r="A9717" i="4"/>
  <c r="A9718" i="4"/>
  <c r="A9719" i="4"/>
  <c r="A9720" i="4"/>
  <c r="A9721" i="4"/>
  <c r="A9722" i="4"/>
  <c r="A9723" i="4"/>
  <c r="A9724" i="4"/>
  <c r="A9725" i="4"/>
  <c r="A9726" i="4"/>
  <c r="A9727" i="4"/>
  <c r="A9728" i="4"/>
  <c r="A9729" i="4"/>
  <c r="A9730" i="4"/>
  <c r="A9731" i="4"/>
  <c r="A9732" i="4"/>
  <c r="A9733" i="4"/>
  <c r="A9734" i="4"/>
  <c r="A9735" i="4"/>
  <c r="A9736" i="4"/>
  <c r="A9737" i="4"/>
  <c r="A9738" i="4"/>
  <c r="A9739" i="4"/>
  <c r="A9740" i="4"/>
  <c r="A9741" i="4"/>
  <c r="A9742" i="4"/>
  <c r="A9743" i="4"/>
  <c r="A9744" i="4"/>
  <c r="A9745" i="4"/>
  <c r="A9746" i="4"/>
  <c r="A9747" i="4"/>
  <c r="A9748" i="4"/>
  <c r="A9749" i="4"/>
  <c r="A9750" i="4"/>
  <c r="A9751" i="4"/>
  <c r="A9752" i="4"/>
  <c r="A9753" i="4"/>
  <c r="A9754" i="4"/>
  <c r="A9755" i="4"/>
  <c r="A9756" i="4"/>
  <c r="A9757" i="4"/>
  <c r="A9758" i="4"/>
  <c r="A9759" i="4"/>
  <c r="A9760" i="4"/>
  <c r="A9761" i="4"/>
  <c r="A9762" i="4"/>
  <c r="A9763" i="4"/>
  <c r="A9764" i="4"/>
  <c r="A9765" i="4"/>
  <c r="A9766" i="4"/>
  <c r="A9767" i="4"/>
  <c r="A9768" i="4"/>
  <c r="A9769" i="4"/>
  <c r="A9770" i="4"/>
  <c r="A9771" i="4"/>
  <c r="A9772" i="4"/>
  <c r="A9773" i="4"/>
  <c r="A9774" i="4"/>
  <c r="A9775" i="4"/>
  <c r="A9776" i="4"/>
  <c r="A9777" i="4"/>
  <c r="A9778" i="4"/>
  <c r="A9779" i="4"/>
  <c r="A9780" i="4"/>
  <c r="A9781" i="4"/>
  <c r="A9782" i="4"/>
  <c r="A9783" i="4"/>
  <c r="A9784" i="4"/>
  <c r="A9785" i="4"/>
  <c r="A9786" i="4"/>
  <c r="A9787" i="4"/>
  <c r="A9788" i="4"/>
  <c r="A9789" i="4"/>
  <c r="A9790" i="4"/>
  <c r="A9791" i="4"/>
  <c r="A9792" i="4"/>
  <c r="A9793" i="4"/>
  <c r="A9794" i="4"/>
  <c r="A9795" i="4"/>
  <c r="A9796" i="4"/>
  <c r="A9797" i="4"/>
  <c r="A9798" i="4"/>
  <c r="A9799" i="4"/>
  <c r="A9800" i="4"/>
  <c r="A9801" i="4"/>
  <c r="A9802" i="4"/>
  <c r="A9803" i="4"/>
  <c r="A9804" i="4"/>
  <c r="A9805" i="4"/>
  <c r="A9806" i="4"/>
  <c r="A9807" i="4"/>
  <c r="A9808" i="4"/>
  <c r="A9809" i="4"/>
  <c r="A9810" i="4"/>
  <c r="A9811" i="4"/>
  <c r="A9812" i="4"/>
  <c r="A9813" i="4"/>
  <c r="A9814" i="4"/>
  <c r="A9815" i="4"/>
  <c r="A9816" i="4"/>
  <c r="A9817" i="4"/>
  <c r="A9818" i="4"/>
  <c r="A9819" i="4"/>
  <c r="A9820" i="4"/>
  <c r="A9821" i="4"/>
  <c r="A9822" i="4"/>
  <c r="A9823" i="4"/>
  <c r="A9824" i="4"/>
  <c r="A9825" i="4"/>
  <c r="A9826" i="4"/>
  <c r="A9827" i="4"/>
  <c r="A9828" i="4"/>
  <c r="A9829" i="4"/>
  <c r="A9830" i="4"/>
  <c r="A9831" i="4"/>
  <c r="A9832" i="4"/>
  <c r="A9833" i="4"/>
  <c r="A9834" i="4"/>
  <c r="A9835" i="4"/>
  <c r="A9836" i="4"/>
  <c r="A9837" i="4"/>
  <c r="A9838" i="4"/>
  <c r="A9839" i="4"/>
  <c r="A9840" i="4"/>
  <c r="A9841" i="4"/>
  <c r="A9842" i="4"/>
  <c r="A9843" i="4"/>
  <c r="A9844" i="4"/>
  <c r="A9845" i="4"/>
  <c r="A9846" i="4"/>
  <c r="A9847" i="4"/>
  <c r="A9848" i="4"/>
  <c r="A9849" i="4"/>
  <c r="A9850" i="4"/>
  <c r="A9851" i="4"/>
  <c r="A9852" i="4"/>
  <c r="A9853" i="4"/>
  <c r="A9854" i="4"/>
  <c r="A9855" i="4"/>
  <c r="A9856" i="4"/>
  <c r="A9857" i="4"/>
  <c r="A9858" i="4"/>
  <c r="A9859" i="4"/>
  <c r="A9860" i="4"/>
  <c r="A9861" i="4"/>
  <c r="A9862" i="4"/>
  <c r="A9863" i="4"/>
  <c r="A9864" i="4"/>
  <c r="A9865" i="4"/>
  <c r="A9866" i="4"/>
  <c r="A9867" i="4"/>
  <c r="A9868" i="4"/>
  <c r="A9869" i="4"/>
  <c r="A9870" i="4"/>
  <c r="A9871" i="4"/>
  <c r="A9872" i="4"/>
  <c r="A9873" i="4"/>
  <c r="A9874" i="4"/>
  <c r="A9875" i="4"/>
  <c r="A9876" i="4"/>
  <c r="A9877" i="4"/>
  <c r="A9878" i="4"/>
  <c r="A9879" i="4"/>
  <c r="A9880" i="4"/>
  <c r="A9881" i="4"/>
  <c r="A9882" i="4"/>
  <c r="A9883" i="4"/>
  <c r="A9884" i="4"/>
  <c r="A9885" i="4"/>
  <c r="A9886" i="4"/>
  <c r="A9887" i="4"/>
  <c r="A9888" i="4"/>
  <c r="A9889" i="4"/>
  <c r="A9890" i="4"/>
  <c r="A9891" i="4"/>
  <c r="A9892" i="4"/>
  <c r="A9893" i="4"/>
  <c r="A9894" i="4"/>
  <c r="A9895" i="4"/>
  <c r="A9896" i="4"/>
  <c r="A9897" i="4"/>
  <c r="A9898" i="4"/>
  <c r="A9899" i="4"/>
  <c r="A9900" i="4"/>
  <c r="A9901" i="4"/>
  <c r="A9902" i="4"/>
  <c r="A9903" i="4"/>
  <c r="A9904" i="4"/>
  <c r="A9905" i="4"/>
  <c r="A9906" i="4"/>
  <c r="A9907" i="4"/>
  <c r="A9908" i="4"/>
  <c r="A9909" i="4"/>
  <c r="A9910" i="4"/>
  <c r="A9911" i="4"/>
  <c r="A9912" i="4"/>
  <c r="A9913" i="4"/>
  <c r="A9914" i="4"/>
  <c r="A9915" i="4"/>
  <c r="A9916" i="4"/>
  <c r="A9917" i="4"/>
  <c r="A9918" i="4"/>
  <c r="A9919" i="4"/>
  <c r="A9920" i="4"/>
  <c r="A9921" i="4"/>
  <c r="A9922" i="4"/>
  <c r="A9923" i="4"/>
  <c r="A9924" i="4"/>
  <c r="A9925" i="4"/>
  <c r="A9926" i="4"/>
  <c r="A9927" i="4"/>
  <c r="A9928" i="4"/>
  <c r="A9929" i="4"/>
  <c r="A9930" i="4"/>
  <c r="A9931" i="4"/>
  <c r="A9932" i="4"/>
  <c r="A9933" i="4"/>
  <c r="A9934" i="4"/>
  <c r="A9935" i="4"/>
  <c r="A9936" i="4"/>
  <c r="A9937" i="4"/>
  <c r="A9938" i="4"/>
  <c r="A9939" i="4"/>
  <c r="A9940" i="4"/>
  <c r="A9941" i="4"/>
  <c r="A9942" i="4"/>
  <c r="A9943" i="4"/>
  <c r="A9944" i="4"/>
  <c r="A9945" i="4"/>
  <c r="A9946" i="4"/>
  <c r="A9947" i="4"/>
  <c r="A9948" i="4"/>
  <c r="A9949" i="4"/>
  <c r="A9950" i="4"/>
  <c r="A9951" i="4"/>
  <c r="A9952" i="4"/>
  <c r="A9953" i="4"/>
  <c r="A9954" i="4"/>
  <c r="A9955" i="4"/>
  <c r="A9956" i="4"/>
  <c r="A9957" i="4"/>
  <c r="A9958" i="4"/>
  <c r="A9959" i="4"/>
  <c r="A9960" i="4"/>
  <c r="A9961" i="4"/>
  <c r="A9962" i="4"/>
  <c r="A9963" i="4"/>
  <c r="A9964" i="4"/>
  <c r="A9965" i="4"/>
  <c r="A9966" i="4"/>
  <c r="A9967" i="4"/>
  <c r="A9968" i="4"/>
  <c r="A9969" i="4"/>
  <c r="A9970" i="4"/>
  <c r="A9971" i="4"/>
  <c r="A9972" i="4"/>
  <c r="A9973" i="4"/>
  <c r="A9974" i="4"/>
  <c r="A9975" i="4"/>
  <c r="A9976" i="4"/>
  <c r="A9977" i="4"/>
  <c r="A9978" i="4"/>
  <c r="A9979" i="4"/>
  <c r="A9980" i="4"/>
  <c r="A9981" i="4"/>
  <c r="A9982" i="4"/>
  <c r="A9983" i="4"/>
  <c r="A9984" i="4"/>
  <c r="A9985" i="4"/>
  <c r="A9986" i="4"/>
  <c r="A9987" i="4"/>
  <c r="A9988" i="4"/>
  <c r="A9989" i="4"/>
  <c r="A9990" i="4"/>
  <c r="A9991" i="4"/>
  <c r="A9992" i="4"/>
  <c r="A9993" i="4"/>
  <c r="A9994" i="4"/>
  <c r="A9995" i="4"/>
  <c r="A9996" i="4"/>
  <c r="A9997" i="4"/>
  <c r="A9998" i="4"/>
  <c r="A9999" i="4"/>
  <c r="A10000" i="4"/>
  <c r="A10001" i="4"/>
  <c r="A10002" i="4"/>
  <c r="A10003" i="4"/>
  <c r="A10004" i="4"/>
  <c r="A10005" i="4"/>
  <c r="A10006" i="4"/>
  <c r="A10007" i="4"/>
  <c r="A10008" i="4"/>
  <c r="A10009" i="4"/>
  <c r="A10010" i="4"/>
  <c r="A10011" i="4"/>
  <c r="A10012" i="4"/>
  <c r="A10013" i="4"/>
  <c r="A10014" i="4"/>
  <c r="A10015" i="4"/>
  <c r="A10016" i="4"/>
  <c r="A10017" i="4"/>
  <c r="A10018" i="4"/>
  <c r="A10019" i="4"/>
  <c r="A10020" i="4"/>
  <c r="A10021" i="4"/>
  <c r="A10022" i="4"/>
  <c r="A10023" i="4"/>
  <c r="A10024" i="4"/>
  <c r="A10025" i="4"/>
  <c r="A10026" i="4"/>
  <c r="A10027" i="4"/>
  <c r="A10028" i="4"/>
  <c r="A10029" i="4"/>
  <c r="A10030" i="4"/>
  <c r="A10031" i="4"/>
  <c r="A10032" i="4"/>
  <c r="A10033" i="4"/>
  <c r="A10034" i="4"/>
  <c r="A10035" i="4"/>
  <c r="A10036" i="4"/>
  <c r="A10037" i="4"/>
  <c r="A10038" i="4"/>
  <c r="A10039" i="4"/>
  <c r="A10040" i="4"/>
  <c r="A10041" i="4"/>
  <c r="A10042" i="4"/>
  <c r="A10043" i="4"/>
  <c r="A10044" i="4"/>
  <c r="A10045" i="4"/>
  <c r="A10046" i="4"/>
  <c r="A10047" i="4"/>
  <c r="A10048" i="4"/>
  <c r="A10049" i="4"/>
  <c r="A10050" i="4"/>
  <c r="A10051" i="4"/>
  <c r="A10052" i="4"/>
  <c r="A10053" i="4"/>
  <c r="A10054" i="4"/>
  <c r="A10055" i="4"/>
  <c r="A10056" i="4"/>
  <c r="A10057" i="4"/>
  <c r="A10058" i="4"/>
  <c r="A10059" i="4"/>
  <c r="A10060" i="4"/>
  <c r="A10061" i="4"/>
  <c r="A10062" i="4"/>
  <c r="A10063" i="4"/>
  <c r="A10064" i="4"/>
  <c r="A10065" i="4"/>
  <c r="A10066" i="4"/>
  <c r="A10067" i="4"/>
  <c r="A10068" i="4"/>
  <c r="A10069" i="4"/>
  <c r="A10070" i="4"/>
  <c r="A10071" i="4"/>
  <c r="A10072" i="4"/>
  <c r="A10073" i="4"/>
  <c r="A10074" i="4"/>
  <c r="A10075" i="4"/>
  <c r="A10076" i="4"/>
  <c r="A10077" i="4"/>
  <c r="A10078" i="4"/>
  <c r="A10079" i="4"/>
  <c r="A10080" i="4"/>
  <c r="A10081" i="4"/>
  <c r="A10082" i="4"/>
  <c r="A10083" i="4"/>
  <c r="A10084" i="4"/>
  <c r="A10085" i="4"/>
  <c r="A10086" i="4"/>
  <c r="A10087" i="4"/>
  <c r="A10088" i="4"/>
  <c r="A10089" i="4"/>
  <c r="A10090" i="4"/>
  <c r="A10091" i="4"/>
  <c r="A10092" i="4"/>
  <c r="A10093" i="4"/>
  <c r="A10094" i="4"/>
  <c r="A10095" i="4"/>
  <c r="A10096" i="4"/>
  <c r="A10097" i="4"/>
  <c r="A10098" i="4"/>
  <c r="A10099" i="4"/>
  <c r="A10100" i="4"/>
  <c r="A10101" i="4"/>
  <c r="A10102" i="4"/>
  <c r="A10103" i="4"/>
  <c r="A10104" i="4"/>
  <c r="A10105" i="4"/>
  <c r="A10106" i="4"/>
  <c r="A10107" i="4"/>
  <c r="A10108" i="4"/>
  <c r="A10109" i="4"/>
  <c r="A10110" i="4"/>
  <c r="A10111" i="4"/>
  <c r="A10112" i="4"/>
  <c r="A10113" i="4"/>
  <c r="A10114" i="4"/>
  <c r="A10115" i="4"/>
  <c r="A10116" i="4"/>
  <c r="A10117" i="4"/>
  <c r="A10118" i="4"/>
  <c r="A10119" i="4"/>
  <c r="A10120" i="4"/>
  <c r="A10121" i="4"/>
  <c r="A10122" i="4"/>
  <c r="A10123" i="4"/>
  <c r="A10124" i="4"/>
  <c r="A10125" i="4"/>
  <c r="A10126" i="4"/>
  <c r="A10127" i="4"/>
  <c r="A10128" i="4"/>
  <c r="A10129" i="4"/>
  <c r="A10130" i="4"/>
  <c r="A10131" i="4"/>
  <c r="A10132" i="4"/>
  <c r="A10133" i="4"/>
  <c r="A10134" i="4"/>
  <c r="A10135" i="4"/>
  <c r="A10136" i="4"/>
  <c r="A10137" i="4"/>
  <c r="A10138" i="4"/>
  <c r="A10139" i="4"/>
  <c r="A10140" i="4"/>
  <c r="A10141" i="4"/>
  <c r="A10142" i="4"/>
  <c r="A10143" i="4"/>
  <c r="A10144" i="4"/>
  <c r="A10145" i="4"/>
  <c r="A10146" i="4"/>
  <c r="A10147" i="4"/>
  <c r="A10148" i="4"/>
  <c r="A10149" i="4"/>
  <c r="A10150" i="4"/>
  <c r="A10151" i="4"/>
  <c r="A10152" i="4"/>
  <c r="A10153" i="4"/>
  <c r="A10154" i="4"/>
  <c r="A10155" i="4"/>
  <c r="A10156" i="4"/>
  <c r="A10157" i="4"/>
  <c r="A10158" i="4"/>
  <c r="A10159" i="4"/>
  <c r="A10160" i="4"/>
  <c r="A10161" i="4"/>
  <c r="A10162" i="4"/>
  <c r="A10163" i="4"/>
  <c r="A10164" i="4"/>
  <c r="A10165" i="4"/>
  <c r="A10166" i="4"/>
  <c r="A10167" i="4"/>
  <c r="A10168" i="4"/>
  <c r="A10169" i="4"/>
  <c r="A10170" i="4"/>
  <c r="A10171" i="4"/>
  <c r="A10172" i="4"/>
  <c r="A10173" i="4"/>
  <c r="A10174" i="4"/>
  <c r="A10175" i="4"/>
  <c r="A10176" i="4"/>
  <c r="A10177" i="4"/>
  <c r="A10178" i="4"/>
  <c r="A10179" i="4"/>
  <c r="A10180" i="4"/>
  <c r="A10181" i="4"/>
  <c r="A10182" i="4"/>
  <c r="A10183" i="4"/>
  <c r="A10184" i="4"/>
  <c r="A10185" i="4"/>
  <c r="A10186" i="4"/>
  <c r="A10187" i="4"/>
  <c r="A10188" i="4"/>
  <c r="A10189" i="4"/>
  <c r="A10190" i="4"/>
  <c r="A10191" i="4"/>
  <c r="A10192" i="4"/>
  <c r="A10193" i="4"/>
  <c r="A10194" i="4"/>
  <c r="A10195" i="4"/>
  <c r="A10196" i="4"/>
  <c r="A10197" i="4"/>
  <c r="A10198" i="4"/>
  <c r="A10199" i="4"/>
  <c r="A10200" i="4"/>
  <c r="A10201" i="4"/>
  <c r="A10202" i="4"/>
  <c r="A10203" i="4"/>
  <c r="A10204" i="4"/>
  <c r="A10205" i="4"/>
  <c r="A10206" i="4"/>
  <c r="A10207" i="4"/>
  <c r="A10208" i="4"/>
  <c r="A10209" i="4"/>
  <c r="A10210" i="4"/>
  <c r="A10211" i="4"/>
  <c r="A10212" i="4"/>
  <c r="A10213" i="4"/>
  <c r="A10214" i="4"/>
  <c r="A10215" i="4"/>
  <c r="A10216" i="4"/>
  <c r="A10217" i="4"/>
  <c r="A10218" i="4"/>
  <c r="A10219" i="4"/>
  <c r="A10220" i="4"/>
  <c r="A10221" i="4"/>
  <c r="A10222" i="4"/>
  <c r="A10223" i="4"/>
  <c r="A10224" i="4"/>
  <c r="A10225" i="4"/>
  <c r="A10226" i="4"/>
  <c r="A10227" i="4"/>
  <c r="A10228" i="4"/>
  <c r="A10229" i="4"/>
  <c r="A10230" i="4"/>
  <c r="A10231" i="4"/>
  <c r="A10232" i="4"/>
  <c r="A10233" i="4"/>
  <c r="A10234" i="4"/>
  <c r="A10235" i="4"/>
  <c r="A10236" i="4"/>
  <c r="A10237" i="4"/>
  <c r="A10238" i="4"/>
  <c r="A10239" i="4"/>
  <c r="A10240" i="4"/>
  <c r="A10241" i="4"/>
  <c r="A10242" i="4"/>
  <c r="A10243" i="4"/>
  <c r="A10244" i="4"/>
  <c r="A10245" i="4"/>
  <c r="A10246" i="4"/>
  <c r="A10247" i="4"/>
  <c r="A10248" i="4"/>
  <c r="A10249" i="4"/>
  <c r="A10250" i="4"/>
  <c r="A10251" i="4"/>
  <c r="A10252" i="4"/>
  <c r="A10253" i="4"/>
  <c r="A10254" i="4"/>
  <c r="A10255" i="4"/>
  <c r="A10256" i="4"/>
  <c r="A10257" i="4"/>
  <c r="A10258" i="4"/>
  <c r="A10259" i="4"/>
  <c r="A10260" i="4"/>
  <c r="A10261" i="4"/>
  <c r="A10262" i="4"/>
  <c r="A10263" i="4"/>
  <c r="A10264" i="4"/>
  <c r="A10265" i="4"/>
  <c r="A10266" i="4"/>
  <c r="A10267" i="4"/>
  <c r="A10268" i="4"/>
  <c r="A10269" i="4"/>
  <c r="A10270" i="4"/>
  <c r="A10271" i="4"/>
  <c r="A10272" i="4"/>
  <c r="A10273" i="4"/>
  <c r="A10274" i="4"/>
  <c r="A10275" i="4"/>
  <c r="A10276" i="4"/>
  <c r="A10277" i="4"/>
  <c r="A10278" i="4"/>
  <c r="A10279" i="4"/>
  <c r="A10280" i="4"/>
  <c r="A10281" i="4"/>
  <c r="A10282" i="4"/>
  <c r="A10283" i="4"/>
  <c r="A10284" i="4"/>
  <c r="A10285" i="4"/>
  <c r="A10286" i="4"/>
  <c r="A10287" i="4"/>
  <c r="A10288" i="4"/>
  <c r="A10289" i="4"/>
  <c r="A10290" i="4"/>
  <c r="A10291" i="4"/>
  <c r="A10292" i="4"/>
  <c r="A10293" i="4"/>
  <c r="A10294" i="4"/>
  <c r="A10295" i="4"/>
  <c r="A10296" i="4"/>
  <c r="A10297" i="4"/>
  <c r="A10298" i="4"/>
  <c r="A10299" i="4"/>
  <c r="A10300" i="4"/>
  <c r="A10301" i="4"/>
  <c r="A10302" i="4"/>
  <c r="A10303" i="4"/>
  <c r="A10304" i="4"/>
  <c r="A10305" i="4"/>
  <c r="A10306" i="4"/>
  <c r="A10307" i="4"/>
  <c r="A10308" i="4"/>
  <c r="A10309" i="4"/>
  <c r="A10310" i="4"/>
  <c r="A10311" i="4"/>
  <c r="A10312" i="4"/>
  <c r="A10313" i="4"/>
  <c r="A10314" i="4"/>
  <c r="A10315" i="4"/>
  <c r="A10316" i="4"/>
  <c r="A10317" i="4"/>
  <c r="A10318" i="4"/>
  <c r="A10319" i="4"/>
  <c r="A10320" i="4"/>
  <c r="A10321" i="4"/>
  <c r="A10322" i="4"/>
  <c r="A10323" i="4"/>
  <c r="A10324" i="4"/>
  <c r="A10325" i="4"/>
  <c r="A10326" i="4"/>
  <c r="A10327" i="4"/>
  <c r="A10328" i="4"/>
  <c r="A10329" i="4"/>
  <c r="A10330" i="4"/>
  <c r="A10331" i="4"/>
  <c r="A10332" i="4"/>
  <c r="A10333" i="4"/>
  <c r="A10334" i="4"/>
  <c r="A10335" i="4"/>
  <c r="A10336" i="4"/>
  <c r="A10337" i="4"/>
  <c r="A10338" i="4"/>
  <c r="A10339" i="4"/>
  <c r="A10340" i="4"/>
  <c r="A10341" i="4"/>
  <c r="A10342" i="4"/>
  <c r="A10343" i="4"/>
  <c r="A10344" i="4"/>
  <c r="A10345" i="4"/>
  <c r="A10346" i="4"/>
  <c r="A10347" i="4"/>
  <c r="A10348" i="4"/>
  <c r="A10349" i="4"/>
  <c r="A10350" i="4"/>
  <c r="A10351" i="4"/>
  <c r="A10352" i="4"/>
  <c r="A10353" i="4"/>
  <c r="A10354" i="4"/>
  <c r="A10355" i="4"/>
  <c r="A10356" i="4"/>
  <c r="A10357" i="4"/>
  <c r="A10358" i="4"/>
  <c r="A10359" i="4"/>
  <c r="A10360" i="4"/>
  <c r="A10361" i="4"/>
  <c r="A10362" i="4"/>
  <c r="A10363" i="4"/>
  <c r="A10364" i="4"/>
  <c r="A10365" i="4"/>
  <c r="A10366" i="4"/>
  <c r="A10367" i="4"/>
  <c r="A10368" i="4"/>
  <c r="A10369" i="4"/>
  <c r="A10370" i="4"/>
  <c r="A10371" i="4"/>
  <c r="A10372" i="4"/>
  <c r="A10373" i="4"/>
  <c r="A10374" i="4"/>
  <c r="A10375" i="4"/>
  <c r="A10376" i="4"/>
  <c r="A10377" i="4"/>
  <c r="A10378" i="4"/>
  <c r="A10379" i="4"/>
  <c r="A10380" i="4"/>
  <c r="A10381" i="4"/>
  <c r="A10382" i="4"/>
  <c r="A10383" i="4"/>
  <c r="A10384" i="4"/>
  <c r="A10385" i="4"/>
  <c r="A10386" i="4"/>
  <c r="A10387" i="4"/>
  <c r="A10388" i="4"/>
  <c r="A10389" i="4"/>
  <c r="A10390" i="4"/>
  <c r="A10391" i="4"/>
  <c r="A10392" i="4"/>
  <c r="A10393" i="4"/>
  <c r="A10394" i="4"/>
  <c r="A10395" i="4"/>
  <c r="A10396" i="4"/>
  <c r="A10397" i="4"/>
  <c r="A10398" i="4"/>
  <c r="A10399" i="4"/>
  <c r="A10400" i="4"/>
  <c r="A10401" i="4"/>
  <c r="A10402" i="4"/>
  <c r="A10403" i="4"/>
  <c r="A10404" i="4"/>
  <c r="A10405" i="4"/>
  <c r="A10406" i="4"/>
  <c r="A10407" i="4"/>
  <c r="A10408" i="4"/>
  <c r="A10409" i="4"/>
  <c r="A10410" i="4"/>
  <c r="A10411" i="4"/>
  <c r="A10412" i="4"/>
  <c r="A10413" i="4"/>
  <c r="A10414" i="4"/>
  <c r="A10415" i="4"/>
  <c r="A10416" i="4"/>
  <c r="A10417" i="4"/>
  <c r="A10418" i="4"/>
  <c r="A10419" i="4"/>
  <c r="A10420" i="4"/>
  <c r="A10421" i="4"/>
  <c r="A10422" i="4"/>
  <c r="A10423" i="4"/>
  <c r="A10424" i="4"/>
  <c r="A10425" i="4"/>
  <c r="A10426" i="4"/>
  <c r="A10427" i="4"/>
  <c r="A10428" i="4"/>
  <c r="A10429" i="4"/>
  <c r="A10430" i="4"/>
  <c r="A10431" i="4"/>
  <c r="A10432" i="4"/>
  <c r="A10433" i="4"/>
  <c r="A10434" i="4"/>
  <c r="A10435" i="4"/>
  <c r="A10436" i="4"/>
  <c r="A10437" i="4"/>
  <c r="A10438" i="4"/>
  <c r="A10439" i="4"/>
  <c r="A10440" i="4"/>
  <c r="A10441" i="4"/>
  <c r="A10442" i="4"/>
  <c r="A10443" i="4"/>
  <c r="A10444" i="4"/>
  <c r="A10445" i="4"/>
  <c r="A10446" i="4"/>
  <c r="A10447" i="4"/>
  <c r="A10448" i="4"/>
  <c r="A10449" i="4"/>
  <c r="A10450" i="4"/>
  <c r="A10451" i="4"/>
  <c r="A10452" i="4"/>
  <c r="A10453" i="4"/>
  <c r="A10454" i="4"/>
  <c r="A10455" i="4"/>
  <c r="A10456" i="4"/>
  <c r="A10457" i="4"/>
  <c r="A10458" i="4"/>
  <c r="A10459" i="4"/>
  <c r="A10460" i="4"/>
  <c r="A10461" i="4"/>
  <c r="A10462" i="4"/>
  <c r="A10463" i="4"/>
  <c r="A10464" i="4"/>
  <c r="A10465" i="4"/>
  <c r="A10466" i="4"/>
  <c r="A10467" i="4"/>
  <c r="A10468" i="4"/>
  <c r="A10469" i="4"/>
  <c r="A10470" i="4"/>
  <c r="A10471" i="4"/>
  <c r="A10472" i="4"/>
  <c r="A10473" i="4"/>
  <c r="A10474" i="4"/>
  <c r="A10475" i="4"/>
  <c r="A10476" i="4"/>
  <c r="A10477" i="4"/>
  <c r="A10478" i="4"/>
  <c r="A10479" i="4"/>
  <c r="A10480" i="4"/>
  <c r="A10481" i="4"/>
  <c r="A10482" i="4"/>
  <c r="A10483" i="4"/>
  <c r="A10484" i="4"/>
  <c r="A10485" i="4"/>
  <c r="A10486" i="4"/>
  <c r="A10487" i="4"/>
  <c r="A10488" i="4"/>
  <c r="A10489" i="4"/>
  <c r="A10490" i="4"/>
  <c r="A10491" i="4"/>
  <c r="A10492" i="4"/>
  <c r="A10493" i="4"/>
  <c r="A10494" i="4"/>
  <c r="A10495" i="4"/>
  <c r="A10496" i="4"/>
  <c r="A10497" i="4"/>
  <c r="A10498" i="4"/>
  <c r="A10499" i="4"/>
  <c r="A10500" i="4"/>
  <c r="A10501" i="4"/>
  <c r="A10502" i="4"/>
  <c r="A10503" i="4"/>
  <c r="A10504" i="4"/>
  <c r="A10505" i="4"/>
  <c r="A10506" i="4"/>
  <c r="A10507" i="4"/>
  <c r="A10508" i="4"/>
  <c r="A10509" i="4"/>
  <c r="A10510" i="4"/>
  <c r="A10511" i="4"/>
  <c r="A10512" i="4"/>
  <c r="A10513" i="4"/>
  <c r="A10514" i="4"/>
  <c r="A10515" i="4"/>
  <c r="A10516" i="4"/>
  <c r="A10517" i="4"/>
  <c r="A10518" i="4"/>
  <c r="A10519" i="4"/>
  <c r="A10520" i="4"/>
  <c r="A10521" i="4"/>
  <c r="A10522" i="4"/>
  <c r="A10523" i="4"/>
  <c r="A10524" i="4"/>
  <c r="A10525" i="4"/>
  <c r="A10526" i="4"/>
  <c r="A10527" i="4"/>
  <c r="A10528" i="4"/>
  <c r="A10529" i="4"/>
  <c r="A10530" i="4"/>
  <c r="A10531" i="4"/>
  <c r="A10532" i="4"/>
  <c r="A10533" i="4"/>
  <c r="A10534" i="4"/>
  <c r="A10535" i="4"/>
  <c r="A10536" i="4"/>
  <c r="A10537" i="4"/>
  <c r="A10538" i="4"/>
  <c r="A10539" i="4"/>
  <c r="A10540" i="4"/>
  <c r="A10541" i="4"/>
  <c r="A10542" i="4"/>
  <c r="A10543" i="4"/>
  <c r="A10544" i="4"/>
  <c r="A10545" i="4"/>
  <c r="A10546" i="4"/>
  <c r="A10547" i="4"/>
  <c r="A10548" i="4"/>
  <c r="A10549" i="4"/>
  <c r="A10550" i="4"/>
  <c r="A10551" i="4"/>
  <c r="A10552" i="4"/>
  <c r="A10553" i="4"/>
  <c r="A10554" i="4"/>
  <c r="A10555" i="4"/>
  <c r="A10556" i="4"/>
  <c r="A10557" i="4"/>
  <c r="A10558" i="4"/>
  <c r="A10559" i="4"/>
  <c r="A10560" i="4"/>
  <c r="A10561" i="4"/>
  <c r="A10562" i="4"/>
  <c r="A10563" i="4"/>
  <c r="A10564" i="4"/>
  <c r="A10565" i="4"/>
  <c r="A10566" i="4"/>
  <c r="A10567" i="4"/>
  <c r="A10568" i="4"/>
  <c r="A10569" i="4"/>
  <c r="A10570" i="4"/>
  <c r="A10571" i="4"/>
  <c r="A10572" i="4"/>
  <c r="A10573" i="4"/>
  <c r="A10574" i="4"/>
  <c r="A10575" i="4"/>
  <c r="A10576" i="4"/>
  <c r="A10577" i="4"/>
  <c r="A10578" i="4"/>
  <c r="A10579" i="4"/>
  <c r="A10580" i="4"/>
  <c r="A10581" i="4"/>
  <c r="A10582" i="4"/>
  <c r="A10583" i="4"/>
  <c r="A10584" i="4"/>
  <c r="A10585" i="4"/>
  <c r="A10586" i="4"/>
  <c r="A10587" i="4"/>
  <c r="A10588" i="4"/>
  <c r="A10589" i="4"/>
  <c r="A10590" i="4"/>
  <c r="A10591" i="4"/>
  <c r="A10592" i="4"/>
  <c r="A10593" i="4"/>
  <c r="A10594" i="4"/>
  <c r="A10595" i="4"/>
  <c r="A10596" i="4"/>
  <c r="A10597" i="4"/>
  <c r="A10598" i="4"/>
  <c r="A10599" i="4"/>
  <c r="A10600" i="4"/>
  <c r="A10601" i="4"/>
  <c r="A10602" i="4"/>
  <c r="A10603" i="4"/>
  <c r="A10604" i="4"/>
  <c r="A10605" i="4"/>
  <c r="A10606" i="4"/>
  <c r="A10607" i="4"/>
  <c r="A10608" i="4"/>
  <c r="A10609" i="4"/>
  <c r="A10610" i="4"/>
  <c r="A10611" i="4"/>
  <c r="A10612" i="4"/>
  <c r="A10613" i="4"/>
  <c r="A10614" i="4"/>
  <c r="A10615" i="4"/>
  <c r="A10616" i="4"/>
  <c r="A10617" i="4"/>
  <c r="A10618" i="4"/>
  <c r="A10619" i="4"/>
  <c r="A10620" i="4"/>
  <c r="A10621" i="4"/>
  <c r="A10622" i="4"/>
  <c r="A10623" i="4"/>
  <c r="A10624" i="4"/>
  <c r="A10625" i="4"/>
  <c r="A10626" i="4"/>
  <c r="A10627" i="4"/>
  <c r="A10628" i="4"/>
  <c r="A10629" i="4"/>
  <c r="A10630" i="4"/>
  <c r="A10631" i="4"/>
  <c r="A10632" i="4"/>
  <c r="A10633" i="4"/>
  <c r="A10634" i="4"/>
  <c r="A10635" i="4"/>
  <c r="A10636" i="4"/>
  <c r="A10637" i="4"/>
  <c r="A10638" i="4"/>
  <c r="A10639" i="4"/>
  <c r="A10640" i="4"/>
  <c r="A10641" i="4"/>
  <c r="A10642" i="4"/>
  <c r="A10643" i="4"/>
  <c r="A10644" i="4"/>
  <c r="A10645" i="4"/>
  <c r="A10646" i="4"/>
  <c r="A10647" i="4"/>
  <c r="A10648" i="4"/>
  <c r="A10649" i="4"/>
  <c r="A10650" i="4"/>
  <c r="A10651" i="4"/>
  <c r="A10652" i="4"/>
  <c r="A10653" i="4"/>
  <c r="A10654" i="4"/>
  <c r="A10655" i="4"/>
  <c r="A10656" i="4"/>
  <c r="A10657" i="4"/>
  <c r="A10658" i="4"/>
  <c r="A10659" i="4"/>
  <c r="A10660" i="4"/>
  <c r="A10661" i="4"/>
  <c r="A10662" i="4"/>
  <c r="A10663" i="4"/>
  <c r="A10664" i="4"/>
  <c r="A10665" i="4"/>
  <c r="A10666" i="4"/>
  <c r="A10667" i="4"/>
  <c r="A10668" i="4"/>
  <c r="A10669" i="4"/>
  <c r="A10670" i="4"/>
  <c r="A10671" i="4"/>
  <c r="A10672" i="4"/>
  <c r="A10673" i="4"/>
  <c r="A10674" i="4"/>
  <c r="A10675" i="4"/>
  <c r="A10676" i="4"/>
  <c r="A10677" i="4"/>
  <c r="A10678" i="4"/>
  <c r="A10679" i="4"/>
  <c r="A10680" i="4"/>
  <c r="A10681" i="4"/>
  <c r="A10682" i="4"/>
  <c r="A10683" i="4"/>
  <c r="A10684" i="4"/>
  <c r="A10685" i="4"/>
  <c r="A10686" i="4"/>
  <c r="A10687" i="4"/>
  <c r="A10688" i="4"/>
  <c r="A10689" i="4"/>
  <c r="A10690" i="4"/>
  <c r="A10691" i="4"/>
  <c r="A10692" i="4"/>
  <c r="A10693" i="4"/>
  <c r="A10694" i="4"/>
  <c r="A10695" i="4"/>
  <c r="A10696" i="4"/>
  <c r="A10697" i="4"/>
  <c r="A10698" i="4"/>
  <c r="A10699" i="4"/>
  <c r="A10700" i="4"/>
  <c r="A10701" i="4"/>
  <c r="A10702" i="4"/>
  <c r="A10703" i="4"/>
  <c r="A10704" i="4"/>
  <c r="A10705" i="4"/>
  <c r="A10706" i="4"/>
  <c r="A10707" i="4"/>
  <c r="A10708" i="4"/>
  <c r="A10709" i="4"/>
  <c r="A10710" i="4"/>
  <c r="A10711" i="4"/>
  <c r="A10712" i="4"/>
  <c r="A10713" i="4"/>
  <c r="A10714" i="4"/>
  <c r="A10715" i="4"/>
  <c r="A10716" i="4"/>
  <c r="A10717" i="4"/>
  <c r="A10718" i="4"/>
  <c r="A10719" i="4"/>
  <c r="A10720" i="4"/>
  <c r="A10721" i="4"/>
  <c r="A10722" i="4"/>
  <c r="A10723" i="4"/>
  <c r="A10724" i="4"/>
  <c r="A10725" i="4"/>
  <c r="A10726" i="4"/>
  <c r="A10727" i="4"/>
  <c r="A10728" i="4"/>
  <c r="A10729" i="4"/>
  <c r="A10730" i="4"/>
  <c r="A10731" i="4"/>
  <c r="A10732" i="4"/>
  <c r="A10733" i="4"/>
  <c r="A10734" i="4"/>
  <c r="A10735" i="4"/>
  <c r="A10736" i="4"/>
  <c r="A10737" i="4"/>
  <c r="A10738" i="4"/>
  <c r="A10739" i="4"/>
  <c r="A10740" i="4"/>
  <c r="A10741" i="4"/>
  <c r="A10742" i="4"/>
  <c r="A10743" i="4"/>
  <c r="A10744" i="4"/>
  <c r="A10745" i="4"/>
  <c r="A10746" i="4"/>
  <c r="A10747" i="4"/>
  <c r="A10748" i="4"/>
  <c r="A10749" i="4"/>
  <c r="A10750" i="4"/>
  <c r="A10751" i="4"/>
  <c r="A10752" i="4"/>
  <c r="A10753" i="4"/>
  <c r="A10754" i="4"/>
  <c r="A10755" i="4"/>
  <c r="A10756" i="4"/>
  <c r="A10757" i="4"/>
  <c r="A10758" i="4"/>
  <c r="A10759" i="4"/>
  <c r="A10760" i="4"/>
  <c r="A10761" i="4"/>
  <c r="A10762" i="4"/>
  <c r="A10763" i="4"/>
  <c r="A10764" i="4"/>
  <c r="A10765" i="4"/>
  <c r="A10766" i="4"/>
  <c r="A10767" i="4"/>
  <c r="A10768" i="4"/>
  <c r="A10769" i="4"/>
  <c r="A10770" i="4"/>
  <c r="A10771" i="4"/>
  <c r="A10772" i="4"/>
  <c r="A10773" i="4"/>
  <c r="A10774" i="4"/>
  <c r="A10775" i="4"/>
  <c r="A10776" i="4"/>
  <c r="A10777" i="4"/>
  <c r="A10778" i="4"/>
  <c r="A10779" i="4"/>
  <c r="A10780" i="4"/>
  <c r="A10781" i="4"/>
  <c r="A10782" i="4"/>
  <c r="A10783" i="4"/>
  <c r="A10784" i="4"/>
  <c r="A10785" i="4"/>
  <c r="A10786" i="4"/>
  <c r="A10787" i="4"/>
  <c r="A10788" i="4"/>
  <c r="A10789" i="4"/>
  <c r="A10790" i="4"/>
  <c r="A10791" i="4"/>
  <c r="A10792" i="4"/>
  <c r="A10793" i="4"/>
  <c r="A10794" i="4"/>
  <c r="A10795" i="4"/>
  <c r="A10796" i="4"/>
  <c r="A10797" i="4"/>
  <c r="A10798" i="4"/>
  <c r="A10799" i="4"/>
  <c r="A10800" i="4"/>
  <c r="A10801" i="4"/>
  <c r="A10802" i="4"/>
  <c r="A10803" i="4"/>
  <c r="A10804" i="4"/>
  <c r="A10805" i="4"/>
  <c r="A10806" i="4"/>
  <c r="A10807" i="4"/>
  <c r="A10808" i="4"/>
  <c r="A10809" i="4"/>
  <c r="A10810" i="4"/>
  <c r="A10811" i="4"/>
  <c r="A10812" i="4"/>
  <c r="A10813" i="4"/>
  <c r="A10814" i="4"/>
  <c r="A10815" i="4"/>
  <c r="A10816" i="4"/>
  <c r="A10817" i="4"/>
  <c r="A10818" i="4"/>
  <c r="A10819" i="4"/>
  <c r="A10820" i="4"/>
  <c r="A10821" i="4"/>
  <c r="A10822" i="4"/>
  <c r="A10823" i="4"/>
  <c r="A10824" i="4"/>
  <c r="A10825" i="4"/>
  <c r="A10826" i="4"/>
  <c r="A10827" i="4"/>
  <c r="A10828" i="4"/>
  <c r="A10829" i="4"/>
  <c r="A10830" i="4"/>
  <c r="A10831" i="4"/>
  <c r="A10832" i="4"/>
  <c r="A10833" i="4"/>
  <c r="A10834" i="4"/>
  <c r="A10835" i="4"/>
  <c r="A10836" i="4"/>
  <c r="A10837" i="4"/>
  <c r="A10838" i="4"/>
  <c r="A10839" i="4"/>
  <c r="A10840" i="4"/>
  <c r="A10841" i="4"/>
  <c r="A10842" i="4"/>
  <c r="A10843" i="4"/>
  <c r="A10844" i="4"/>
  <c r="A10845" i="4"/>
  <c r="A10846" i="4"/>
  <c r="A10847" i="4"/>
  <c r="A10848" i="4"/>
  <c r="A10849" i="4"/>
  <c r="A10850" i="4"/>
  <c r="A10851" i="4"/>
  <c r="A10852" i="4"/>
  <c r="A10853" i="4"/>
  <c r="A10854" i="4"/>
  <c r="A10855" i="4"/>
  <c r="A10856" i="4"/>
  <c r="A10857" i="4"/>
  <c r="A10858" i="4"/>
  <c r="A10859" i="4"/>
  <c r="A10860" i="4"/>
  <c r="A10861" i="4"/>
  <c r="A10862" i="4"/>
  <c r="A10863" i="4"/>
  <c r="A10864" i="4"/>
  <c r="A10865" i="4"/>
  <c r="A10866" i="4"/>
  <c r="A10867" i="4"/>
  <c r="A10868" i="4"/>
  <c r="A10869" i="4"/>
  <c r="A10870" i="4"/>
  <c r="A10871" i="4"/>
  <c r="A10872" i="4"/>
  <c r="A10873" i="4"/>
  <c r="A10874" i="4"/>
  <c r="A10875" i="4"/>
  <c r="A10876" i="4"/>
  <c r="A10877" i="4"/>
  <c r="A10878" i="4"/>
  <c r="A10879" i="4"/>
  <c r="A10880" i="4"/>
  <c r="A10881" i="4"/>
  <c r="A10882" i="4"/>
  <c r="A10883" i="4"/>
  <c r="A10884" i="4"/>
  <c r="A10885" i="4"/>
  <c r="A10886" i="4"/>
  <c r="A10887" i="4"/>
  <c r="A10888" i="4"/>
  <c r="A10889" i="4"/>
  <c r="A10890" i="4"/>
  <c r="A10891" i="4"/>
  <c r="A10892" i="4"/>
  <c r="A10893" i="4"/>
  <c r="A10894" i="4"/>
  <c r="A10895" i="4"/>
  <c r="A10896" i="4"/>
  <c r="A10897" i="4"/>
  <c r="A10898" i="4"/>
  <c r="A10899" i="4"/>
  <c r="A10900" i="4"/>
  <c r="A10901" i="4"/>
  <c r="A10902" i="4"/>
  <c r="A10903" i="4"/>
  <c r="A10904" i="4"/>
  <c r="A10905" i="4"/>
  <c r="A10906" i="4"/>
  <c r="A10907" i="4"/>
  <c r="A10908" i="4"/>
  <c r="A10909" i="4"/>
  <c r="A10910" i="4"/>
  <c r="A10911" i="4"/>
  <c r="A10912" i="4"/>
  <c r="A10913" i="4"/>
  <c r="A10914" i="4"/>
  <c r="A10915" i="4"/>
  <c r="A10916" i="4"/>
  <c r="A10917" i="4"/>
  <c r="A10918" i="4"/>
  <c r="A10919" i="4"/>
  <c r="A10920" i="4"/>
  <c r="A10921" i="4"/>
  <c r="A10922" i="4"/>
  <c r="A10923" i="4"/>
  <c r="A10924" i="4"/>
  <c r="A10925" i="4"/>
  <c r="A10926" i="4"/>
  <c r="A10927" i="4"/>
  <c r="A10928" i="4"/>
  <c r="A10929" i="4"/>
  <c r="A10930" i="4"/>
  <c r="A10931" i="4"/>
  <c r="A10932" i="4"/>
  <c r="A10933" i="4"/>
  <c r="A10934" i="4"/>
  <c r="A10935" i="4"/>
  <c r="A10936" i="4"/>
  <c r="A10937" i="4"/>
  <c r="A10938" i="4"/>
  <c r="A10939" i="4"/>
  <c r="A10940" i="4"/>
  <c r="A10941" i="4"/>
  <c r="A10942" i="4"/>
  <c r="A10943" i="4"/>
  <c r="A10944" i="4"/>
  <c r="A10945" i="4"/>
  <c r="A10946" i="4"/>
  <c r="A10947" i="4"/>
  <c r="A10948" i="4"/>
  <c r="A10949" i="4"/>
  <c r="A10950" i="4"/>
  <c r="A10951" i="4"/>
  <c r="A10952" i="4"/>
  <c r="A10953" i="4"/>
  <c r="A10954" i="4"/>
  <c r="A10955" i="4"/>
  <c r="A10956" i="4"/>
  <c r="A10957" i="4"/>
  <c r="A10958" i="4"/>
  <c r="A10959" i="4"/>
  <c r="A10960" i="4"/>
  <c r="A10961" i="4"/>
  <c r="A10962" i="4"/>
  <c r="A10963" i="4"/>
  <c r="A10964" i="4"/>
  <c r="A10965" i="4"/>
  <c r="A10966" i="4"/>
  <c r="A10967" i="4"/>
  <c r="A10968" i="4"/>
  <c r="A10969" i="4"/>
  <c r="A10970" i="4"/>
  <c r="A10971" i="4"/>
  <c r="A10972" i="4"/>
  <c r="A10973" i="4"/>
  <c r="A10974" i="4"/>
  <c r="A10975" i="4"/>
  <c r="A10976" i="4"/>
  <c r="A10977" i="4"/>
  <c r="A10978" i="4"/>
  <c r="A10979" i="4"/>
  <c r="A10980" i="4"/>
  <c r="A10981" i="4"/>
  <c r="A10982" i="4"/>
  <c r="A10983" i="4"/>
  <c r="A10984" i="4"/>
  <c r="A10985" i="4"/>
  <c r="A10986" i="4"/>
  <c r="A10987" i="4"/>
  <c r="A10988" i="4"/>
  <c r="A10989" i="4"/>
  <c r="A10990" i="4"/>
  <c r="A10991" i="4"/>
  <c r="A10992" i="4"/>
  <c r="A10993" i="4"/>
  <c r="A10994" i="4"/>
  <c r="A10995" i="4"/>
  <c r="A10996" i="4"/>
  <c r="A10997" i="4"/>
  <c r="A10998" i="4"/>
  <c r="A10999" i="4"/>
  <c r="A11000" i="4"/>
  <c r="A11001" i="4"/>
  <c r="A11002" i="4"/>
  <c r="A11003" i="4"/>
  <c r="A11004" i="4"/>
  <c r="A11005" i="4"/>
  <c r="A11006" i="4"/>
  <c r="A11007" i="4"/>
  <c r="A11008" i="4"/>
  <c r="A11009" i="4"/>
  <c r="A11010" i="4"/>
  <c r="A11011" i="4"/>
  <c r="A11012" i="4"/>
  <c r="A11013" i="4"/>
  <c r="A11014" i="4"/>
  <c r="A11015" i="4"/>
  <c r="A11016" i="4"/>
  <c r="A11017" i="4"/>
  <c r="A11018" i="4"/>
  <c r="A11019" i="4"/>
  <c r="A11020" i="4"/>
  <c r="A11021" i="4"/>
  <c r="A11022" i="4"/>
  <c r="A11023" i="4"/>
  <c r="A11024" i="4"/>
  <c r="A11025" i="4"/>
  <c r="A11026" i="4"/>
  <c r="A11027" i="4"/>
  <c r="A11028" i="4"/>
  <c r="A11029" i="4"/>
  <c r="A11030" i="4"/>
  <c r="A11031" i="4"/>
  <c r="A11032" i="4"/>
  <c r="A11033" i="4"/>
  <c r="A11034" i="4"/>
  <c r="A11035" i="4"/>
  <c r="A11036" i="4"/>
  <c r="A11037" i="4"/>
  <c r="A11038" i="4"/>
  <c r="A11039" i="4"/>
  <c r="A11040" i="4"/>
  <c r="A11041" i="4"/>
  <c r="A11042" i="4"/>
  <c r="A11043" i="4"/>
  <c r="A11044" i="4"/>
  <c r="A11045" i="4"/>
  <c r="A11046" i="4"/>
  <c r="A11047" i="4"/>
  <c r="A11048" i="4"/>
  <c r="A11049" i="4"/>
  <c r="A11050" i="4"/>
  <c r="A11051" i="4"/>
  <c r="A11052" i="4"/>
  <c r="A11053" i="4"/>
  <c r="A11054" i="4"/>
  <c r="A11055" i="4"/>
  <c r="A11056" i="4"/>
  <c r="A11057" i="4"/>
  <c r="A11058" i="4"/>
  <c r="A11059" i="4"/>
  <c r="A11060" i="4"/>
  <c r="A11061" i="4"/>
  <c r="A11062" i="4"/>
  <c r="A11063" i="4"/>
  <c r="A11064" i="4"/>
  <c r="A11065" i="4"/>
  <c r="A11066" i="4"/>
  <c r="A11067" i="4"/>
  <c r="A11068" i="4"/>
  <c r="A11069" i="4"/>
  <c r="A11070" i="4"/>
  <c r="A11071" i="4"/>
  <c r="A11072" i="4"/>
  <c r="A11073" i="4"/>
  <c r="A11074" i="4"/>
  <c r="A11075" i="4"/>
  <c r="A11076" i="4"/>
  <c r="A11077" i="4"/>
  <c r="A11078" i="4"/>
  <c r="A11079" i="4"/>
  <c r="A11080" i="4"/>
  <c r="A11081" i="4"/>
  <c r="A11082" i="4"/>
  <c r="A11083" i="4"/>
  <c r="A11084" i="4"/>
  <c r="A11085" i="4"/>
  <c r="A11086" i="4"/>
  <c r="A11087" i="4"/>
  <c r="A11088" i="4"/>
  <c r="A11089" i="4"/>
  <c r="A11090" i="4"/>
  <c r="A11091" i="4"/>
  <c r="A11092" i="4"/>
  <c r="A11093" i="4"/>
  <c r="A11094" i="4"/>
  <c r="A11095" i="4"/>
  <c r="A11096" i="4"/>
  <c r="A11097" i="4"/>
  <c r="A11098" i="4"/>
  <c r="A11099" i="4"/>
  <c r="A11100" i="4"/>
  <c r="A11101" i="4"/>
  <c r="A11102" i="4"/>
  <c r="A11103" i="4"/>
  <c r="A11104" i="4"/>
  <c r="A11105" i="4"/>
  <c r="A11106" i="4"/>
  <c r="A11107" i="4"/>
  <c r="A11108" i="4"/>
  <c r="A11109" i="4"/>
  <c r="A11110" i="4"/>
  <c r="A11111" i="4"/>
  <c r="A11112" i="4"/>
  <c r="A11113" i="4"/>
  <c r="A11114" i="4"/>
  <c r="A11115" i="4"/>
  <c r="A11116" i="4"/>
  <c r="A11117" i="4"/>
  <c r="A11118" i="4"/>
  <c r="A11119" i="4"/>
  <c r="A11120" i="4"/>
  <c r="A11121" i="4"/>
  <c r="A11122" i="4"/>
  <c r="A11123" i="4"/>
  <c r="A11124" i="4"/>
  <c r="A11125" i="4"/>
  <c r="A11126" i="4"/>
  <c r="A11127" i="4"/>
  <c r="A11128" i="4"/>
  <c r="A11129" i="4"/>
  <c r="A11130" i="4"/>
  <c r="A11131" i="4"/>
  <c r="A11132" i="4"/>
  <c r="A11133" i="4"/>
  <c r="A11134" i="4"/>
  <c r="A11135" i="4"/>
  <c r="A11136" i="4"/>
  <c r="A11137" i="4"/>
  <c r="A11138" i="4"/>
  <c r="A11139" i="4"/>
  <c r="A11140" i="4"/>
  <c r="A11141" i="4"/>
  <c r="A11142" i="4"/>
  <c r="A11143" i="4"/>
  <c r="A11144" i="4"/>
  <c r="A11145" i="4"/>
  <c r="A11146" i="4"/>
  <c r="A11147" i="4"/>
  <c r="A11148" i="4"/>
  <c r="A11149" i="4"/>
  <c r="A11150" i="4"/>
  <c r="A11151" i="4"/>
  <c r="A11152" i="4"/>
  <c r="A11153" i="4"/>
  <c r="A11154" i="4"/>
  <c r="A11155" i="4"/>
  <c r="A11156" i="4"/>
  <c r="A11157" i="4"/>
  <c r="A11158" i="4"/>
  <c r="A11159" i="4"/>
  <c r="A11160" i="4"/>
  <c r="A11161" i="4"/>
  <c r="A11162" i="4"/>
  <c r="A11163" i="4"/>
  <c r="A11164" i="4"/>
  <c r="A11165" i="4"/>
  <c r="A11166" i="4"/>
  <c r="A11167" i="4"/>
  <c r="A11168" i="4"/>
  <c r="A11169" i="4"/>
  <c r="A11170" i="4"/>
  <c r="A11171" i="4"/>
  <c r="A11172" i="4"/>
  <c r="A11173" i="4"/>
  <c r="A11174" i="4"/>
  <c r="A11175" i="4"/>
  <c r="A11176" i="4"/>
  <c r="A11177" i="4"/>
  <c r="A11178" i="4"/>
  <c r="A11179" i="4"/>
  <c r="A11180" i="4"/>
  <c r="A11181" i="4"/>
  <c r="A11182" i="4"/>
  <c r="A11183" i="4"/>
  <c r="A11184" i="4"/>
  <c r="A11185" i="4"/>
  <c r="A11186" i="4"/>
  <c r="A11187" i="4"/>
  <c r="A11188" i="4"/>
  <c r="A11189" i="4"/>
  <c r="A11190" i="4"/>
  <c r="A11191" i="4"/>
  <c r="A11192" i="4"/>
  <c r="A11193" i="4"/>
  <c r="A11194" i="4"/>
  <c r="A11195" i="4"/>
  <c r="A11196" i="4"/>
  <c r="A11197" i="4"/>
  <c r="A11198" i="4"/>
  <c r="A11199" i="4"/>
  <c r="A11200" i="4"/>
  <c r="A11201" i="4"/>
  <c r="A11202" i="4"/>
  <c r="A11203" i="4"/>
  <c r="A11204" i="4"/>
  <c r="A11205" i="4"/>
  <c r="A11206" i="4"/>
  <c r="A11207" i="4"/>
  <c r="A11208" i="4"/>
  <c r="A11209" i="4"/>
  <c r="A11210" i="4"/>
  <c r="A11211" i="4"/>
  <c r="A11212" i="4"/>
  <c r="A11213" i="4"/>
  <c r="A11214" i="4"/>
  <c r="A11215" i="4"/>
  <c r="A11216" i="4"/>
  <c r="A11217" i="4"/>
  <c r="A11218" i="4"/>
  <c r="A11219" i="4"/>
  <c r="A11220" i="4"/>
  <c r="A11221" i="4"/>
  <c r="A11222" i="4"/>
  <c r="A11223" i="4"/>
  <c r="A11224" i="4"/>
  <c r="A11225" i="4"/>
  <c r="A11226" i="4"/>
  <c r="A11227" i="4"/>
  <c r="A11228" i="4"/>
  <c r="A11229" i="4"/>
  <c r="A11230" i="4"/>
  <c r="A11231" i="4"/>
  <c r="A11232" i="4"/>
  <c r="A11233" i="4"/>
  <c r="A11234" i="4"/>
  <c r="A11235" i="4"/>
  <c r="A11236" i="4"/>
  <c r="A11237" i="4"/>
  <c r="A11238" i="4"/>
  <c r="A11239" i="4"/>
  <c r="A11240" i="4"/>
  <c r="A11241" i="4"/>
  <c r="A11242" i="4"/>
  <c r="A11243" i="4"/>
  <c r="A11244" i="4"/>
  <c r="A11245" i="4"/>
  <c r="A11246" i="4"/>
  <c r="A11247" i="4"/>
  <c r="A11248" i="4"/>
  <c r="A11249" i="4"/>
  <c r="A11250" i="4"/>
  <c r="A11251" i="4"/>
  <c r="A11252" i="4"/>
  <c r="A11253" i="4"/>
  <c r="A11254" i="4"/>
  <c r="A11255" i="4"/>
  <c r="A11256" i="4"/>
  <c r="A11257" i="4"/>
  <c r="A11258" i="4"/>
  <c r="A11259" i="4"/>
  <c r="A11260" i="4"/>
  <c r="A11261" i="4"/>
  <c r="A11262" i="4"/>
  <c r="A11263" i="4"/>
  <c r="A11264" i="4"/>
  <c r="A11265" i="4"/>
  <c r="A11266" i="4"/>
  <c r="A11267" i="4"/>
  <c r="A11268" i="4"/>
  <c r="A11269" i="4"/>
  <c r="A11270" i="4"/>
  <c r="A11271" i="4"/>
  <c r="A11272" i="4"/>
  <c r="A11273" i="4"/>
  <c r="A11274" i="4"/>
  <c r="A11275" i="4"/>
  <c r="A11276" i="4"/>
  <c r="A11277" i="4"/>
  <c r="A11278" i="4"/>
  <c r="A11279" i="4"/>
  <c r="A11280" i="4"/>
  <c r="A11281" i="4"/>
  <c r="A11282" i="4"/>
  <c r="A11283" i="4"/>
  <c r="A11284" i="4"/>
  <c r="A11285" i="4"/>
  <c r="A11286" i="4"/>
  <c r="A11287" i="4"/>
  <c r="A11288" i="4"/>
  <c r="A11289" i="4"/>
  <c r="A11290" i="4"/>
  <c r="A11291" i="4"/>
  <c r="A11292" i="4"/>
  <c r="A11293" i="4"/>
  <c r="A11294" i="4"/>
  <c r="A11295" i="4"/>
  <c r="A11296" i="4"/>
  <c r="A11297" i="4"/>
  <c r="A11298" i="4"/>
  <c r="A11299" i="4"/>
  <c r="A11300" i="4"/>
  <c r="A11301" i="4"/>
  <c r="A11302" i="4"/>
  <c r="A11303" i="4"/>
  <c r="A11304" i="4"/>
  <c r="A11305" i="4"/>
  <c r="A11306" i="4"/>
  <c r="A11307" i="4"/>
  <c r="A11308" i="4"/>
  <c r="A11309" i="4"/>
  <c r="A11310" i="4"/>
  <c r="A11311" i="4"/>
  <c r="A11312" i="4"/>
  <c r="A11313" i="4"/>
  <c r="A11314" i="4"/>
  <c r="A11315" i="4"/>
  <c r="A11316" i="4"/>
  <c r="A11317" i="4"/>
  <c r="A11318" i="4"/>
  <c r="A11319" i="4"/>
  <c r="A11320" i="4"/>
  <c r="A11321" i="4"/>
  <c r="A11322" i="4"/>
  <c r="A11323" i="4"/>
  <c r="A11324" i="4"/>
  <c r="A11325" i="4"/>
  <c r="A11326" i="4"/>
  <c r="A11327" i="4"/>
  <c r="A11328" i="4"/>
  <c r="A11329" i="4"/>
  <c r="A11330" i="4"/>
  <c r="A11331" i="4"/>
  <c r="A11332" i="4"/>
  <c r="A11333" i="4"/>
  <c r="A11334" i="4"/>
  <c r="Y21" i="5"/>
  <c r="Z21" i="5"/>
  <c r="Y22" i="5"/>
  <c r="Z22" i="5"/>
  <c r="Y23" i="5"/>
  <c r="Z23" i="5"/>
  <c r="Y24" i="5"/>
  <c r="Z24" i="5"/>
  <c r="Y25" i="5"/>
  <c r="Z25" i="5"/>
  <c r="Y26" i="5"/>
  <c r="Z26" i="5"/>
  <c r="Y27" i="5"/>
  <c r="Z27" i="5"/>
  <c r="Y28" i="5"/>
  <c r="Z28" i="5"/>
  <c r="Y29" i="5"/>
  <c r="Z29" i="5"/>
  <c r="Y30" i="5"/>
  <c r="Z30" i="5"/>
  <c r="Y31" i="5"/>
  <c r="Z31" i="5"/>
  <c r="Y32" i="5"/>
  <c r="Z32" i="5"/>
  <c r="Y33" i="5"/>
  <c r="Z33" i="5"/>
  <c r="Y34" i="5"/>
  <c r="Z34" i="5"/>
  <c r="Y35" i="5"/>
  <c r="Z35" i="5"/>
  <c r="Y36" i="5"/>
  <c r="Z36" i="5"/>
  <c r="Y37" i="5"/>
  <c r="Z37" i="5"/>
  <c r="Y38" i="5"/>
  <c r="Z38" i="5"/>
  <c r="Y39" i="5"/>
  <c r="Z39" i="5"/>
  <c r="Y40" i="5"/>
  <c r="Z40" i="5"/>
  <c r="Y41" i="5"/>
  <c r="Z41" i="5"/>
  <c r="Y42" i="5"/>
  <c r="Z42" i="5"/>
  <c r="Y43" i="5"/>
  <c r="Z43" i="5"/>
  <c r="Y44" i="5"/>
  <c r="Z44" i="5"/>
  <c r="Y45" i="5"/>
  <c r="Z45" i="5"/>
  <c r="Y46" i="5"/>
  <c r="Z46" i="5"/>
  <c r="Y47" i="5"/>
  <c r="Z47" i="5"/>
  <c r="Y48" i="5"/>
  <c r="Z48" i="5"/>
  <c r="Y49" i="5"/>
  <c r="Z49" i="5"/>
  <c r="Y50" i="5"/>
  <c r="Z50" i="5"/>
  <c r="Y51" i="5"/>
  <c r="Z51" i="5"/>
  <c r="Y52" i="5"/>
  <c r="Z52" i="5"/>
  <c r="Y53" i="5"/>
  <c r="Z53" i="5"/>
  <c r="Y54" i="5"/>
  <c r="Z54" i="5"/>
  <c r="Y55" i="5"/>
  <c r="Z55" i="5"/>
  <c r="Y56" i="5"/>
  <c r="Z56" i="5"/>
  <c r="Y57" i="5"/>
  <c r="Z57" i="5"/>
  <c r="Y58" i="5"/>
  <c r="Z58" i="5"/>
  <c r="Y59" i="5"/>
  <c r="Z59" i="5"/>
  <c r="Y60" i="5"/>
  <c r="Z60" i="5"/>
  <c r="Y61" i="5"/>
  <c r="Z61" i="5"/>
  <c r="Y62" i="5"/>
  <c r="Z62" i="5"/>
  <c r="Y63" i="5"/>
  <c r="Z63" i="5"/>
  <c r="Y64" i="5"/>
  <c r="Z64" i="5"/>
  <c r="Y65" i="5"/>
  <c r="Z65" i="5"/>
  <c r="Y66" i="5"/>
  <c r="Z66" i="5"/>
  <c r="Y67" i="5"/>
  <c r="Z67" i="5"/>
  <c r="Y68" i="5"/>
  <c r="Z68" i="5"/>
  <c r="Y69" i="5"/>
  <c r="Z69" i="5"/>
  <c r="Y70" i="5"/>
  <c r="Z70" i="5"/>
  <c r="Y71" i="5"/>
  <c r="Z71" i="5"/>
  <c r="Y72" i="5"/>
  <c r="Z72" i="5"/>
  <c r="Y73" i="5"/>
  <c r="Z73" i="5"/>
  <c r="Y74" i="5"/>
  <c r="Z74" i="5"/>
  <c r="Y75" i="5"/>
  <c r="Z75" i="5"/>
  <c r="Y76" i="5"/>
  <c r="Z76" i="5"/>
  <c r="Y77" i="5"/>
  <c r="Z77" i="5"/>
  <c r="Y78" i="5"/>
  <c r="Z78" i="5"/>
  <c r="Y79" i="5"/>
  <c r="Z79" i="5"/>
  <c r="Y80" i="5"/>
  <c r="Z80" i="5"/>
  <c r="Y81" i="5"/>
  <c r="Z81" i="5"/>
  <c r="Y82" i="5"/>
  <c r="Z82" i="5"/>
  <c r="Y83" i="5"/>
  <c r="Z83" i="5"/>
  <c r="Y84" i="5"/>
  <c r="Z84" i="5"/>
  <c r="Y85" i="5"/>
  <c r="Z85" i="5"/>
  <c r="Y86" i="5"/>
  <c r="Z86" i="5"/>
  <c r="Y87" i="5"/>
  <c r="Z87" i="5"/>
  <c r="Y88" i="5"/>
  <c r="Z88" i="5"/>
  <c r="Y89" i="5"/>
  <c r="Z89" i="5"/>
  <c r="Y90" i="5"/>
  <c r="Z90" i="5"/>
  <c r="Y91" i="5"/>
  <c r="Z91" i="5"/>
  <c r="Y92" i="5"/>
  <c r="Z92" i="5"/>
  <c r="Y93" i="5"/>
  <c r="Z93" i="5"/>
  <c r="Y94" i="5"/>
  <c r="Z94" i="5"/>
  <c r="Y95" i="5"/>
  <c r="Z95" i="5"/>
  <c r="Y96" i="5"/>
  <c r="Z96" i="5"/>
  <c r="Y97" i="5"/>
  <c r="Z97" i="5"/>
  <c r="Y98" i="5"/>
  <c r="Z98" i="5"/>
  <c r="Y99" i="5"/>
  <c r="Z99" i="5"/>
  <c r="Y100" i="5"/>
  <c r="Z100" i="5"/>
  <c r="Y101" i="5"/>
  <c r="Z101" i="5"/>
  <c r="Y102" i="5"/>
  <c r="Z102" i="5"/>
  <c r="Y103" i="5"/>
  <c r="Z103" i="5"/>
  <c r="Y104" i="5"/>
  <c r="Z104" i="5"/>
  <c r="Y105" i="5"/>
  <c r="Z105" i="5"/>
  <c r="Y106" i="5"/>
  <c r="Z106" i="5"/>
  <c r="Y107" i="5"/>
  <c r="Z107" i="5"/>
  <c r="Y108" i="5"/>
  <c r="Z108" i="5"/>
  <c r="Y109" i="5"/>
  <c r="Z109" i="5"/>
  <c r="Y110" i="5"/>
  <c r="Z110" i="5"/>
  <c r="Y111" i="5"/>
  <c r="Z111" i="5"/>
  <c r="Y112" i="5"/>
  <c r="Z112" i="5"/>
  <c r="Y113" i="5"/>
  <c r="Z113" i="5"/>
  <c r="Y114" i="5"/>
  <c r="Z114" i="5"/>
  <c r="Y115" i="5"/>
  <c r="Z115" i="5"/>
  <c r="Y116" i="5"/>
  <c r="Z116" i="5"/>
  <c r="Y117" i="5"/>
  <c r="Z117" i="5"/>
  <c r="Y118" i="5"/>
  <c r="Z118" i="5"/>
  <c r="Y119" i="5"/>
  <c r="Z119" i="5"/>
  <c r="Y120" i="5"/>
  <c r="Z120" i="5"/>
  <c r="Y121" i="5"/>
  <c r="Z121" i="5"/>
  <c r="Y122" i="5"/>
  <c r="Z122" i="5"/>
  <c r="Y123" i="5"/>
  <c r="Z123" i="5"/>
  <c r="Y124" i="5"/>
  <c r="Z124" i="5"/>
  <c r="Y125" i="5"/>
  <c r="Z125" i="5"/>
  <c r="Y126" i="5"/>
  <c r="Z126" i="5"/>
  <c r="Y127" i="5"/>
  <c r="Z127" i="5"/>
  <c r="Y128" i="5"/>
  <c r="Z128" i="5"/>
  <c r="Y129" i="5"/>
  <c r="Z129" i="5"/>
  <c r="Y130" i="5"/>
  <c r="Z130" i="5"/>
  <c r="Y131" i="5"/>
  <c r="Z131" i="5"/>
  <c r="Y132" i="5"/>
  <c r="Z132" i="5"/>
  <c r="Y133" i="5"/>
  <c r="Z133" i="5"/>
  <c r="Y134" i="5"/>
  <c r="Z134" i="5"/>
  <c r="Y135" i="5"/>
  <c r="Z135" i="5"/>
  <c r="Y136" i="5"/>
  <c r="Z136" i="5"/>
  <c r="Y137" i="5"/>
  <c r="Z137" i="5"/>
  <c r="Y138" i="5"/>
  <c r="Z138" i="5"/>
  <c r="Y139" i="5"/>
  <c r="Z139" i="5"/>
  <c r="Y140" i="5"/>
  <c r="Z140" i="5"/>
  <c r="Y141" i="5"/>
  <c r="Z141" i="5"/>
  <c r="Y142" i="5"/>
  <c r="Z142" i="5"/>
  <c r="Y143" i="5"/>
  <c r="Z143" i="5"/>
  <c r="Y144" i="5"/>
  <c r="Z144" i="5"/>
  <c r="Y145" i="5"/>
  <c r="Z145" i="5"/>
  <c r="Y146" i="5"/>
  <c r="Z146" i="5"/>
  <c r="Y147" i="5"/>
  <c r="Z147" i="5"/>
  <c r="Y148" i="5"/>
  <c r="Z148" i="5"/>
  <c r="Y149" i="5"/>
  <c r="Z149" i="5"/>
  <c r="Y150" i="5"/>
  <c r="Z150" i="5"/>
  <c r="Y151" i="5"/>
  <c r="Z151" i="5"/>
  <c r="Y152" i="5"/>
  <c r="Z152" i="5"/>
  <c r="Y153" i="5"/>
  <c r="Z153" i="5"/>
  <c r="Y154" i="5"/>
  <c r="Z154" i="5"/>
  <c r="Y155" i="5"/>
  <c r="Z155" i="5"/>
  <c r="Y156" i="5"/>
  <c r="Z156" i="5"/>
  <c r="Y157" i="5"/>
  <c r="Z157" i="5"/>
  <c r="Y158" i="5"/>
  <c r="Z158" i="5"/>
  <c r="Y159" i="5"/>
  <c r="Z159" i="5"/>
  <c r="Y160" i="5"/>
  <c r="Z160" i="5"/>
  <c r="Y161" i="5"/>
  <c r="Z161" i="5"/>
  <c r="Y162" i="5"/>
  <c r="Z162" i="5"/>
  <c r="Y163" i="5"/>
  <c r="Z163" i="5"/>
  <c r="Y164" i="5"/>
  <c r="Z164" i="5"/>
  <c r="Y165" i="5"/>
  <c r="Z165" i="5"/>
  <c r="Y166" i="5"/>
  <c r="Z166" i="5"/>
  <c r="Y167" i="5"/>
  <c r="Z167" i="5"/>
  <c r="Y168" i="5"/>
  <c r="Z168" i="5"/>
  <c r="Y169" i="5"/>
  <c r="Z169" i="5"/>
  <c r="Y170" i="5"/>
  <c r="Z170" i="5"/>
  <c r="Y171" i="5"/>
  <c r="Z171" i="5"/>
  <c r="Y172" i="5"/>
  <c r="Z172" i="5"/>
  <c r="Y173" i="5"/>
  <c r="Z173" i="5"/>
  <c r="Y174" i="5"/>
  <c r="Z174" i="5"/>
  <c r="Y175" i="5"/>
  <c r="Z175" i="5"/>
  <c r="Y176" i="5"/>
  <c r="Z176" i="5"/>
  <c r="Y177" i="5"/>
  <c r="Z177" i="5"/>
  <c r="Y178" i="5"/>
  <c r="Z178" i="5"/>
  <c r="Y179" i="5"/>
  <c r="Z179" i="5"/>
  <c r="Y180" i="5"/>
  <c r="Z180" i="5"/>
  <c r="Y181" i="5"/>
  <c r="Z181" i="5"/>
  <c r="Y182" i="5"/>
  <c r="Z182" i="5"/>
  <c r="Y183" i="5"/>
  <c r="Z183" i="5"/>
  <c r="Y184" i="5"/>
  <c r="Z184" i="5"/>
  <c r="Y185" i="5"/>
  <c r="Z185" i="5"/>
  <c r="Y186" i="5"/>
  <c r="Z186" i="5"/>
  <c r="Y187" i="5"/>
  <c r="Z187" i="5"/>
  <c r="Y188" i="5"/>
  <c r="Z188" i="5"/>
  <c r="Y189" i="5"/>
  <c r="Z189" i="5"/>
  <c r="Y190" i="5"/>
  <c r="Z190" i="5"/>
  <c r="Y191" i="5"/>
  <c r="Z191" i="5"/>
  <c r="Y192" i="5"/>
  <c r="Z192" i="5"/>
  <c r="Y193" i="5"/>
  <c r="Z193" i="5"/>
  <c r="Y194" i="5"/>
  <c r="Z194" i="5"/>
  <c r="Y195" i="5"/>
  <c r="Z195" i="5"/>
  <c r="Y196" i="5"/>
  <c r="Z196" i="5"/>
  <c r="Y197" i="5"/>
  <c r="Z197" i="5"/>
  <c r="Y198" i="5"/>
  <c r="Z198" i="5"/>
  <c r="Y199" i="5"/>
  <c r="Z199" i="5"/>
  <c r="Y200" i="5"/>
  <c r="Z200" i="5"/>
  <c r="Y201" i="5"/>
  <c r="Z201" i="5"/>
  <c r="Y202" i="5"/>
  <c r="Z202" i="5"/>
  <c r="Y203" i="5"/>
  <c r="Z203" i="5"/>
  <c r="Y204" i="5"/>
  <c r="Z204" i="5"/>
  <c r="Y205" i="5"/>
  <c r="Z205" i="5"/>
  <c r="Y206" i="5"/>
  <c r="Z206" i="5"/>
  <c r="Y207" i="5"/>
  <c r="Z207" i="5"/>
  <c r="Y208" i="5"/>
  <c r="Z208" i="5"/>
  <c r="Y209" i="5"/>
  <c r="Z209" i="5"/>
  <c r="Y210" i="5"/>
  <c r="Z210" i="5"/>
  <c r="Y211" i="5"/>
  <c r="Z211" i="5"/>
  <c r="Y212" i="5"/>
  <c r="Z212" i="5"/>
  <c r="Y213" i="5"/>
  <c r="Z213" i="5"/>
  <c r="Y214" i="5"/>
  <c r="Z214" i="5"/>
  <c r="Y215" i="5"/>
  <c r="Z215" i="5"/>
  <c r="Y216" i="5"/>
  <c r="Z216" i="5"/>
  <c r="Y217" i="5"/>
  <c r="Z217" i="5"/>
  <c r="Y218" i="5"/>
  <c r="Z218" i="5"/>
  <c r="Y219" i="5"/>
  <c r="Z219" i="5"/>
  <c r="Y220" i="5"/>
  <c r="Z220" i="5"/>
  <c r="Y221" i="5"/>
  <c r="Z221" i="5"/>
  <c r="Y222" i="5"/>
  <c r="Z222" i="5"/>
  <c r="Y223" i="5"/>
  <c r="Z223" i="5"/>
  <c r="Y224" i="5"/>
  <c r="Z224" i="5"/>
  <c r="Y225" i="5"/>
  <c r="Z225" i="5"/>
  <c r="Y226" i="5"/>
  <c r="Z226" i="5"/>
  <c r="Y227" i="5"/>
  <c r="Z227" i="5"/>
  <c r="Y228" i="5"/>
  <c r="Z228" i="5"/>
  <c r="Y229" i="5"/>
  <c r="Z229" i="5"/>
  <c r="Y230" i="5"/>
  <c r="Z230" i="5"/>
  <c r="Y231" i="5"/>
  <c r="Z231" i="5"/>
  <c r="Y232" i="5"/>
  <c r="Z232" i="5"/>
  <c r="Y233" i="5"/>
  <c r="Z233" i="5"/>
  <c r="Y234" i="5"/>
  <c r="Z234" i="5"/>
  <c r="Y235" i="5"/>
  <c r="Z235" i="5"/>
  <c r="Y236" i="5"/>
  <c r="Z236" i="5"/>
  <c r="Y237" i="5"/>
  <c r="Z237" i="5"/>
  <c r="Y238" i="5"/>
  <c r="Z238" i="5"/>
  <c r="Y239" i="5"/>
  <c r="Z239" i="5"/>
  <c r="Y240" i="5"/>
  <c r="Z240" i="5"/>
  <c r="Y241" i="5"/>
  <c r="Z241" i="5"/>
  <c r="Y242" i="5"/>
  <c r="Z242" i="5"/>
  <c r="Y243" i="5"/>
  <c r="Z243" i="5"/>
  <c r="Y244" i="5"/>
  <c r="Z244" i="5"/>
  <c r="Y245" i="5"/>
  <c r="Z245" i="5"/>
  <c r="Y246" i="5"/>
  <c r="Z246" i="5"/>
  <c r="Y247" i="5"/>
  <c r="Z247" i="5"/>
  <c r="Y248" i="5"/>
  <c r="Z248" i="5"/>
  <c r="Y249" i="5"/>
  <c r="Z249" i="5"/>
  <c r="Y250" i="5"/>
  <c r="Z250" i="5"/>
  <c r="Y251" i="5"/>
  <c r="Z251" i="5"/>
  <c r="Y252" i="5"/>
  <c r="Z252" i="5"/>
  <c r="Y253" i="5"/>
  <c r="Z253" i="5"/>
  <c r="Y254" i="5"/>
  <c r="Z254" i="5"/>
  <c r="Y255" i="5"/>
  <c r="Z255" i="5"/>
  <c r="Y256" i="5"/>
  <c r="Z256" i="5"/>
  <c r="Y257" i="5"/>
  <c r="Z257" i="5"/>
  <c r="Y258" i="5"/>
  <c r="Z258" i="5"/>
  <c r="Y259" i="5"/>
  <c r="Z259" i="5"/>
  <c r="Y260" i="5"/>
  <c r="Z260" i="5"/>
  <c r="Y261" i="5"/>
  <c r="Z261" i="5"/>
  <c r="Y262" i="5"/>
  <c r="Z262" i="5"/>
  <c r="Y263" i="5"/>
  <c r="Z263" i="5"/>
  <c r="Y264" i="5"/>
  <c r="Z264" i="5"/>
  <c r="Y265" i="5"/>
  <c r="Z265" i="5"/>
  <c r="Y266" i="5"/>
  <c r="Z266" i="5"/>
  <c r="Y267" i="5"/>
  <c r="Z267" i="5"/>
  <c r="Y268" i="5"/>
  <c r="Z268" i="5"/>
  <c r="Y269" i="5"/>
  <c r="Z269" i="5"/>
  <c r="Y270" i="5"/>
  <c r="Z270" i="5"/>
  <c r="Y271" i="5"/>
  <c r="Z271" i="5"/>
  <c r="Y272" i="5"/>
  <c r="Z272" i="5"/>
  <c r="Y273" i="5"/>
  <c r="Z273" i="5"/>
  <c r="Y274" i="5"/>
  <c r="Z274" i="5"/>
  <c r="Y275" i="5"/>
  <c r="Z275" i="5"/>
  <c r="Y276" i="5"/>
  <c r="Z276" i="5"/>
  <c r="Y277" i="5"/>
  <c r="Z277" i="5"/>
  <c r="Y278" i="5"/>
  <c r="Z278" i="5"/>
  <c r="Y279" i="5"/>
  <c r="Z279" i="5"/>
  <c r="Y280" i="5"/>
  <c r="Z280" i="5"/>
  <c r="Y281" i="5"/>
  <c r="Z281" i="5"/>
  <c r="Y282" i="5"/>
  <c r="Z282" i="5"/>
  <c r="Y283" i="5"/>
  <c r="Z283" i="5"/>
  <c r="Y284" i="5"/>
  <c r="Z284" i="5"/>
  <c r="Y285" i="5"/>
  <c r="Z285" i="5"/>
  <c r="Y286" i="5"/>
  <c r="Z286" i="5"/>
  <c r="Y287" i="5"/>
  <c r="Z287" i="5"/>
  <c r="Y288" i="5"/>
  <c r="Z288" i="5"/>
  <c r="Y289" i="5"/>
  <c r="Z289" i="5"/>
  <c r="Y290" i="5"/>
  <c r="Z290" i="5"/>
  <c r="Y291" i="5"/>
  <c r="Z291" i="5"/>
  <c r="Y292" i="5"/>
  <c r="Z292" i="5"/>
  <c r="Y293" i="5"/>
  <c r="Z293" i="5"/>
  <c r="Y294" i="5"/>
  <c r="Z294" i="5"/>
  <c r="Y295" i="5"/>
  <c r="Z295" i="5"/>
  <c r="Y296" i="5"/>
  <c r="Z296" i="5"/>
  <c r="Y297" i="5"/>
  <c r="Z297" i="5"/>
  <c r="Y298" i="5"/>
  <c r="Z298" i="5"/>
  <c r="Y299" i="5"/>
  <c r="Z299" i="5"/>
  <c r="Y300" i="5"/>
  <c r="Z300" i="5"/>
  <c r="Y301" i="5"/>
  <c r="Z301" i="5"/>
  <c r="Y302" i="5"/>
  <c r="Z302" i="5"/>
  <c r="Y303" i="5"/>
  <c r="Z303" i="5"/>
  <c r="Y304" i="5"/>
  <c r="Z304" i="5"/>
  <c r="Y305" i="5"/>
  <c r="Z305" i="5"/>
  <c r="Y306" i="5"/>
  <c r="Z306" i="5"/>
  <c r="Y307" i="5"/>
  <c r="Z307" i="5"/>
  <c r="Y308" i="5"/>
  <c r="Z308" i="5"/>
  <c r="Y309" i="5"/>
  <c r="Z309" i="5"/>
  <c r="Y310" i="5"/>
  <c r="Z310" i="5"/>
  <c r="Y311" i="5"/>
  <c r="Z311" i="5"/>
  <c r="Y312" i="5"/>
  <c r="Z312" i="5"/>
  <c r="Y313" i="5"/>
  <c r="Z313" i="5"/>
  <c r="Y314" i="5"/>
  <c r="Z314" i="5"/>
  <c r="Y315" i="5"/>
  <c r="Z315" i="5"/>
  <c r="Y316" i="5"/>
  <c r="Z316" i="5"/>
  <c r="Y317" i="5"/>
  <c r="Z317" i="5"/>
  <c r="Y318" i="5"/>
  <c r="Z318" i="5"/>
  <c r="Y319" i="5"/>
  <c r="Z319" i="5"/>
  <c r="Y320" i="5"/>
  <c r="Z320" i="5"/>
  <c r="Y321" i="5"/>
  <c r="Z321" i="5"/>
  <c r="Y322" i="5"/>
  <c r="Z322" i="5"/>
  <c r="Y323" i="5"/>
  <c r="Z323" i="5"/>
  <c r="Y324" i="5"/>
  <c r="Z324" i="5"/>
  <c r="Y325" i="5"/>
  <c r="Z325" i="5"/>
  <c r="Y326" i="5"/>
  <c r="Z326" i="5"/>
  <c r="Y327" i="5"/>
  <c r="Z327" i="5"/>
  <c r="Y328" i="5"/>
  <c r="Z328" i="5"/>
  <c r="Y329" i="5"/>
  <c r="Z329" i="5"/>
  <c r="Y330" i="5"/>
  <c r="Z330" i="5"/>
  <c r="Y331" i="5"/>
  <c r="Z331" i="5"/>
  <c r="Y332" i="5"/>
  <c r="Z332" i="5"/>
  <c r="Y333" i="5"/>
  <c r="Z333" i="5"/>
  <c r="Y334" i="5"/>
  <c r="Z334" i="5"/>
  <c r="Y335" i="5"/>
  <c r="Z335" i="5"/>
  <c r="Y336" i="5"/>
  <c r="Z336" i="5"/>
  <c r="Y337" i="5"/>
  <c r="Z337" i="5"/>
  <c r="Y338" i="5"/>
  <c r="Z338" i="5"/>
  <c r="Y339" i="5"/>
  <c r="Z339" i="5"/>
  <c r="Y340" i="5"/>
  <c r="Z340" i="5"/>
  <c r="Y341" i="5"/>
  <c r="Z341" i="5"/>
  <c r="Y342" i="5"/>
  <c r="Z342" i="5"/>
  <c r="Y343" i="5"/>
  <c r="Z343" i="5"/>
  <c r="Y344" i="5"/>
  <c r="Z344" i="5"/>
  <c r="Y345" i="5"/>
  <c r="Z345" i="5"/>
  <c r="Y346" i="5"/>
  <c r="Z346" i="5"/>
  <c r="Y347" i="5"/>
  <c r="Z347" i="5"/>
  <c r="Y348" i="5"/>
  <c r="Z348" i="5"/>
  <c r="Y349" i="5"/>
  <c r="Z349" i="5"/>
  <c r="Y350" i="5"/>
  <c r="Z350" i="5"/>
  <c r="Y351" i="5"/>
  <c r="Z351" i="5"/>
  <c r="Y352" i="5"/>
  <c r="Z352" i="5"/>
  <c r="Y353" i="5"/>
  <c r="Z353" i="5"/>
  <c r="Y354" i="5"/>
  <c r="Z354" i="5"/>
  <c r="Y355" i="5"/>
  <c r="Z355" i="5"/>
  <c r="Y356" i="5"/>
  <c r="Z356" i="5"/>
  <c r="Y357" i="5"/>
  <c r="Z357" i="5"/>
  <c r="Y358" i="5"/>
  <c r="Z358" i="5"/>
  <c r="Y359" i="5"/>
  <c r="Z359" i="5"/>
  <c r="Y360" i="5"/>
  <c r="Z360" i="5"/>
  <c r="Y361" i="5"/>
  <c r="Z361" i="5"/>
  <c r="Y362" i="5"/>
  <c r="Z362" i="5"/>
  <c r="Y363" i="5"/>
  <c r="Z363" i="5"/>
  <c r="Y364" i="5"/>
  <c r="Z364" i="5"/>
  <c r="Y365" i="5"/>
  <c r="Z365" i="5"/>
  <c r="Y366" i="5"/>
  <c r="Z366" i="5"/>
  <c r="Y367" i="5"/>
  <c r="Z367" i="5"/>
  <c r="Y368" i="5"/>
  <c r="Z368" i="5"/>
  <c r="Y369" i="5"/>
  <c r="Z369" i="5"/>
  <c r="Y370" i="5"/>
  <c r="Z370" i="5"/>
  <c r="Y371" i="5"/>
  <c r="Z371" i="5"/>
  <c r="Y372" i="5"/>
  <c r="Z372" i="5"/>
  <c r="Y373" i="5"/>
  <c r="Z373" i="5"/>
  <c r="Y374" i="5"/>
  <c r="Z374" i="5"/>
  <c r="Y375" i="5"/>
  <c r="Z375" i="5"/>
  <c r="Y376" i="5"/>
  <c r="Z376" i="5"/>
  <c r="Y377" i="5"/>
  <c r="Z377" i="5"/>
  <c r="Y378" i="5"/>
  <c r="Z378" i="5"/>
  <c r="Y379" i="5"/>
  <c r="Z379" i="5"/>
  <c r="Y380" i="5"/>
  <c r="Z380" i="5"/>
  <c r="Y381" i="5"/>
  <c r="Z381" i="5"/>
  <c r="Y382" i="5"/>
  <c r="Z382" i="5"/>
  <c r="Y383" i="5"/>
  <c r="Z383" i="5"/>
  <c r="Y384" i="5"/>
  <c r="Z384" i="5"/>
  <c r="Y385" i="5"/>
  <c r="Z385" i="5"/>
  <c r="Y386" i="5"/>
  <c r="Z386" i="5"/>
  <c r="Y387" i="5"/>
  <c r="Z387" i="5"/>
  <c r="Y388" i="5"/>
  <c r="Z388" i="5"/>
  <c r="Y389" i="5"/>
  <c r="Z389" i="5"/>
  <c r="Y390" i="5"/>
  <c r="Z390" i="5"/>
  <c r="Y391" i="5"/>
  <c r="Z391" i="5"/>
  <c r="Y392" i="5"/>
  <c r="Z392" i="5"/>
  <c r="Y393" i="5"/>
  <c r="Z393" i="5"/>
  <c r="Y394" i="5"/>
  <c r="Z394" i="5"/>
  <c r="Y395" i="5"/>
  <c r="Z395" i="5"/>
  <c r="Y396" i="5"/>
  <c r="Z396" i="5"/>
  <c r="Y397" i="5"/>
  <c r="Z397" i="5"/>
  <c r="Y398" i="5"/>
  <c r="Z398" i="5"/>
  <c r="Y399" i="5"/>
  <c r="Z399" i="5"/>
  <c r="Y400" i="5"/>
  <c r="Z400" i="5"/>
  <c r="Y401" i="5"/>
  <c r="Z401" i="5"/>
  <c r="Y402" i="5"/>
  <c r="Z402" i="5"/>
  <c r="Y403" i="5"/>
  <c r="Z403" i="5"/>
  <c r="Y404" i="5"/>
  <c r="Z404" i="5"/>
  <c r="Y405" i="5"/>
  <c r="Z405" i="5"/>
  <c r="Y406" i="5"/>
  <c r="Z406" i="5"/>
  <c r="Y407" i="5"/>
  <c r="Z407" i="5"/>
  <c r="Y408" i="5"/>
  <c r="Z408" i="5"/>
  <c r="Y409" i="5"/>
  <c r="Z409" i="5"/>
  <c r="Y410" i="5"/>
  <c r="Z410" i="5"/>
  <c r="Y411" i="5"/>
  <c r="Z411" i="5"/>
  <c r="Y412" i="5"/>
  <c r="Z412" i="5"/>
  <c r="Y413" i="5"/>
  <c r="Z413" i="5"/>
  <c r="Y414" i="5"/>
  <c r="Z414" i="5"/>
  <c r="Y415" i="5"/>
  <c r="Z415" i="5"/>
  <c r="Y416" i="5"/>
  <c r="Z416" i="5"/>
  <c r="Y417" i="5"/>
  <c r="Z417" i="5"/>
  <c r="Y418" i="5"/>
  <c r="Z418" i="5"/>
  <c r="Y419" i="5"/>
  <c r="Z419" i="5"/>
  <c r="Y420" i="5"/>
  <c r="Z420" i="5"/>
  <c r="Y421" i="5"/>
  <c r="Z421" i="5"/>
  <c r="Y422" i="5"/>
  <c r="Z422" i="5"/>
  <c r="Y423" i="5"/>
  <c r="Z423" i="5"/>
  <c r="Y424" i="5"/>
  <c r="Z424" i="5"/>
  <c r="Y425" i="5"/>
  <c r="Z425" i="5"/>
  <c r="Y426" i="5"/>
  <c r="Z426" i="5"/>
  <c r="Y427" i="5"/>
  <c r="Z427" i="5"/>
  <c r="Y428" i="5"/>
  <c r="Z428" i="5"/>
  <c r="Y429" i="5"/>
  <c r="Z429" i="5"/>
  <c r="Y430" i="5"/>
  <c r="Z430" i="5"/>
  <c r="Y431" i="5"/>
  <c r="Z431" i="5"/>
  <c r="Y432" i="5"/>
  <c r="Z432" i="5"/>
  <c r="Y433" i="5"/>
  <c r="Z433" i="5"/>
  <c r="Y434" i="5"/>
  <c r="Z434" i="5"/>
  <c r="Y435" i="5"/>
  <c r="Z435" i="5"/>
  <c r="Y436" i="5"/>
  <c r="Z436" i="5"/>
  <c r="Y437" i="5"/>
  <c r="Z437" i="5"/>
  <c r="Y438" i="5"/>
  <c r="Z438" i="5"/>
  <c r="Y439" i="5"/>
  <c r="Z439" i="5"/>
  <c r="Y440" i="5"/>
  <c r="Z440" i="5"/>
  <c r="Y441" i="5"/>
  <c r="Z441" i="5"/>
  <c r="Y442" i="5"/>
  <c r="Z442" i="5"/>
  <c r="Y443" i="5"/>
  <c r="Z443" i="5"/>
  <c r="Y444" i="5"/>
  <c r="Z444" i="5"/>
  <c r="Y445" i="5"/>
  <c r="Z445" i="5"/>
  <c r="Y446" i="5"/>
  <c r="Z446" i="5"/>
  <c r="Y447" i="5"/>
  <c r="Z447" i="5"/>
  <c r="Y448" i="5"/>
  <c r="Z448" i="5"/>
  <c r="Y449" i="5"/>
  <c r="Z449" i="5"/>
  <c r="Y450" i="5"/>
  <c r="Z450" i="5"/>
  <c r="Y451" i="5"/>
  <c r="Z451" i="5"/>
  <c r="Y452" i="5"/>
  <c r="Z452" i="5"/>
  <c r="Y453" i="5"/>
  <c r="Z453" i="5"/>
  <c r="Y454" i="5"/>
  <c r="Z454" i="5"/>
  <c r="Y455" i="5"/>
  <c r="Z455" i="5"/>
  <c r="Y456" i="5"/>
  <c r="Z456" i="5"/>
  <c r="Y457" i="5"/>
  <c r="Z457" i="5"/>
  <c r="Y458" i="5"/>
  <c r="Z458" i="5"/>
  <c r="Y459" i="5"/>
  <c r="Z459" i="5"/>
  <c r="Y460" i="5"/>
  <c r="Z460" i="5"/>
  <c r="Y461" i="5"/>
  <c r="Z461" i="5"/>
  <c r="Y462" i="5"/>
  <c r="Z462" i="5"/>
  <c r="Y463" i="5"/>
  <c r="Z463" i="5"/>
  <c r="Y464" i="5"/>
  <c r="Z464" i="5"/>
  <c r="Y465" i="5"/>
  <c r="Z465" i="5"/>
  <c r="Y466" i="5"/>
  <c r="Z466" i="5"/>
  <c r="Y467" i="5"/>
  <c r="Z467" i="5"/>
  <c r="Y468" i="5"/>
  <c r="Z468" i="5"/>
  <c r="Y469" i="5"/>
  <c r="Z469" i="5"/>
  <c r="Y470" i="5"/>
  <c r="Z470" i="5"/>
  <c r="Y471" i="5"/>
  <c r="Z471" i="5"/>
  <c r="Y472" i="5"/>
  <c r="Z472" i="5"/>
  <c r="Y473" i="5"/>
  <c r="Z473" i="5"/>
  <c r="Y474" i="5"/>
  <c r="Z474" i="5"/>
  <c r="Y475" i="5"/>
  <c r="Z475" i="5"/>
  <c r="Y476" i="5"/>
  <c r="Z476" i="5"/>
  <c r="Y477" i="5"/>
  <c r="Z477" i="5"/>
  <c r="Y478" i="5"/>
  <c r="Z478" i="5"/>
  <c r="Y479" i="5"/>
  <c r="Z479" i="5"/>
  <c r="Y480" i="5"/>
  <c r="Z480" i="5"/>
  <c r="Y481" i="5"/>
  <c r="Z481" i="5"/>
  <c r="Y482" i="5"/>
  <c r="Z482" i="5"/>
  <c r="Y483" i="5"/>
  <c r="Z483" i="5"/>
  <c r="Y484" i="5"/>
  <c r="Z484" i="5"/>
  <c r="Y485" i="5"/>
  <c r="Z485" i="5"/>
  <c r="Y486" i="5"/>
  <c r="Z486" i="5"/>
  <c r="Y487" i="5"/>
  <c r="Z487" i="5"/>
  <c r="Y488" i="5"/>
  <c r="Z488" i="5"/>
  <c r="Y489" i="5"/>
  <c r="Z489" i="5"/>
  <c r="Y490" i="5"/>
  <c r="Z490" i="5"/>
  <c r="Y491" i="5"/>
  <c r="Z491" i="5"/>
  <c r="Y492" i="5"/>
  <c r="Z492" i="5"/>
  <c r="Y493" i="5"/>
  <c r="Z493" i="5"/>
  <c r="Y494" i="5"/>
  <c r="Z494" i="5"/>
  <c r="Y495" i="5"/>
  <c r="Z495" i="5"/>
  <c r="Y496" i="5"/>
  <c r="Z496" i="5"/>
  <c r="Y497" i="5"/>
  <c r="Z497" i="5"/>
  <c r="Y498" i="5"/>
  <c r="Z498" i="5"/>
  <c r="Y499" i="5"/>
  <c r="Z499" i="5"/>
  <c r="Y500" i="5"/>
  <c r="Z500" i="5"/>
  <c r="Y501" i="5"/>
  <c r="Z501" i="5"/>
  <c r="Y502" i="5"/>
  <c r="Z502" i="5"/>
  <c r="Y503" i="5"/>
  <c r="Z503" i="5"/>
  <c r="Y504" i="5"/>
  <c r="Z504" i="5"/>
  <c r="Y505" i="5"/>
  <c r="Z505" i="5"/>
  <c r="Y506" i="5"/>
  <c r="Z506" i="5"/>
  <c r="Y507" i="5"/>
  <c r="Z507" i="5"/>
  <c r="Y508" i="5"/>
  <c r="Z508" i="5"/>
  <c r="Y509" i="5"/>
  <c r="Z509" i="5"/>
  <c r="Y510" i="5"/>
  <c r="Z510" i="5"/>
  <c r="Y511" i="5"/>
  <c r="Z511" i="5"/>
  <c r="Y512" i="5"/>
  <c r="Z512" i="5"/>
  <c r="Y513" i="5"/>
  <c r="Z513" i="5"/>
  <c r="Y514" i="5"/>
  <c r="Z514" i="5"/>
  <c r="Y515" i="5"/>
  <c r="Z515" i="5"/>
  <c r="Y516" i="5"/>
  <c r="Z516" i="5"/>
  <c r="Y517" i="5"/>
  <c r="Z517" i="5"/>
  <c r="Y518" i="5"/>
  <c r="Z518" i="5"/>
  <c r="Y519" i="5"/>
  <c r="Z519" i="5"/>
  <c r="Y520" i="5"/>
  <c r="Z520" i="5"/>
  <c r="Y521" i="5"/>
  <c r="Z521" i="5"/>
  <c r="Y522" i="5"/>
  <c r="Z522" i="5"/>
  <c r="Y523" i="5"/>
  <c r="Z523" i="5"/>
  <c r="Y524" i="5"/>
  <c r="Z524" i="5"/>
  <c r="Y525" i="5"/>
  <c r="Z525" i="5"/>
  <c r="Y526" i="5"/>
  <c r="Z526" i="5"/>
  <c r="Y527" i="5"/>
  <c r="Z527" i="5"/>
  <c r="Y528" i="5"/>
  <c r="Z528" i="5"/>
  <c r="Y529" i="5"/>
  <c r="Z529" i="5"/>
  <c r="Y530" i="5"/>
  <c r="Z530" i="5"/>
  <c r="Y531" i="5"/>
  <c r="Z531" i="5"/>
  <c r="Y532" i="5"/>
  <c r="Z532" i="5"/>
  <c r="Y533" i="5"/>
  <c r="Z533" i="5"/>
  <c r="Y534" i="5"/>
  <c r="Z534" i="5"/>
  <c r="Y535" i="5"/>
  <c r="Z535" i="5"/>
  <c r="Y536" i="5"/>
  <c r="Z536" i="5"/>
  <c r="Y537" i="5"/>
  <c r="Z537" i="5"/>
  <c r="Y538" i="5"/>
  <c r="Z538" i="5"/>
  <c r="Y539" i="5"/>
  <c r="Z539" i="5"/>
  <c r="Y540" i="5"/>
  <c r="Z540" i="5"/>
  <c r="Y541" i="5"/>
  <c r="Z541" i="5"/>
  <c r="Y542" i="5"/>
  <c r="Z542" i="5"/>
  <c r="Y543" i="5"/>
  <c r="Z543" i="5"/>
  <c r="Y544" i="5"/>
  <c r="Z544" i="5"/>
  <c r="Y545" i="5"/>
  <c r="Z545" i="5"/>
  <c r="Y546" i="5"/>
  <c r="Z546" i="5"/>
  <c r="Y547" i="5"/>
  <c r="Z547" i="5"/>
  <c r="Y548" i="5"/>
  <c r="Z548" i="5"/>
  <c r="Y549" i="5"/>
  <c r="Z549" i="5"/>
  <c r="Y550" i="5"/>
  <c r="Z550" i="5"/>
  <c r="Y551" i="5"/>
  <c r="Z551" i="5"/>
  <c r="Y552" i="5"/>
  <c r="Z552" i="5"/>
  <c r="Y553" i="5"/>
  <c r="Z553" i="5"/>
  <c r="Y554" i="5"/>
  <c r="Z554" i="5"/>
  <c r="Y555" i="5"/>
  <c r="Z555" i="5"/>
  <c r="Y556" i="5"/>
  <c r="Z556" i="5"/>
  <c r="Y557" i="5"/>
  <c r="Z557" i="5"/>
  <c r="Y558" i="5"/>
  <c r="Z558" i="5"/>
  <c r="Y559" i="5"/>
  <c r="Z559" i="5"/>
  <c r="Y560" i="5"/>
  <c r="Z560" i="5"/>
  <c r="Y561" i="5"/>
  <c r="Z561" i="5"/>
  <c r="Y562" i="5"/>
  <c r="Z562" i="5"/>
  <c r="Y563" i="5"/>
  <c r="Z563" i="5"/>
  <c r="Y564" i="5"/>
  <c r="Z564" i="5"/>
  <c r="Y565" i="5"/>
  <c r="Z565" i="5"/>
  <c r="Y566" i="5"/>
  <c r="Z566" i="5"/>
  <c r="Y567" i="5"/>
  <c r="Z567" i="5"/>
  <c r="Y568" i="5"/>
  <c r="Z568" i="5"/>
  <c r="Y569" i="5"/>
  <c r="Z569" i="5"/>
  <c r="Y570" i="5"/>
  <c r="Z570" i="5"/>
  <c r="Y571" i="5"/>
  <c r="Z571" i="5"/>
  <c r="Y572" i="5"/>
  <c r="Z572" i="5"/>
  <c r="Y573" i="5"/>
  <c r="Z573" i="5"/>
  <c r="Y574" i="5"/>
  <c r="Z574" i="5"/>
  <c r="Y575" i="5"/>
  <c r="Z575" i="5"/>
  <c r="Y576" i="5"/>
  <c r="Z576" i="5"/>
  <c r="Y577" i="5"/>
  <c r="Z577" i="5"/>
  <c r="Y578" i="5"/>
  <c r="Z578" i="5"/>
  <c r="Y579" i="5"/>
  <c r="Z579" i="5"/>
  <c r="Y580" i="5"/>
  <c r="Z580" i="5"/>
  <c r="Y581" i="5"/>
  <c r="Z581" i="5"/>
  <c r="Y582" i="5"/>
  <c r="Z582" i="5"/>
  <c r="Y583" i="5"/>
  <c r="Z583" i="5"/>
  <c r="Y584" i="5"/>
  <c r="Z584" i="5"/>
  <c r="Y585" i="5"/>
  <c r="Z585" i="5"/>
  <c r="Y586" i="5"/>
  <c r="Z586" i="5"/>
  <c r="Y587" i="5"/>
  <c r="Z587" i="5"/>
  <c r="Y588" i="5"/>
  <c r="Z588" i="5"/>
  <c r="Y589" i="5"/>
  <c r="Z589" i="5"/>
  <c r="Y590" i="5"/>
  <c r="Z590" i="5"/>
  <c r="Y591" i="5"/>
  <c r="Z591" i="5"/>
  <c r="Y592" i="5"/>
  <c r="Z592" i="5"/>
  <c r="Y593" i="5"/>
  <c r="Z593" i="5"/>
  <c r="Y594" i="5"/>
  <c r="Z594" i="5"/>
  <c r="Y595" i="5"/>
  <c r="Z595" i="5"/>
  <c r="Y596" i="5"/>
  <c r="Z596" i="5"/>
  <c r="Y597" i="5"/>
  <c r="Z597" i="5"/>
  <c r="Y598" i="5"/>
  <c r="Z598" i="5"/>
  <c r="Y599" i="5"/>
  <c r="Z599" i="5"/>
  <c r="Y600" i="5"/>
  <c r="Z600" i="5"/>
  <c r="Y601" i="5"/>
  <c r="Z601" i="5"/>
  <c r="Y602" i="5"/>
  <c r="Z602" i="5"/>
  <c r="Y603" i="5"/>
  <c r="Z603" i="5"/>
  <c r="Y604" i="5"/>
  <c r="Z604" i="5"/>
  <c r="Y605" i="5"/>
  <c r="Z605" i="5"/>
  <c r="Y606" i="5"/>
  <c r="Z606" i="5"/>
  <c r="Y607" i="5"/>
  <c r="Z607" i="5"/>
  <c r="Y608" i="5"/>
  <c r="Z608" i="5"/>
  <c r="Y609" i="5"/>
  <c r="Z609" i="5"/>
  <c r="Y610" i="5"/>
  <c r="Z610" i="5"/>
  <c r="Y611" i="5"/>
  <c r="Z611" i="5"/>
  <c r="Y612" i="5"/>
  <c r="Z612" i="5"/>
  <c r="Y613" i="5"/>
  <c r="Z613" i="5"/>
  <c r="Y614" i="5"/>
  <c r="Z614" i="5"/>
  <c r="Y615" i="5"/>
  <c r="Z615" i="5"/>
  <c r="Y616" i="5"/>
  <c r="Z616" i="5"/>
  <c r="Y617" i="5"/>
  <c r="Z617" i="5"/>
  <c r="Y618" i="5"/>
  <c r="Z618" i="5"/>
  <c r="Y619" i="5"/>
  <c r="Z619" i="5"/>
  <c r="Y620" i="5"/>
  <c r="Z620" i="5"/>
  <c r="Y621" i="5"/>
  <c r="Z621" i="5"/>
  <c r="Y622" i="5"/>
  <c r="Z622" i="5"/>
  <c r="Y623" i="5"/>
  <c r="Z623" i="5"/>
  <c r="Y624" i="5"/>
  <c r="Z624" i="5"/>
  <c r="Y625" i="5"/>
  <c r="Z625" i="5"/>
  <c r="Y626" i="5"/>
  <c r="Z626" i="5"/>
  <c r="Y627" i="5"/>
  <c r="Z627" i="5"/>
  <c r="Y628" i="5"/>
  <c r="Z628" i="5"/>
  <c r="Y629" i="5"/>
  <c r="Z629" i="5"/>
  <c r="Y630" i="5"/>
  <c r="Z630" i="5"/>
  <c r="Y631" i="5"/>
  <c r="Z631" i="5"/>
  <c r="Y632" i="5"/>
  <c r="Z632" i="5"/>
  <c r="Y633" i="5"/>
  <c r="Z633" i="5"/>
  <c r="Y634" i="5"/>
  <c r="Z634" i="5"/>
  <c r="Y635" i="5"/>
  <c r="Z635" i="5"/>
  <c r="Y636" i="5"/>
  <c r="Z636" i="5"/>
  <c r="Y637" i="5"/>
  <c r="Z637" i="5"/>
  <c r="Y638" i="5"/>
  <c r="Z638" i="5"/>
  <c r="Y639" i="5"/>
  <c r="Z639" i="5"/>
  <c r="Y640" i="5"/>
  <c r="Z640" i="5"/>
  <c r="Y641" i="5"/>
  <c r="Z641" i="5"/>
  <c r="Y642" i="5"/>
  <c r="Z642" i="5"/>
  <c r="Y643" i="5"/>
  <c r="Z643" i="5"/>
  <c r="Y644" i="5"/>
  <c r="Z644" i="5"/>
  <c r="Y645" i="5"/>
  <c r="Z645" i="5"/>
  <c r="Y646" i="5"/>
  <c r="Z646" i="5"/>
  <c r="Y647" i="5"/>
  <c r="Z647" i="5"/>
  <c r="Y648" i="5"/>
  <c r="Z648" i="5"/>
  <c r="Y649" i="5"/>
  <c r="Z649" i="5"/>
  <c r="Y650" i="5"/>
  <c r="Z650" i="5"/>
  <c r="Y651" i="5"/>
  <c r="Z651" i="5"/>
  <c r="Y652" i="5"/>
  <c r="Z652" i="5"/>
  <c r="Y653" i="5"/>
  <c r="Z653" i="5"/>
  <c r="Y654" i="5"/>
  <c r="Z654" i="5"/>
  <c r="Y655" i="5"/>
  <c r="Z655" i="5"/>
  <c r="Y656" i="5"/>
  <c r="Z656" i="5"/>
  <c r="Y657" i="5"/>
  <c r="Z657" i="5"/>
  <c r="Y658" i="5"/>
  <c r="Z658" i="5"/>
  <c r="Y659" i="5"/>
  <c r="Z659" i="5"/>
  <c r="Y660" i="5"/>
  <c r="Z660" i="5"/>
  <c r="Y661" i="5"/>
  <c r="Z661" i="5"/>
  <c r="Y662" i="5"/>
  <c r="Z662" i="5"/>
  <c r="Y663" i="5"/>
  <c r="Z663" i="5"/>
  <c r="Y664" i="5"/>
  <c r="Z664" i="5"/>
  <c r="Y665" i="5"/>
  <c r="Z665" i="5"/>
  <c r="Y666" i="5"/>
  <c r="Z666" i="5"/>
  <c r="Y667" i="5"/>
  <c r="Z667" i="5"/>
  <c r="Y668" i="5"/>
  <c r="Z668" i="5"/>
  <c r="Y669" i="5"/>
  <c r="Z669" i="5"/>
  <c r="Y670" i="5"/>
  <c r="Z670" i="5"/>
  <c r="Y671" i="5"/>
  <c r="Z671" i="5"/>
  <c r="Y672" i="5"/>
  <c r="Z672" i="5"/>
  <c r="Y673" i="5"/>
  <c r="Z673" i="5"/>
  <c r="Y674" i="5"/>
  <c r="Z674" i="5"/>
  <c r="Y675" i="5"/>
  <c r="Z675" i="5"/>
  <c r="Y676" i="5"/>
  <c r="Z676" i="5"/>
  <c r="Y677" i="5"/>
  <c r="Z677" i="5"/>
  <c r="Y678" i="5"/>
  <c r="Z678" i="5"/>
  <c r="Y679" i="5"/>
  <c r="Z679" i="5"/>
  <c r="Y680" i="5"/>
  <c r="Z680" i="5"/>
  <c r="Y681" i="5"/>
  <c r="Z681" i="5"/>
  <c r="Y682" i="5"/>
  <c r="Z682" i="5"/>
  <c r="Y683" i="5"/>
  <c r="Z683" i="5"/>
  <c r="Y684" i="5"/>
  <c r="Z684" i="5"/>
  <c r="Y685" i="5"/>
  <c r="Z685" i="5"/>
  <c r="Y686" i="5"/>
  <c r="Z686" i="5"/>
  <c r="Y687" i="5"/>
  <c r="Z687" i="5"/>
  <c r="Y688" i="5"/>
  <c r="Z688" i="5"/>
  <c r="Y689" i="5"/>
  <c r="Z689" i="5"/>
  <c r="Y690" i="5"/>
  <c r="Z690" i="5"/>
  <c r="Y691" i="5"/>
  <c r="Z691" i="5"/>
  <c r="Y692" i="5"/>
  <c r="Z692" i="5"/>
  <c r="Y693" i="5"/>
  <c r="Z693" i="5"/>
  <c r="Y694" i="5"/>
  <c r="Z694" i="5"/>
  <c r="Y695" i="5"/>
  <c r="Z695" i="5"/>
  <c r="Y696" i="5"/>
  <c r="Z696" i="5"/>
  <c r="Y697" i="5"/>
  <c r="Z697" i="5"/>
  <c r="Y698" i="5"/>
  <c r="Z698" i="5"/>
  <c r="Y699" i="5"/>
  <c r="Z699" i="5"/>
  <c r="Y700" i="5"/>
  <c r="Z700" i="5"/>
  <c r="Y701" i="5"/>
  <c r="Z701" i="5"/>
  <c r="Y702" i="5"/>
  <c r="Z702" i="5"/>
  <c r="Y703" i="5"/>
  <c r="Z703" i="5"/>
  <c r="Y704" i="5"/>
  <c r="Z704" i="5"/>
  <c r="Y705" i="5"/>
  <c r="Z705" i="5"/>
  <c r="Y706" i="5"/>
  <c r="Z706" i="5"/>
  <c r="Y707" i="5"/>
  <c r="Z707" i="5"/>
  <c r="Y708" i="5"/>
  <c r="Z708" i="5"/>
  <c r="Y709" i="5"/>
  <c r="Z709" i="5"/>
  <c r="Y710" i="5"/>
  <c r="Z710" i="5"/>
  <c r="Y711" i="5"/>
  <c r="Z711" i="5"/>
  <c r="Y712" i="5"/>
  <c r="Z712" i="5"/>
  <c r="Y713" i="5"/>
  <c r="Z713" i="5"/>
  <c r="Y714" i="5"/>
  <c r="Z714" i="5"/>
  <c r="Y715" i="5"/>
  <c r="Z715" i="5"/>
  <c r="Y716" i="5"/>
  <c r="Z716" i="5"/>
  <c r="Y717" i="5"/>
  <c r="Z717" i="5"/>
  <c r="Y718" i="5"/>
  <c r="Z718" i="5"/>
  <c r="Y719" i="5"/>
  <c r="Z719" i="5"/>
  <c r="Y720" i="5"/>
  <c r="Z720" i="5"/>
  <c r="Y721" i="5"/>
  <c r="Z721" i="5"/>
  <c r="Y722" i="5"/>
  <c r="Z722" i="5"/>
  <c r="Y723" i="5"/>
  <c r="Z723" i="5"/>
  <c r="Y724" i="5"/>
  <c r="Z724" i="5"/>
  <c r="Y725" i="5"/>
  <c r="Z725" i="5"/>
  <c r="Y726" i="5"/>
  <c r="Z726" i="5"/>
  <c r="Y727" i="5"/>
  <c r="Z727" i="5"/>
  <c r="Y728" i="5"/>
  <c r="Z728" i="5"/>
  <c r="Y729" i="5"/>
  <c r="Z729" i="5"/>
  <c r="Y730" i="5"/>
  <c r="Z730" i="5"/>
  <c r="Y731" i="5"/>
  <c r="Z731" i="5"/>
  <c r="Y732" i="5"/>
  <c r="Z732" i="5"/>
  <c r="Y733" i="5"/>
  <c r="Z733" i="5"/>
  <c r="Y734" i="5"/>
  <c r="Z734" i="5"/>
  <c r="Y735" i="5"/>
  <c r="Z735" i="5"/>
  <c r="Y736" i="5"/>
  <c r="Z736" i="5"/>
  <c r="Y737" i="5"/>
  <c r="Z737" i="5"/>
  <c r="Y738" i="5"/>
  <c r="Z738" i="5"/>
  <c r="Y739" i="5"/>
  <c r="Z739" i="5"/>
  <c r="Y740" i="5"/>
  <c r="Z740" i="5"/>
  <c r="Y741" i="5"/>
  <c r="Z741" i="5"/>
  <c r="Y742" i="5"/>
  <c r="Z742" i="5"/>
  <c r="Y743" i="5"/>
  <c r="Z743" i="5"/>
  <c r="Y744" i="5"/>
  <c r="Z744" i="5"/>
  <c r="Y745" i="5"/>
  <c r="Z745" i="5"/>
  <c r="Y746" i="5"/>
  <c r="Z746" i="5"/>
  <c r="Y747" i="5"/>
  <c r="Z747" i="5"/>
  <c r="Y748" i="5"/>
  <c r="Z748" i="5"/>
  <c r="Y749" i="5"/>
  <c r="Z749" i="5"/>
  <c r="Y750" i="5"/>
  <c r="Z750" i="5"/>
  <c r="Y751" i="5"/>
  <c r="Z751" i="5"/>
  <c r="Y752" i="5"/>
  <c r="Z752" i="5"/>
  <c r="Y753" i="5"/>
  <c r="Z753" i="5"/>
  <c r="Y754" i="5"/>
  <c r="Z754" i="5"/>
  <c r="Y755" i="5"/>
  <c r="Z755" i="5"/>
  <c r="Y756" i="5"/>
  <c r="Z756" i="5"/>
  <c r="Y757" i="5"/>
  <c r="Z757" i="5"/>
  <c r="Y758" i="5"/>
  <c r="Z758" i="5"/>
  <c r="Y759" i="5"/>
  <c r="Z759" i="5"/>
  <c r="Y760" i="5"/>
  <c r="Z760" i="5"/>
  <c r="Y761" i="5"/>
  <c r="Z761" i="5"/>
  <c r="Y762" i="5"/>
  <c r="Z762" i="5"/>
  <c r="Y763" i="5"/>
  <c r="Z763" i="5"/>
  <c r="Y764" i="5"/>
  <c r="Z764" i="5"/>
  <c r="Y765" i="5"/>
  <c r="Z765" i="5"/>
  <c r="Y766" i="5"/>
  <c r="Z766" i="5"/>
  <c r="Y767" i="5"/>
  <c r="Z767" i="5"/>
  <c r="Y768" i="5"/>
  <c r="Z768" i="5"/>
  <c r="Y769" i="5"/>
  <c r="Z769" i="5"/>
  <c r="Y770" i="5"/>
  <c r="Z770" i="5"/>
  <c r="Y771" i="5"/>
  <c r="Z771" i="5"/>
  <c r="Y772" i="5"/>
  <c r="Z772" i="5"/>
  <c r="Y773" i="5"/>
  <c r="Z773" i="5"/>
  <c r="Y774" i="5"/>
  <c r="Z774" i="5"/>
  <c r="Y775" i="5"/>
  <c r="Z775" i="5"/>
  <c r="Y776" i="5"/>
  <c r="Z776" i="5"/>
  <c r="Y777" i="5"/>
  <c r="Z777" i="5"/>
  <c r="Y778" i="5"/>
  <c r="Z778" i="5"/>
  <c r="Y779" i="5"/>
  <c r="Z779" i="5"/>
  <c r="Y780" i="5"/>
  <c r="Z780" i="5"/>
  <c r="Y781" i="5"/>
  <c r="Z781" i="5"/>
  <c r="Y782" i="5"/>
  <c r="Z782" i="5"/>
  <c r="Y783" i="5"/>
  <c r="Z783" i="5"/>
  <c r="Y784" i="5"/>
  <c r="Z784" i="5"/>
  <c r="Y785" i="5"/>
  <c r="Z785" i="5"/>
  <c r="Y786" i="5"/>
  <c r="Z786" i="5"/>
  <c r="Y787" i="5"/>
  <c r="Z787" i="5"/>
  <c r="Y788" i="5"/>
  <c r="Z788" i="5"/>
  <c r="Y789" i="5"/>
  <c r="Z789" i="5"/>
  <c r="Y790" i="5"/>
  <c r="Z790" i="5"/>
  <c r="Y791" i="5"/>
  <c r="Z791" i="5"/>
  <c r="Y792" i="5"/>
  <c r="Z792" i="5"/>
  <c r="Y793" i="5"/>
  <c r="Z793" i="5"/>
  <c r="Y794" i="5"/>
  <c r="Z794" i="5"/>
  <c r="Y795" i="5"/>
  <c r="Z795" i="5"/>
  <c r="Y796" i="5"/>
  <c r="Z796" i="5"/>
  <c r="Y797" i="5"/>
  <c r="Z797" i="5"/>
  <c r="Y798" i="5"/>
  <c r="Z798" i="5"/>
  <c r="Y799" i="5"/>
  <c r="Z799" i="5"/>
  <c r="Y800" i="5"/>
  <c r="Z800" i="5"/>
  <c r="Y801" i="5"/>
  <c r="Z801" i="5"/>
  <c r="Y802" i="5"/>
  <c r="Z802" i="5"/>
  <c r="Y803" i="5"/>
  <c r="Z803" i="5"/>
  <c r="Y804" i="5"/>
  <c r="Z804" i="5"/>
  <c r="Y805" i="5"/>
  <c r="Z805" i="5"/>
  <c r="Y806" i="5"/>
  <c r="Z806" i="5"/>
  <c r="Y807" i="5"/>
  <c r="Z807" i="5"/>
  <c r="Y808" i="5"/>
  <c r="Z808" i="5"/>
  <c r="Y809" i="5"/>
  <c r="Z809" i="5"/>
  <c r="Y810" i="5"/>
  <c r="Z810" i="5"/>
  <c r="Y811" i="5"/>
  <c r="Z811" i="5"/>
  <c r="Y812" i="5"/>
  <c r="Z812" i="5"/>
  <c r="Y813" i="5"/>
  <c r="Z813" i="5"/>
  <c r="Y814" i="5"/>
  <c r="Z814" i="5"/>
  <c r="Y815" i="5"/>
  <c r="Z815" i="5"/>
  <c r="Y816" i="5"/>
  <c r="Z816" i="5"/>
  <c r="Y817" i="5"/>
  <c r="Z817" i="5"/>
  <c r="Y818" i="5"/>
  <c r="Z818" i="5"/>
  <c r="Y819" i="5"/>
  <c r="Z819" i="5"/>
  <c r="Y820" i="5"/>
  <c r="Z820" i="5"/>
  <c r="Y821" i="5"/>
  <c r="Z821" i="5"/>
  <c r="Y822" i="5"/>
  <c r="Z822" i="5"/>
  <c r="Y823" i="5"/>
  <c r="Z823" i="5"/>
  <c r="Y824" i="5"/>
  <c r="Z824" i="5"/>
  <c r="Y825" i="5"/>
  <c r="Z825" i="5"/>
  <c r="Y826" i="5"/>
  <c r="Z826" i="5"/>
  <c r="Y827" i="5"/>
  <c r="Z827" i="5"/>
  <c r="Y828" i="5"/>
  <c r="Z828" i="5"/>
  <c r="Y829" i="5"/>
  <c r="Z829" i="5"/>
  <c r="Y830" i="5"/>
  <c r="Z830" i="5"/>
  <c r="Y831" i="5"/>
  <c r="Z831" i="5"/>
  <c r="Y832" i="5"/>
  <c r="Z832" i="5"/>
  <c r="Y833" i="5"/>
  <c r="Z833" i="5"/>
  <c r="Y834" i="5"/>
  <c r="Z834" i="5"/>
  <c r="Y835" i="5"/>
  <c r="Z835" i="5"/>
  <c r="Y836" i="5"/>
  <c r="Z836" i="5"/>
  <c r="Y837" i="5"/>
  <c r="Z837" i="5"/>
  <c r="Y838" i="5"/>
  <c r="Z838" i="5"/>
  <c r="Y839" i="5"/>
  <c r="Z839" i="5"/>
  <c r="Y840" i="5"/>
  <c r="Z840" i="5"/>
  <c r="Y841" i="5"/>
  <c r="Z841" i="5"/>
  <c r="Y842" i="5"/>
  <c r="Z842" i="5"/>
  <c r="Y843" i="5"/>
  <c r="Z843" i="5"/>
  <c r="Y844" i="5"/>
  <c r="Z844" i="5"/>
  <c r="Y845" i="5"/>
  <c r="Z845" i="5"/>
  <c r="Y846" i="5"/>
  <c r="Z846" i="5"/>
  <c r="Y847" i="5"/>
  <c r="Z847" i="5"/>
  <c r="Y848" i="5"/>
  <c r="Z848" i="5"/>
  <c r="Y849" i="5"/>
  <c r="Z849" i="5"/>
  <c r="Y850" i="5"/>
  <c r="Z850" i="5"/>
  <c r="Y851" i="5"/>
  <c r="Z851" i="5"/>
  <c r="Y852" i="5"/>
  <c r="Z852" i="5"/>
  <c r="Y853" i="5"/>
  <c r="Z853" i="5"/>
  <c r="Y854" i="5"/>
  <c r="Z854" i="5"/>
  <c r="Y855" i="5"/>
  <c r="Z855" i="5"/>
  <c r="Y856" i="5"/>
  <c r="Z856" i="5"/>
  <c r="Y857" i="5"/>
  <c r="Z857" i="5"/>
  <c r="Y858" i="5"/>
  <c r="Z858" i="5"/>
  <c r="Y859" i="5"/>
  <c r="Z859" i="5"/>
  <c r="Y860" i="5"/>
  <c r="Z860" i="5"/>
  <c r="Y861" i="5"/>
  <c r="Z861" i="5"/>
  <c r="Y862" i="5"/>
  <c r="Z862" i="5"/>
  <c r="Y863" i="5"/>
  <c r="Z863" i="5"/>
  <c r="Y864" i="5"/>
  <c r="Z864" i="5"/>
  <c r="Y865" i="5"/>
  <c r="Z865" i="5"/>
  <c r="Y866" i="5"/>
  <c r="Z866" i="5"/>
  <c r="Y867" i="5"/>
  <c r="Z867" i="5"/>
  <c r="Y868" i="5"/>
  <c r="Z868" i="5"/>
  <c r="Y869" i="5"/>
  <c r="Z869" i="5"/>
  <c r="Y870" i="5"/>
  <c r="Z870" i="5"/>
  <c r="Y871" i="5"/>
  <c r="Z871" i="5"/>
  <c r="Y872" i="5"/>
  <c r="Z872" i="5"/>
  <c r="Y873" i="5"/>
  <c r="Z873" i="5"/>
  <c r="Y874" i="5"/>
  <c r="Z874" i="5"/>
  <c r="Y875" i="5"/>
  <c r="Z875" i="5"/>
  <c r="Y876" i="5"/>
  <c r="Z876" i="5"/>
  <c r="Y877" i="5"/>
  <c r="Z877" i="5"/>
  <c r="Y878" i="5"/>
  <c r="Z878" i="5"/>
  <c r="Y879" i="5"/>
  <c r="Z879" i="5"/>
  <c r="Y880" i="5"/>
  <c r="Z880" i="5"/>
  <c r="Y881" i="5"/>
  <c r="Z881" i="5"/>
  <c r="Y882" i="5"/>
  <c r="Z882" i="5"/>
  <c r="Y883" i="5"/>
  <c r="Z883" i="5"/>
  <c r="Y884" i="5"/>
  <c r="Z884" i="5"/>
  <c r="Y885" i="5"/>
  <c r="Z885" i="5"/>
  <c r="Y886" i="5"/>
  <c r="Z886" i="5"/>
  <c r="Y887" i="5"/>
  <c r="Z887" i="5"/>
  <c r="Y888" i="5"/>
  <c r="Z888" i="5"/>
  <c r="Y889" i="5"/>
  <c r="Z889" i="5"/>
  <c r="Y890" i="5"/>
  <c r="Z890" i="5"/>
  <c r="Y891" i="5"/>
  <c r="Z891" i="5"/>
  <c r="Y892" i="5"/>
  <c r="Z892" i="5"/>
  <c r="Y893" i="5"/>
  <c r="Z893" i="5"/>
  <c r="Y894" i="5"/>
  <c r="Z894" i="5"/>
  <c r="Y895" i="5"/>
  <c r="Z895" i="5"/>
  <c r="Y896" i="5"/>
  <c r="Z896" i="5"/>
  <c r="Y897" i="5"/>
  <c r="Z897" i="5"/>
  <c r="Y898" i="5"/>
  <c r="Z898" i="5"/>
  <c r="Y899" i="5"/>
  <c r="Z899" i="5"/>
  <c r="Y900" i="5"/>
  <c r="Z900" i="5"/>
  <c r="Y901" i="5"/>
  <c r="Z901" i="5"/>
  <c r="Y902" i="5"/>
  <c r="Z902" i="5"/>
  <c r="Y903" i="5"/>
  <c r="Z903" i="5"/>
  <c r="Y904" i="5"/>
  <c r="Z904" i="5"/>
  <c r="Y905" i="5"/>
  <c r="Z905" i="5"/>
  <c r="Y906" i="5"/>
  <c r="Z906" i="5"/>
  <c r="Y907" i="5"/>
  <c r="Z907" i="5"/>
  <c r="Y908" i="5"/>
  <c r="Z908" i="5"/>
  <c r="Y909" i="5"/>
  <c r="Z909" i="5"/>
  <c r="Y910" i="5"/>
  <c r="Z910" i="5"/>
  <c r="Y911" i="5"/>
  <c r="Z911" i="5"/>
  <c r="Y912" i="5"/>
  <c r="Z912" i="5"/>
  <c r="Y913" i="5"/>
  <c r="Z913" i="5"/>
  <c r="Y914" i="5"/>
  <c r="Z914" i="5"/>
  <c r="Y915" i="5"/>
  <c r="Z915" i="5"/>
  <c r="Y916" i="5"/>
  <c r="Z916" i="5"/>
  <c r="Y917" i="5"/>
  <c r="Z917" i="5"/>
  <c r="Y918" i="5"/>
  <c r="Z918" i="5"/>
  <c r="Y919" i="5"/>
  <c r="Z919" i="5"/>
  <c r="Y920" i="5"/>
  <c r="Z920" i="5"/>
  <c r="Y921" i="5"/>
  <c r="Z921" i="5"/>
  <c r="Y922" i="5"/>
  <c r="Z922" i="5"/>
  <c r="Y923" i="5"/>
  <c r="Z923" i="5"/>
  <c r="Y924" i="5"/>
  <c r="Z924" i="5"/>
  <c r="Y925" i="5"/>
  <c r="Z925" i="5"/>
  <c r="Y926" i="5"/>
  <c r="Z926" i="5"/>
  <c r="Y927" i="5"/>
  <c r="Z927" i="5"/>
  <c r="Y928" i="5"/>
  <c r="Z928" i="5"/>
  <c r="Y929" i="5"/>
  <c r="Z929" i="5"/>
  <c r="Y930" i="5"/>
  <c r="Z930" i="5"/>
  <c r="Y931" i="5"/>
  <c r="Z931" i="5"/>
  <c r="Y932" i="5"/>
  <c r="Z932" i="5"/>
  <c r="Y933" i="5"/>
  <c r="Z933" i="5"/>
  <c r="Y934" i="5"/>
  <c r="Z934" i="5"/>
  <c r="Y935" i="5"/>
  <c r="Z935" i="5"/>
  <c r="Y936" i="5"/>
  <c r="Z936" i="5"/>
  <c r="Y937" i="5"/>
  <c r="Z937" i="5"/>
  <c r="Y938" i="5"/>
  <c r="Z938" i="5"/>
  <c r="Y939" i="5"/>
  <c r="Z939" i="5"/>
  <c r="Y940" i="5"/>
  <c r="Z940" i="5"/>
  <c r="Y941" i="5"/>
  <c r="Z941" i="5"/>
  <c r="Y942" i="5"/>
  <c r="Z942" i="5"/>
  <c r="Y943" i="5"/>
  <c r="Z943" i="5"/>
  <c r="Y944" i="5"/>
  <c r="Z944" i="5"/>
  <c r="Y945" i="5"/>
  <c r="Z945" i="5"/>
  <c r="Y946" i="5"/>
  <c r="Z946" i="5"/>
  <c r="Y947" i="5"/>
  <c r="Z947" i="5"/>
  <c r="Y948" i="5"/>
  <c r="Z948" i="5"/>
  <c r="Y949" i="5"/>
  <c r="Z949" i="5"/>
  <c r="Y950" i="5"/>
  <c r="Z950" i="5"/>
  <c r="Y951" i="5"/>
  <c r="Z951" i="5"/>
  <c r="Y952" i="5"/>
  <c r="Z952" i="5"/>
  <c r="Y953" i="5"/>
  <c r="Z953" i="5"/>
  <c r="Y954" i="5"/>
  <c r="Z954" i="5"/>
  <c r="Y955" i="5"/>
  <c r="Z955" i="5"/>
  <c r="Y956" i="5"/>
  <c r="Z956" i="5"/>
  <c r="Y957" i="5"/>
  <c r="Z957" i="5"/>
  <c r="Y958" i="5"/>
  <c r="Z958" i="5"/>
  <c r="Y959" i="5"/>
  <c r="Z959" i="5"/>
  <c r="Y960" i="5"/>
  <c r="Z960" i="5"/>
  <c r="Y961" i="5"/>
  <c r="Z961" i="5"/>
  <c r="Y962" i="5"/>
  <c r="Z962" i="5"/>
  <c r="Y963" i="5"/>
  <c r="Z963" i="5"/>
  <c r="Y964" i="5"/>
  <c r="Z964" i="5"/>
  <c r="Y965" i="5"/>
  <c r="Z965" i="5"/>
  <c r="Y966" i="5"/>
  <c r="Z966" i="5"/>
  <c r="Y967" i="5"/>
  <c r="Z967" i="5"/>
  <c r="Y968" i="5"/>
  <c r="Z968" i="5"/>
  <c r="Y969" i="5"/>
  <c r="Z969" i="5"/>
  <c r="Y970" i="5"/>
  <c r="Z970" i="5"/>
  <c r="Y971" i="5"/>
  <c r="Z971" i="5"/>
  <c r="Y972" i="5"/>
  <c r="Z972" i="5"/>
  <c r="Y973" i="5"/>
  <c r="Z973" i="5"/>
  <c r="Y974" i="5"/>
  <c r="Z974" i="5"/>
  <c r="Y975" i="5"/>
  <c r="Z975" i="5"/>
  <c r="Y976" i="5"/>
  <c r="Z976" i="5"/>
  <c r="Y977" i="5"/>
  <c r="Z977" i="5"/>
  <c r="Y978" i="5"/>
  <c r="Z978" i="5"/>
  <c r="Y979" i="5"/>
  <c r="Z979" i="5"/>
  <c r="Y980" i="5"/>
  <c r="Z980" i="5"/>
  <c r="Y981" i="5"/>
  <c r="Z981" i="5"/>
  <c r="Y982" i="5"/>
  <c r="Z982" i="5"/>
  <c r="Y983" i="5"/>
  <c r="Z983" i="5"/>
  <c r="Y984" i="5"/>
  <c r="Z984" i="5"/>
  <c r="Y985" i="5"/>
  <c r="Z985" i="5"/>
  <c r="Y986" i="5"/>
  <c r="Z986" i="5"/>
  <c r="Y987" i="5"/>
  <c r="Z987" i="5"/>
  <c r="Y988" i="5"/>
  <c r="Z988" i="5"/>
  <c r="Y989" i="5"/>
  <c r="Z989" i="5"/>
  <c r="Y990" i="5"/>
  <c r="Z990" i="5"/>
  <c r="Y991" i="5"/>
  <c r="Z991" i="5"/>
  <c r="Y992" i="5"/>
  <c r="Z992" i="5"/>
  <c r="Y993" i="5"/>
  <c r="Z993" i="5"/>
  <c r="Y994" i="5"/>
  <c r="Z994" i="5"/>
  <c r="Y995" i="5"/>
  <c r="Z995" i="5"/>
  <c r="Y996" i="5"/>
  <c r="Z996" i="5"/>
  <c r="Y997" i="5"/>
  <c r="Z997" i="5"/>
  <c r="Y998" i="5"/>
  <c r="Z998" i="5"/>
  <c r="Y999" i="5"/>
  <c r="Z999" i="5"/>
  <c r="Y1000" i="5"/>
  <c r="Z1000" i="5"/>
  <c r="Y1001" i="5"/>
  <c r="Z1001" i="5"/>
  <c r="Y1002" i="5"/>
  <c r="Z1002" i="5"/>
  <c r="Y1003" i="5"/>
  <c r="Z1003" i="5"/>
  <c r="Y1004" i="5"/>
  <c r="Z1004" i="5"/>
  <c r="Y1005" i="5"/>
  <c r="Z1005" i="5"/>
  <c r="Y1006" i="5"/>
  <c r="Z1006" i="5"/>
  <c r="Y1007" i="5"/>
  <c r="Z1007" i="5"/>
  <c r="Y1008" i="5"/>
  <c r="Z1008" i="5"/>
  <c r="Y1009" i="5"/>
  <c r="Z1009" i="5"/>
  <c r="Y1010" i="5"/>
  <c r="Z1010" i="5"/>
  <c r="Y1011" i="5"/>
  <c r="Z1011" i="5"/>
  <c r="Y1012" i="5"/>
  <c r="Z1012" i="5"/>
  <c r="Y1013" i="5"/>
  <c r="Z1013" i="5"/>
  <c r="Y1014" i="5"/>
  <c r="Z1014" i="5"/>
  <c r="Y1015" i="5"/>
  <c r="Z1015" i="5"/>
  <c r="Y1016" i="5"/>
  <c r="Z1016" i="5"/>
  <c r="Y1017" i="5"/>
  <c r="Z1017" i="5"/>
  <c r="Y1018" i="5"/>
  <c r="Z1018" i="5"/>
  <c r="Y1019" i="5"/>
  <c r="Z1019" i="5"/>
  <c r="Y1020" i="5"/>
  <c r="Z1020" i="5"/>
  <c r="Y1021" i="5"/>
  <c r="Z1021" i="5"/>
  <c r="Y1022" i="5"/>
  <c r="Z1022" i="5"/>
  <c r="Y1023" i="5"/>
  <c r="Z1023" i="5"/>
  <c r="Y1024" i="5"/>
  <c r="Z1024" i="5"/>
  <c r="Y1025" i="5"/>
  <c r="Z1025" i="5"/>
  <c r="Y1026" i="5"/>
  <c r="Z1026" i="5"/>
  <c r="Y1027" i="5"/>
  <c r="Z1027" i="5"/>
  <c r="Y1028" i="5"/>
  <c r="Z1028" i="5"/>
  <c r="Y1029" i="5"/>
  <c r="Z1029" i="5"/>
  <c r="Y1030" i="5"/>
  <c r="Z1030" i="5"/>
  <c r="Y1031" i="5"/>
  <c r="Z1031" i="5"/>
  <c r="Y1032" i="5"/>
  <c r="Z1032" i="5"/>
  <c r="Y1033" i="5"/>
  <c r="Z1033" i="5"/>
  <c r="Y1034" i="5"/>
  <c r="Z1034" i="5"/>
  <c r="Y1035" i="5"/>
  <c r="Z1035" i="5"/>
  <c r="Y1036" i="5"/>
  <c r="Z1036" i="5"/>
  <c r="Y1037" i="5"/>
  <c r="Z1037" i="5"/>
  <c r="Y1038" i="5"/>
  <c r="Z1038" i="5"/>
  <c r="Y1039" i="5"/>
  <c r="Z1039" i="5"/>
  <c r="Y1040" i="5"/>
  <c r="Z1040" i="5"/>
  <c r="Y1041" i="5"/>
  <c r="Z1041" i="5"/>
  <c r="Y1042" i="5"/>
  <c r="Z1042" i="5"/>
  <c r="Y1043" i="5"/>
  <c r="Z1043" i="5"/>
  <c r="Y1044" i="5"/>
  <c r="Z1044" i="5"/>
  <c r="Y1045" i="5"/>
  <c r="Z1045" i="5"/>
  <c r="Y1046" i="5"/>
  <c r="Z1046" i="5"/>
  <c r="Y1047" i="5"/>
  <c r="Z1047" i="5"/>
  <c r="Y1048" i="5"/>
  <c r="Z1048" i="5"/>
  <c r="Y1049" i="5"/>
  <c r="Z1049" i="5"/>
  <c r="Y1050" i="5"/>
  <c r="Z1050" i="5"/>
  <c r="Y1051" i="5"/>
  <c r="Z1051" i="5"/>
  <c r="Y1052" i="5"/>
  <c r="Z1052" i="5"/>
  <c r="Y1053" i="5"/>
  <c r="Z1053" i="5"/>
  <c r="Y1054" i="5"/>
  <c r="Z1054" i="5"/>
  <c r="Y1055" i="5"/>
  <c r="Z1055" i="5"/>
  <c r="Y1056" i="5"/>
  <c r="Z1056" i="5"/>
  <c r="Y1057" i="5"/>
  <c r="Z1057" i="5"/>
  <c r="Y1058" i="5"/>
  <c r="Z1058" i="5"/>
  <c r="Y1059" i="5"/>
  <c r="Z1059" i="5"/>
  <c r="Y1060" i="5"/>
  <c r="Z1060" i="5"/>
  <c r="Y1061" i="5"/>
  <c r="Z1061" i="5"/>
  <c r="Y1062" i="5"/>
  <c r="Z1062" i="5"/>
  <c r="Y1063" i="5"/>
  <c r="Z1063" i="5"/>
  <c r="Y1064" i="5"/>
  <c r="Z1064" i="5"/>
  <c r="Y1065" i="5"/>
  <c r="Z1065" i="5"/>
  <c r="Y1066" i="5"/>
  <c r="Z1066" i="5"/>
  <c r="Y1067" i="5"/>
  <c r="Z1067" i="5"/>
  <c r="Y1068" i="5"/>
  <c r="Z1068" i="5"/>
  <c r="Y1069" i="5"/>
  <c r="Z1069" i="5"/>
  <c r="Y1070" i="5"/>
  <c r="Z1070" i="5"/>
  <c r="Y1071" i="5"/>
  <c r="Z1071" i="5"/>
  <c r="Y1072" i="5"/>
  <c r="Z1072" i="5"/>
  <c r="Y1073" i="5"/>
  <c r="Z1073" i="5"/>
  <c r="Y1074" i="5"/>
  <c r="Z1074" i="5"/>
  <c r="Y1075" i="5"/>
  <c r="Z1075" i="5"/>
  <c r="Y1076" i="5"/>
  <c r="Z1076" i="5"/>
  <c r="Y1077" i="5"/>
  <c r="Z1077" i="5"/>
  <c r="Y1078" i="5"/>
  <c r="Z1078" i="5"/>
  <c r="Y1079" i="5"/>
  <c r="Z1079" i="5"/>
  <c r="Y1080" i="5"/>
  <c r="Z1080" i="5"/>
  <c r="Y1081" i="5"/>
  <c r="Z1081" i="5"/>
  <c r="Y1082" i="5"/>
  <c r="Z1082" i="5"/>
  <c r="Y1083" i="5"/>
  <c r="Z1083" i="5"/>
  <c r="Y1084" i="5"/>
  <c r="Z1084" i="5"/>
  <c r="Y1085" i="5"/>
  <c r="Z1085" i="5"/>
  <c r="Y1086" i="5"/>
  <c r="Z1086" i="5"/>
  <c r="Y1087" i="5"/>
  <c r="Z1087" i="5"/>
  <c r="Y1088" i="5"/>
  <c r="Z1088" i="5"/>
  <c r="Y1089" i="5"/>
  <c r="Z1089" i="5"/>
  <c r="Y1090" i="5"/>
  <c r="Z1090" i="5"/>
  <c r="Y1091" i="5"/>
  <c r="Z1091" i="5"/>
  <c r="Y1092" i="5"/>
  <c r="Z1092" i="5"/>
  <c r="Y1093" i="5"/>
  <c r="Z1093" i="5"/>
  <c r="Y1094" i="5"/>
  <c r="Z1094" i="5"/>
  <c r="Y1095" i="5"/>
  <c r="Z1095" i="5"/>
  <c r="Y1096" i="5"/>
  <c r="Z1096" i="5"/>
  <c r="Y1097" i="5"/>
  <c r="Z1097" i="5"/>
  <c r="Y1098" i="5"/>
  <c r="Z1098" i="5"/>
  <c r="Y1099" i="5"/>
  <c r="Z1099" i="5"/>
  <c r="Y1100" i="5"/>
  <c r="Z1100" i="5"/>
  <c r="Y1101" i="5"/>
  <c r="Z1101" i="5"/>
  <c r="Y1102" i="5"/>
  <c r="Z1102" i="5"/>
  <c r="Y1103" i="5"/>
  <c r="Z1103" i="5"/>
  <c r="Y1104" i="5"/>
  <c r="Z1104" i="5"/>
  <c r="Y1105" i="5"/>
  <c r="Z1105" i="5"/>
  <c r="Y1106" i="5"/>
  <c r="Z1106" i="5"/>
  <c r="Y1107" i="5"/>
  <c r="Z1107" i="5"/>
  <c r="Y1108" i="5"/>
  <c r="Z1108" i="5"/>
  <c r="Y1109" i="5"/>
  <c r="Z1109" i="5"/>
  <c r="Y1110" i="5"/>
  <c r="Z1110" i="5"/>
  <c r="Y1111" i="5"/>
  <c r="Z1111" i="5"/>
  <c r="Y1112" i="5"/>
  <c r="Z1112" i="5"/>
  <c r="Y1113" i="5"/>
  <c r="Z1113" i="5"/>
  <c r="Y1114" i="5"/>
  <c r="Z1114" i="5"/>
  <c r="Y1115" i="5"/>
  <c r="Z1115" i="5"/>
  <c r="Y1116" i="5"/>
  <c r="Z1116" i="5"/>
  <c r="Y1117" i="5"/>
  <c r="Z1117" i="5"/>
  <c r="Y1118" i="5"/>
  <c r="Z1118" i="5"/>
  <c r="Y1119" i="5"/>
  <c r="Z1119" i="5"/>
  <c r="Y1120" i="5"/>
  <c r="Z1120" i="5"/>
  <c r="Y1121" i="5"/>
  <c r="Z1121" i="5"/>
  <c r="Y1122" i="5"/>
  <c r="Z1122" i="5"/>
  <c r="Y1123" i="5"/>
  <c r="Z1123" i="5"/>
  <c r="Y1124" i="5"/>
  <c r="Z1124" i="5"/>
  <c r="Y1125" i="5"/>
  <c r="Z1125" i="5"/>
  <c r="Y1126" i="5"/>
  <c r="Z1126" i="5"/>
  <c r="Y1127" i="5"/>
  <c r="Z1127" i="5"/>
  <c r="Y1128" i="5"/>
  <c r="Z1128" i="5"/>
  <c r="Y1129" i="5"/>
  <c r="Z1129" i="5"/>
  <c r="Y1130" i="5"/>
  <c r="Z1130" i="5"/>
  <c r="Y1131" i="5"/>
  <c r="Z1131" i="5"/>
  <c r="Y1132" i="5"/>
  <c r="Z1132" i="5"/>
  <c r="Y1133" i="5"/>
  <c r="Z1133" i="5"/>
  <c r="Y1134" i="5"/>
  <c r="Z1134" i="5"/>
  <c r="Y1135" i="5"/>
  <c r="Z1135" i="5"/>
  <c r="Y1136" i="5"/>
  <c r="Z1136" i="5"/>
  <c r="Y1137" i="5"/>
  <c r="Z1137" i="5"/>
  <c r="Y1138" i="5"/>
  <c r="Z1138" i="5"/>
  <c r="Y1139" i="5"/>
  <c r="Z1139" i="5"/>
  <c r="Y1140" i="5"/>
  <c r="Z1140" i="5"/>
  <c r="Y1141" i="5"/>
  <c r="Z1141" i="5"/>
  <c r="Y1142" i="5"/>
  <c r="Z1142" i="5"/>
  <c r="Y1143" i="5"/>
  <c r="Z1143" i="5"/>
  <c r="Y1144" i="5"/>
  <c r="Z1144" i="5"/>
  <c r="Y1145" i="5"/>
  <c r="Z1145" i="5"/>
  <c r="Y1146" i="5"/>
  <c r="Z1146" i="5"/>
  <c r="Y1147" i="5"/>
  <c r="Z1147" i="5"/>
  <c r="Y1148" i="5"/>
  <c r="Z1148" i="5"/>
  <c r="Y1149" i="5"/>
  <c r="Z1149" i="5"/>
  <c r="Y1150" i="5"/>
  <c r="Z1150" i="5"/>
  <c r="Y1151" i="5"/>
  <c r="Z1151" i="5"/>
  <c r="Y1152" i="5"/>
  <c r="Z1152" i="5"/>
  <c r="Y1153" i="5"/>
  <c r="Z1153" i="5"/>
  <c r="Y1154" i="5"/>
  <c r="Z1154" i="5"/>
  <c r="Y1155" i="5"/>
  <c r="Z1155" i="5"/>
  <c r="Y1156" i="5"/>
  <c r="Z1156" i="5"/>
  <c r="Y1157" i="5"/>
  <c r="Z1157" i="5"/>
  <c r="Y1158" i="5"/>
  <c r="Z1158" i="5"/>
  <c r="Y1159" i="5"/>
  <c r="Z1159" i="5"/>
  <c r="Y1160" i="5"/>
  <c r="Z1160" i="5"/>
  <c r="Y1161" i="5"/>
  <c r="Z1161" i="5"/>
  <c r="Y1162" i="5"/>
  <c r="Z1162" i="5"/>
  <c r="Y1163" i="5"/>
  <c r="Z1163" i="5"/>
  <c r="Y1164" i="5"/>
  <c r="Z1164" i="5"/>
  <c r="Y1165" i="5"/>
  <c r="Z1165" i="5"/>
  <c r="Y1166" i="5"/>
  <c r="Z1166" i="5"/>
  <c r="Y1167" i="5"/>
  <c r="Z1167" i="5"/>
  <c r="Y1168" i="5"/>
  <c r="Z1168" i="5"/>
  <c r="Y1169" i="5"/>
  <c r="Z1169" i="5"/>
  <c r="Y1170" i="5"/>
  <c r="Z1170" i="5"/>
  <c r="Y1171" i="5"/>
  <c r="Z1171" i="5"/>
  <c r="Y1172" i="5"/>
  <c r="Z1172" i="5"/>
  <c r="Y1173" i="5"/>
  <c r="Z1173" i="5"/>
  <c r="Y1174" i="5"/>
  <c r="Z1174" i="5"/>
  <c r="Y1175" i="5"/>
  <c r="Z1175" i="5"/>
  <c r="Y1176" i="5"/>
  <c r="Z1176" i="5"/>
  <c r="Y1177" i="5"/>
  <c r="Z1177" i="5"/>
  <c r="Y1178" i="5"/>
  <c r="Z1178" i="5"/>
  <c r="Y1179" i="5"/>
  <c r="Z1179" i="5"/>
  <c r="Y1180" i="5"/>
  <c r="Z1180" i="5"/>
  <c r="Y1181" i="5"/>
  <c r="Z1181" i="5"/>
  <c r="Y1182" i="5"/>
  <c r="Z1182" i="5"/>
  <c r="Y1183" i="5"/>
  <c r="Z1183" i="5"/>
  <c r="Y1184" i="5"/>
  <c r="Z1184" i="5"/>
  <c r="Y1185" i="5"/>
  <c r="Z1185" i="5"/>
  <c r="Y1186" i="5"/>
  <c r="Z1186" i="5"/>
  <c r="Y1187" i="5"/>
  <c r="Z1187" i="5"/>
  <c r="Y1188" i="5"/>
  <c r="Z1188" i="5"/>
  <c r="Y1189" i="5"/>
  <c r="Z1189" i="5"/>
  <c r="Y1190" i="5"/>
  <c r="Z1190" i="5"/>
  <c r="Y1191" i="5"/>
  <c r="Z1191" i="5"/>
  <c r="Y1192" i="5"/>
  <c r="Z1192" i="5"/>
  <c r="Y1193" i="5"/>
  <c r="Z1193" i="5"/>
  <c r="Y1194" i="5"/>
  <c r="Z1194" i="5"/>
  <c r="Y1195" i="5"/>
  <c r="Z1195" i="5"/>
  <c r="Y1196" i="5"/>
  <c r="Z1196" i="5"/>
  <c r="Y1197" i="5"/>
  <c r="Z1197" i="5"/>
  <c r="Y1198" i="5"/>
  <c r="Z1198" i="5"/>
  <c r="Y1199" i="5"/>
  <c r="Z1199" i="5"/>
  <c r="Y1200" i="5"/>
  <c r="Z1200" i="5"/>
  <c r="Y1201" i="5"/>
  <c r="Z1201" i="5"/>
  <c r="Y1202" i="5"/>
  <c r="Z1202" i="5"/>
  <c r="Y1203" i="5"/>
  <c r="Z1203" i="5"/>
  <c r="Y1204" i="5"/>
  <c r="Z1204" i="5"/>
  <c r="Y1205" i="5"/>
  <c r="Z1205" i="5"/>
  <c r="Y1206" i="5"/>
  <c r="Z1206" i="5"/>
  <c r="Y1207" i="5"/>
  <c r="Z1207" i="5"/>
  <c r="Y1208" i="5"/>
  <c r="Z1208" i="5"/>
  <c r="Y1209" i="5"/>
  <c r="Z1209" i="5"/>
  <c r="Y1210" i="5"/>
  <c r="Z1210" i="5"/>
  <c r="Y1211" i="5"/>
  <c r="Z1211" i="5"/>
  <c r="Y1212" i="5"/>
  <c r="Z1212" i="5"/>
  <c r="Y1213" i="5"/>
  <c r="Z1213" i="5"/>
  <c r="Y1214" i="5"/>
  <c r="Z1214" i="5"/>
  <c r="Y1215" i="5"/>
  <c r="Z1215" i="5"/>
  <c r="Y1216" i="5"/>
  <c r="Z1216" i="5"/>
  <c r="Y1217" i="5"/>
  <c r="Z1217" i="5"/>
  <c r="Y1218" i="5"/>
  <c r="Z1218" i="5"/>
  <c r="Y1219" i="5"/>
  <c r="Z1219" i="5"/>
  <c r="Y1220" i="5"/>
  <c r="Z1220" i="5"/>
  <c r="Y1221" i="5"/>
  <c r="Z1221" i="5"/>
  <c r="Y1222" i="5"/>
  <c r="Z1222" i="5"/>
  <c r="Y1223" i="5"/>
  <c r="Z1223" i="5"/>
  <c r="Y1224" i="5"/>
  <c r="Z1224" i="5"/>
  <c r="Y1225" i="5"/>
  <c r="Z1225" i="5"/>
  <c r="Y1226" i="5"/>
  <c r="Z1226" i="5"/>
  <c r="Y1227" i="5"/>
  <c r="Z1227" i="5"/>
  <c r="Y1228" i="5"/>
  <c r="Z1228" i="5"/>
  <c r="Y1229" i="5"/>
  <c r="Z1229" i="5"/>
  <c r="Y1230" i="5"/>
  <c r="Z1230" i="5"/>
  <c r="Y1231" i="5"/>
  <c r="Z1231" i="5"/>
  <c r="Y1232" i="5"/>
  <c r="Z1232" i="5"/>
  <c r="Y1233" i="5"/>
  <c r="Z1233" i="5"/>
  <c r="Y1234" i="5"/>
  <c r="Z1234" i="5"/>
  <c r="Y1235" i="5"/>
  <c r="Z1235" i="5"/>
  <c r="Y1236" i="5"/>
  <c r="Z1236" i="5"/>
  <c r="Y1237" i="5"/>
  <c r="Z1237" i="5"/>
  <c r="Y1238" i="5"/>
  <c r="Z1238" i="5"/>
  <c r="Y1239" i="5"/>
  <c r="Z1239" i="5"/>
  <c r="Y1240" i="5"/>
  <c r="Z1240" i="5"/>
  <c r="Y1241" i="5"/>
  <c r="Z1241" i="5"/>
  <c r="Y1242" i="5"/>
  <c r="Z1242" i="5"/>
  <c r="Y1243" i="5"/>
  <c r="Z1243" i="5"/>
  <c r="Y1244" i="5"/>
  <c r="Z1244" i="5"/>
  <c r="Y1245" i="5"/>
  <c r="Z1245" i="5"/>
  <c r="Y1246" i="5"/>
  <c r="Z1246" i="5"/>
  <c r="Y1247" i="5"/>
  <c r="Z1247" i="5"/>
  <c r="Y1248" i="5"/>
  <c r="Z1248" i="5"/>
  <c r="Y1249" i="5"/>
  <c r="Z1249" i="5"/>
  <c r="Y1250" i="5"/>
  <c r="Z1250" i="5"/>
  <c r="Y1251" i="5"/>
  <c r="Z1251" i="5"/>
  <c r="Y1252" i="5"/>
  <c r="Z1252" i="5"/>
  <c r="Y1253" i="5"/>
  <c r="Z1253" i="5"/>
  <c r="Y1254" i="5"/>
  <c r="Z1254" i="5"/>
  <c r="Y1255" i="5"/>
  <c r="Z1255" i="5"/>
  <c r="Y1256" i="5"/>
  <c r="Z1256" i="5"/>
  <c r="Y1257" i="5"/>
  <c r="Z1257" i="5"/>
  <c r="Y1258" i="5"/>
  <c r="Z1258" i="5"/>
  <c r="Y1259" i="5"/>
  <c r="Z1259" i="5"/>
  <c r="Y1260" i="5"/>
  <c r="Z1260" i="5"/>
  <c r="Y1261" i="5"/>
  <c r="Z1261" i="5"/>
  <c r="Y1262" i="5"/>
  <c r="Z1262" i="5"/>
  <c r="Y1263" i="5"/>
  <c r="Z1263" i="5"/>
  <c r="Y1264" i="5"/>
  <c r="Z1264" i="5"/>
  <c r="Y1265" i="5"/>
  <c r="Z1265" i="5"/>
  <c r="Y1266" i="5"/>
  <c r="Z1266" i="5"/>
  <c r="Y1267" i="5"/>
  <c r="Z1267" i="5"/>
  <c r="Y1268" i="5"/>
  <c r="Z1268" i="5"/>
  <c r="Y1269" i="5"/>
  <c r="Z1269" i="5"/>
  <c r="Y1270" i="5"/>
  <c r="Z1270" i="5"/>
  <c r="Y1271" i="5"/>
  <c r="Z1271" i="5"/>
  <c r="Y1272" i="5"/>
  <c r="Z1272" i="5"/>
  <c r="Y1273" i="5"/>
  <c r="Z1273" i="5"/>
  <c r="Y1274" i="5"/>
  <c r="Z1274" i="5"/>
  <c r="Y1275" i="5"/>
  <c r="Z1275" i="5"/>
  <c r="Y1276" i="5"/>
  <c r="Z1276" i="5"/>
  <c r="Y1277" i="5"/>
  <c r="Z1277" i="5"/>
  <c r="Y1278" i="5"/>
  <c r="Z1278" i="5"/>
  <c r="Y1279" i="5"/>
  <c r="Z1279" i="5"/>
  <c r="Y1280" i="5"/>
  <c r="Z1280" i="5"/>
  <c r="Y1281" i="5"/>
  <c r="Z1281" i="5"/>
  <c r="Y1282" i="5"/>
  <c r="Z1282" i="5"/>
  <c r="Y1283" i="5"/>
  <c r="Z1283" i="5"/>
  <c r="Y1284" i="5"/>
  <c r="Z1284" i="5"/>
  <c r="Y1285" i="5"/>
  <c r="Z1285" i="5"/>
  <c r="Y1286" i="5"/>
  <c r="Z1286" i="5"/>
  <c r="Y1287" i="5"/>
  <c r="Z1287" i="5"/>
  <c r="Y1288" i="5"/>
  <c r="Z1288" i="5"/>
  <c r="Y1289" i="5"/>
  <c r="Z1289" i="5"/>
  <c r="Y1290" i="5"/>
  <c r="Z1290" i="5"/>
  <c r="Y1291" i="5"/>
  <c r="Z1291" i="5"/>
  <c r="Y1292" i="5"/>
  <c r="Z1292" i="5"/>
  <c r="Y1293" i="5"/>
  <c r="Z1293" i="5"/>
  <c r="Y1294" i="5"/>
  <c r="Z1294" i="5"/>
  <c r="Y1295" i="5"/>
  <c r="Z1295" i="5"/>
  <c r="Y1296" i="5"/>
  <c r="Z1296" i="5"/>
  <c r="Y1297" i="5"/>
  <c r="Z1297" i="5"/>
  <c r="Y1298" i="5"/>
  <c r="Z1298" i="5"/>
  <c r="Y1299" i="5"/>
  <c r="Z1299" i="5"/>
  <c r="Y1300" i="5"/>
  <c r="Z1300" i="5"/>
  <c r="Y1301" i="5"/>
  <c r="Z1301" i="5"/>
  <c r="Y1302" i="5"/>
  <c r="Z1302" i="5"/>
  <c r="Y1303" i="5"/>
  <c r="Z1303" i="5"/>
  <c r="Y1304" i="5"/>
  <c r="Z1304" i="5"/>
  <c r="Y1305" i="5"/>
  <c r="Z1305" i="5"/>
  <c r="Y1306" i="5"/>
  <c r="Z1306" i="5"/>
  <c r="Y1307" i="5"/>
  <c r="Z1307" i="5"/>
  <c r="Y1308" i="5"/>
  <c r="Z1308" i="5"/>
  <c r="Y1309" i="5"/>
  <c r="Z1309" i="5"/>
  <c r="Y1310" i="5"/>
  <c r="Z1310" i="5"/>
  <c r="Y1311" i="5"/>
  <c r="Z1311" i="5"/>
  <c r="Y1312" i="5"/>
  <c r="Z1312" i="5"/>
  <c r="Y1313" i="5"/>
  <c r="Z1313" i="5"/>
  <c r="Y1314" i="5"/>
  <c r="Z1314" i="5"/>
  <c r="Y1315" i="5"/>
  <c r="Z1315" i="5"/>
  <c r="Y1316" i="5"/>
  <c r="Z1316" i="5"/>
  <c r="Y1317" i="5"/>
  <c r="Z1317" i="5"/>
  <c r="Y1318" i="5"/>
  <c r="Z1318" i="5"/>
  <c r="Y1319" i="5"/>
  <c r="Z1319" i="5"/>
  <c r="Y1320" i="5"/>
  <c r="Z1320" i="5"/>
  <c r="Y1321" i="5"/>
  <c r="Z1321" i="5"/>
  <c r="Y1322" i="5"/>
  <c r="Z1322" i="5"/>
  <c r="Y1323" i="5"/>
  <c r="Z1323" i="5"/>
  <c r="Y1324" i="5"/>
  <c r="Z1324" i="5"/>
  <c r="Y1325" i="5"/>
  <c r="Z1325" i="5"/>
  <c r="Y1326" i="5"/>
  <c r="Z1326" i="5"/>
  <c r="Y1327" i="5"/>
  <c r="Z1327" i="5"/>
  <c r="Y1328" i="5"/>
  <c r="Z1328" i="5"/>
  <c r="Y1329" i="5"/>
  <c r="Z1329" i="5"/>
  <c r="Y1330" i="5"/>
  <c r="Z1330" i="5"/>
  <c r="Y1331" i="5"/>
  <c r="Z1331" i="5"/>
  <c r="Y1332" i="5"/>
  <c r="Z1332" i="5"/>
  <c r="Y1333" i="5"/>
  <c r="Z1333" i="5"/>
  <c r="Y1334" i="5"/>
  <c r="Z1334" i="5"/>
  <c r="Y1335" i="5"/>
  <c r="Z1335" i="5"/>
  <c r="Y1336" i="5"/>
  <c r="Z1336" i="5"/>
  <c r="Y1337" i="5"/>
  <c r="Z1337" i="5"/>
  <c r="Y1338" i="5"/>
  <c r="Z1338" i="5"/>
  <c r="Y1339" i="5"/>
  <c r="Z1339" i="5"/>
  <c r="Y1340" i="5"/>
  <c r="Z1340" i="5"/>
  <c r="Y1341" i="5"/>
  <c r="Z1341" i="5"/>
  <c r="Y1342" i="5"/>
  <c r="Z1342" i="5"/>
  <c r="Y1343" i="5"/>
  <c r="Z1343" i="5"/>
  <c r="Y1344" i="5"/>
  <c r="Z1344" i="5"/>
  <c r="Y1345" i="5"/>
  <c r="Z1345" i="5"/>
  <c r="Y1346" i="5"/>
  <c r="Z1346" i="5"/>
  <c r="Y1347" i="5"/>
  <c r="Z1347" i="5"/>
  <c r="Y1348" i="5"/>
  <c r="Z1348" i="5"/>
  <c r="Y1349" i="5"/>
  <c r="Z1349" i="5"/>
  <c r="Y1350" i="5"/>
  <c r="Z1350" i="5"/>
  <c r="Y1351" i="5"/>
  <c r="Z1351" i="5"/>
  <c r="Y1352" i="5"/>
  <c r="Z1352" i="5"/>
  <c r="Y1353" i="5"/>
  <c r="Z1353" i="5"/>
  <c r="Y1354" i="5"/>
  <c r="Z1354" i="5"/>
  <c r="Y1355" i="5"/>
  <c r="Z1355" i="5"/>
  <c r="Y1356" i="5"/>
  <c r="Z1356" i="5"/>
  <c r="Y1357" i="5"/>
  <c r="Z1357" i="5"/>
  <c r="Y1358" i="5"/>
  <c r="Z1358" i="5"/>
  <c r="Y1359" i="5"/>
  <c r="Z1359" i="5"/>
  <c r="Y1360" i="5"/>
  <c r="Z1360" i="5"/>
  <c r="Y1361" i="5"/>
  <c r="Z1361" i="5"/>
  <c r="Y1362" i="5"/>
  <c r="Z1362" i="5"/>
  <c r="Y1363" i="5"/>
  <c r="Z1363" i="5"/>
  <c r="Y1364" i="5"/>
  <c r="Z1364" i="5"/>
  <c r="Y1365" i="5"/>
  <c r="Z1365" i="5"/>
  <c r="Y1366" i="5"/>
  <c r="Z1366" i="5"/>
  <c r="Y1367" i="5"/>
  <c r="Z1367" i="5"/>
  <c r="Y1368" i="5"/>
  <c r="Z1368" i="5"/>
  <c r="Y1369" i="5"/>
  <c r="Z1369" i="5"/>
  <c r="Y1370" i="5"/>
  <c r="Z1370" i="5"/>
  <c r="Y1371" i="5"/>
  <c r="Z1371" i="5"/>
  <c r="Y1372" i="5"/>
  <c r="Z1372" i="5"/>
  <c r="Y1373" i="5"/>
  <c r="Z1373" i="5"/>
  <c r="Y1374" i="5"/>
  <c r="Z1374" i="5"/>
  <c r="Y1375" i="5"/>
  <c r="Z1375" i="5"/>
  <c r="Y1376" i="5"/>
  <c r="Z1376" i="5"/>
  <c r="Y1377" i="5"/>
  <c r="Z1377" i="5"/>
  <c r="Y1378" i="5"/>
  <c r="Z1378" i="5"/>
  <c r="Y1379" i="5"/>
  <c r="Z1379" i="5"/>
  <c r="Y1380" i="5"/>
  <c r="Z1380" i="5"/>
  <c r="Y1381" i="5"/>
  <c r="Z1381" i="5"/>
  <c r="Y1382" i="5"/>
  <c r="Z1382" i="5"/>
  <c r="Y1383" i="5"/>
  <c r="Z1383" i="5"/>
  <c r="Y1384" i="5"/>
  <c r="Z1384" i="5"/>
  <c r="Y1385" i="5"/>
  <c r="Z1385" i="5"/>
  <c r="Y1386" i="5"/>
  <c r="Z1386" i="5"/>
  <c r="Y1387" i="5"/>
  <c r="Z1387" i="5"/>
  <c r="Y1388" i="5"/>
  <c r="Z1388" i="5"/>
  <c r="Y1389" i="5"/>
  <c r="Z1389" i="5"/>
  <c r="Y1390" i="5"/>
  <c r="Z1390" i="5"/>
  <c r="Y1391" i="5"/>
  <c r="Z1391" i="5"/>
  <c r="Y1392" i="5"/>
  <c r="Z1392" i="5"/>
  <c r="Y1393" i="5"/>
  <c r="Z1393" i="5"/>
  <c r="Y1394" i="5"/>
  <c r="Z1394" i="5"/>
  <c r="Y1395" i="5"/>
  <c r="Z1395" i="5"/>
  <c r="Y1396" i="5"/>
  <c r="Z1396" i="5"/>
  <c r="Y1397" i="5"/>
  <c r="Z1397" i="5"/>
  <c r="Y1398" i="5"/>
  <c r="Z1398" i="5"/>
  <c r="Y1399" i="5"/>
  <c r="Z1399" i="5"/>
  <c r="Y1400" i="5"/>
  <c r="Z1400" i="5"/>
  <c r="Y1401" i="5"/>
  <c r="Z1401" i="5"/>
  <c r="Y1402" i="5"/>
  <c r="Z1402" i="5"/>
  <c r="Y1403" i="5"/>
  <c r="Z1403" i="5"/>
  <c r="Y1404" i="5"/>
  <c r="Z1404" i="5"/>
  <c r="Y1405" i="5"/>
  <c r="Z1405" i="5"/>
  <c r="Y1406" i="5"/>
  <c r="Z1406" i="5"/>
  <c r="Y1407" i="5"/>
  <c r="Z1407" i="5"/>
  <c r="Y1408" i="5"/>
  <c r="Z1408" i="5"/>
  <c r="Y1409" i="5"/>
  <c r="Z1409" i="5"/>
  <c r="Y1410" i="5"/>
  <c r="Z1410" i="5"/>
  <c r="Y1411" i="5"/>
  <c r="Z1411" i="5"/>
  <c r="Y1412" i="5"/>
  <c r="Z1412" i="5"/>
  <c r="Y1413" i="5"/>
  <c r="Z1413" i="5"/>
  <c r="Y1414" i="5"/>
  <c r="Z1414" i="5"/>
  <c r="Y1415" i="5"/>
  <c r="Z1415" i="5"/>
  <c r="Y1416" i="5"/>
  <c r="Z1416" i="5"/>
  <c r="Y1417" i="5"/>
  <c r="Z1417" i="5"/>
  <c r="Y1418" i="5"/>
  <c r="Z1418" i="5"/>
  <c r="Y1419" i="5"/>
  <c r="Z1419" i="5"/>
  <c r="Y1420" i="5"/>
  <c r="Z1420" i="5"/>
  <c r="Y1421" i="5"/>
  <c r="Z1421" i="5"/>
  <c r="Y1422" i="5"/>
  <c r="Z1422" i="5"/>
  <c r="Y1423" i="5"/>
  <c r="Z1423" i="5"/>
  <c r="Y1424" i="5"/>
  <c r="Z1424" i="5"/>
  <c r="Y1425" i="5"/>
  <c r="Z1425" i="5"/>
  <c r="Y1426" i="5"/>
  <c r="Z1426" i="5"/>
  <c r="Y1427" i="5"/>
  <c r="Z1427" i="5"/>
  <c r="Y1428" i="5"/>
  <c r="Z1428" i="5"/>
  <c r="Y1429" i="5"/>
  <c r="Z1429" i="5"/>
  <c r="Y1430" i="5"/>
  <c r="Z1430" i="5"/>
  <c r="Y1431" i="5"/>
  <c r="Z1431" i="5"/>
  <c r="Y1432" i="5"/>
  <c r="Z1432" i="5"/>
  <c r="Y1433" i="5"/>
  <c r="Z1433" i="5"/>
  <c r="Y1434" i="5"/>
  <c r="Z1434" i="5"/>
  <c r="Y1435" i="5"/>
  <c r="Z1435" i="5"/>
  <c r="Y1436" i="5"/>
  <c r="Z1436" i="5"/>
  <c r="Y1437" i="5"/>
  <c r="Z1437" i="5"/>
  <c r="Y1438" i="5"/>
  <c r="Z1438" i="5"/>
  <c r="Y1439" i="5"/>
  <c r="Z1439" i="5"/>
  <c r="Y1440" i="5"/>
  <c r="Z1440" i="5"/>
  <c r="Y1441" i="5"/>
  <c r="Z1441" i="5"/>
  <c r="Y1442" i="5"/>
  <c r="Z1442" i="5"/>
  <c r="Y1443" i="5"/>
  <c r="Z1443" i="5"/>
  <c r="Y1444" i="5"/>
  <c r="Z1444" i="5"/>
  <c r="Y1445" i="5"/>
  <c r="Z1445" i="5"/>
  <c r="Y1446" i="5"/>
  <c r="Z1446" i="5"/>
  <c r="Y1447" i="5"/>
  <c r="Z1447" i="5"/>
  <c r="Y1448" i="5"/>
  <c r="Z1448" i="5"/>
  <c r="Y1449" i="5"/>
  <c r="Z1449" i="5"/>
  <c r="Y1450" i="5"/>
  <c r="Z1450" i="5"/>
  <c r="Y1451" i="5"/>
  <c r="Z1451" i="5"/>
  <c r="Y1452" i="5"/>
  <c r="Z1452" i="5"/>
  <c r="Y1453" i="5"/>
  <c r="Z1453" i="5"/>
  <c r="Y1454" i="5"/>
  <c r="Z1454" i="5"/>
  <c r="Y1455" i="5"/>
  <c r="Z1455" i="5"/>
  <c r="Y1456" i="5"/>
  <c r="Z1456" i="5"/>
  <c r="Y1457" i="5"/>
  <c r="Z1457" i="5"/>
  <c r="Y1458" i="5"/>
  <c r="Z1458" i="5"/>
  <c r="Y1459" i="5"/>
  <c r="Z1459" i="5"/>
  <c r="Y1460" i="5"/>
  <c r="Z1460" i="5"/>
  <c r="Y1461" i="5"/>
  <c r="Z1461" i="5"/>
  <c r="Y1462" i="5"/>
  <c r="Z1462" i="5"/>
  <c r="Y1463" i="5"/>
  <c r="Z1463" i="5"/>
  <c r="Y1464" i="5"/>
  <c r="Z1464" i="5"/>
  <c r="Y1465" i="5"/>
  <c r="Z1465" i="5"/>
  <c r="Y1466" i="5"/>
  <c r="Z1466" i="5"/>
  <c r="Y1467" i="5"/>
  <c r="Z1467" i="5"/>
  <c r="Y1468" i="5"/>
  <c r="Z1468" i="5"/>
  <c r="Y1469" i="5"/>
  <c r="Z1469" i="5"/>
  <c r="Y1470" i="5"/>
  <c r="Z1470" i="5"/>
  <c r="Y1471" i="5"/>
  <c r="Z1471" i="5"/>
  <c r="Y1472" i="5"/>
  <c r="Z1472" i="5"/>
  <c r="Y1473" i="5"/>
  <c r="Z1473" i="5"/>
  <c r="Y1474" i="5"/>
  <c r="Z1474" i="5"/>
  <c r="Y1475" i="5"/>
  <c r="Z1475" i="5"/>
  <c r="Y1476" i="5"/>
  <c r="Z1476" i="5"/>
  <c r="Y1477" i="5"/>
  <c r="Z1477" i="5"/>
  <c r="Y1478" i="5"/>
  <c r="Z1478" i="5"/>
  <c r="Y1479" i="5"/>
  <c r="Z1479" i="5"/>
  <c r="Y1480" i="5"/>
  <c r="Z1480" i="5"/>
  <c r="Y1481" i="5"/>
  <c r="Z1481" i="5"/>
  <c r="Y1482" i="5"/>
  <c r="Z1482" i="5"/>
  <c r="Y1483" i="5"/>
  <c r="Z1483" i="5"/>
  <c r="Y1484" i="5"/>
  <c r="Z1484" i="5"/>
  <c r="Y1485" i="5"/>
  <c r="Z1485" i="5"/>
  <c r="Y1486" i="5"/>
  <c r="Z1486" i="5"/>
  <c r="Y1487" i="5"/>
  <c r="Z1487" i="5"/>
  <c r="Y1488" i="5"/>
  <c r="Z1488" i="5"/>
  <c r="Y1489" i="5"/>
  <c r="Z1489" i="5"/>
  <c r="Y1490" i="5"/>
  <c r="Z1490" i="5"/>
  <c r="Y1491" i="5"/>
  <c r="Z1491" i="5"/>
  <c r="Y1492" i="5"/>
  <c r="Z1492" i="5"/>
  <c r="Y1493" i="5"/>
  <c r="Z1493" i="5"/>
  <c r="Y1494" i="5"/>
  <c r="Z1494" i="5"/>
  <c r="Y1495" i="5"/>
  <c r="Z1495" i="5"/>
  <c r="Y1496" i="5"/>
  <c r="Z1496" i="5"/>
  <c r="Y1497" i="5"/>
  <c r="Z1497" i="5"/>
  <c r="Y1498" i="5"/>
  <c r="Z1498" i="5"/>
  <c r="Y1499" i="5"/>
  <c r="Z1499" i="5"/>
  <c r="Y1500" i="5"/>
  <c r="Z1500" i="5"/>
  <c r="Y1501" i="5"/>
  <c r="Z1501" i="5"/>
  <c r="Y1502" i="5"/>
  <c r="Z1502" i="5"/>
  <c r="Y1503" i="5"/>
  <c r="Z1503" i="5"/>
  <c r="Y1504" i="5"/>
  <c r="Z1504" i="5"/>
  <c r="Y1505" i="5"/>
  <c r="Z1505" i="5"/>
  <c r="Y1506" i="5"/>
  <c r="Z1506" i="5"/>
  <c r="Y1507" i="5"/>
  <c r="Z1507" i="5"/>
  <c r="Y1508" i="5"/>
  <c r="Z1508" i="5"/>
  <c r="Y1509" i="5"/>
  <c r="Z1509" i="5"/>
  <c r="Y1510" i="5"/>
  <c r="Z1510" i="5"/>
  <c r="Y1511" i="5"/>
  <c r="Z1511" i="5"/>
  <c r="Y1512" i="5"/>
  <c r="Z1512" i="5"/>
  <c r="Y1513" i="5"/>
  <c r="Z1513" i="5"/>
  <c r="Y1514" i="5"/>
  <c r="Z1514" i="5"/>
  <c r="Y1515" i="5"/>
  <c r="Z1515" i="5"/>
  <c r="Y1516" i="5"/>
  <c r="Z1516" i="5"/>
  <c r="Y1517" i="5"/>
  <c r="Z1517" i="5"/>
  <c r="Y1518" i="5"/>
  <c r="Z1518" i="5"/>
  <c r="Y1519" i="5"/>
  <c r="Z1519" i="5"/>
  <c r="Y1520" i="5"/>
  <c r="Z1520" i="5"/>
  <c r="Y1521" i="5"/>
  <c r="Z1521" i="5"/>
  <c r="Y1522" i="5"/>
  <c r="Z1522" i="5"/>
  <c r="Y1523" i="5"/>
  <c r="Z1523" i="5"/>
  <c r="Y1524" i="5"/>
  <c r="Z1524" i="5"/>
  <c r="Y1525" i="5"/>
  <c r="Z1525" i="5"/>
  <c r="Y1526" i="5"/>
  <c r="Z1526" i="5"/>
  <c r="Y1527" i="5"/>
  <c r="Z1527" i="5"/>
  <c r="Y1528" i="5"/>
  <c r="Z1528" i="5"/>
  <c r="Y1529" i="5"/>
  <c r="Z1529" i="5"/>
  <c r="Y1530" i="5"/>
  <c r="Z1530" i="5"/>
  <c r="Y1531" i="5"/>
  <c r="Z1531" i="5"/>
  <c r="Y1532" i="5"/>
  <c r="Z1532" i="5"/>
  <c r="Y1533" i="5"/>
  <c r="Z1533" i="5"/>
  <c r="Y1534" i="5"/>
  <c r="Z1534" i="5"/>
  <c r="Y1535" i="5"/>
  <c r="Z1535" i="5"/>
  <c r="Y1536" i="5"/>
  <c r="Z1536" i="5"/>
  <c r="Y1537" i="5"/>
  <c r="Z1537" i="5"/>
  <c r="Y1538" i="5"/>
  <c r="Z1538" i="5"/>
  <c r="Y1539" i="5"/>
  <c r="Z1539" i="5"/>
  <c r="Y1540" i="5"/>
  <c r="Z1540" i="5"/>
  <c r="Y1541" i="5"/>
  <c r="Z1541" i="5"/>
  <c r="Y1542" i="5"/>
  <c r="Z1542" i="5"/>
  <c r="Y1543" i="5"/>
  <c r="Z1543" i="5"/>
  <c r="Y1544" i="5"/>
  <c r="Z1544" i="5"/>
  <c r="Y1545" i="5"/>
  <c r="Z1545" i="5"/>
  <c r="Y1546" i="5"/>
  <c r="Z1546" i="5"/>
  <c r="Y1547" i="5"/>
  <c r="Z1547" i="5"/>
  <c r="Y1548" i="5"/>
  <c r="Z1548" i="5"/>
  <c r="Y1549" i="5"/>
  <c r="Z1549" i="5"/>
  <c r="Y1550" i="5"/>
  <c r="Z1550" i="5"/>
  <c r="Y1551" i="5"/>
  <c r="Z1551" i="5"/>
  <c r="Y1552" i="5"/>
  <c r="Z1552" i="5"/>
  <c r="Y1553" i="5"/>
  <c r="Z1553" i="5"/>
  <c r="Y1554" i="5"/>
  <c r="Z1554" i="5"/>
  <c r="Y1555" i="5"/>
  <c r="Z1555" i="5"/>
  <c r="Y1556" i="5"/>
  <c r="Z1556" i="5"/>
  <c r="Y1557" i="5"/>
  <c r="Z1557" i="5"/>
  <c r="Y1558" i="5"/>
  <c r="Z1558" i="5"/>
  <c r="Y1559" i="5"/>
  <c r="Z1559" i="5"/>
  <c r="Y1560" i="5"/>
  <c r="Z1560" i="5"/>
  <c r="Y1561" i="5"/>
  <c r="Z1561" i="5"/>
  <c r="Y1562" i="5"/>
  <c r="Z1562" i="5"/>
  <c r="Y1563" i="5"/>
  <c r="Z1563" i="5"/>
  <c r="Y1564" i="5"/>
  <c r="Z1564" i="5"/>
  <c r="Y1565" i="5"/>
  <c r="Z1565" i="5"/>
  <c r="Y1566" i="5"/>
  <c r="Z1566" i="5"/>
  <c r="Y1567" i="5"/>
  <c r="Z1567" i="5"/>
  <c r="Y1568" i="5"/>
  <c r="Z1568" i="5"/>
  <c r="Y1569" i="5"/>
  <c r="Z1569" i="5"/>
  <c r="Y1570" i="5"/>
  <c r="Z1570" i="5"/>
  <c r="Y1571" i="5"/>
  <c r="Z1571" i="5"/>
  <c r="Y1572" i="5"/>
  <c r="Z1572" i="5"/>
  <c r="Y1573" i="5"/>
  <c r="Z1573" i="5"/>
  <c r="Y1574" i="5"/>
  <c r="Z1574" i="5"/>
  <c r="Y1575" i="5"/>
  <c r="Z1575" i="5"/>
  <c r="Y1576" i="5"/>
  <c r="Z1576" i="5"/>
  <c r="Y1577" i="5"/>
  <c r="Z1577" i="5"/>
  <c r="Y1578" i="5"/>
  <c r="Z1578" i="5"/>
  <c r="Y1579" i="5"/>
  <c r="Z1579" i="5"/>
  <c r="Y1580" i="5"/>
  <c r="Z1580" i="5"/>
  <c r="Y1581" i="5"/>
  <c r="Z1581" i="5"/>
  <c r="Y1582" i="5"/>
  <c r="Z1582" i="5"/>
  <c r="Y1583" i="5"/>
  <c r="Z1583" i="5"/>
  <c r="Y1584" i="5"/>
  <c r="Z1584" i="5"/>
  <c r="Y1585" i="5"/>
  <c r="Z1585" i="5"/>
  <c r="Y1586" i="5"/>
  <c r="Z1586" i="5"/>
  <c r="Y1587" i="5"/>
  <c r="Z1587" i="5"/>
  <c r="Y1588" i="5"/>
  <c r="Z1588" i="5"/>
  <c r="Y1589" i="5"/>
  <c r="Z1589" i="5"/>
  <c r="Y1590" i="5"/>
  <c r="Z1590" i="5"/>
  <c r="Y1591" i="5"/>
  <c r="Z1591" i="5"/>
  <c r="Y1592" i="5"/>
  <c r="Z1592" i="5"/>
  <c r="Y1593" i="5"/>
  <c r="Z1593" i="5"/>
  <c r="Y1594" i="5"/>
  <c r="Z1594" i="5"/>
  <c r="Y1595" i="5"/>
  <c r="Z1595" i="5"/>
  <c r="Y1596" i="5"/>
  <c r="Z1596" i="5"/>
  <c r="Y1597" i="5"/>
  <c r="Z1597" i="5"/>
  <c r="Y1598" i="5"/>
  <c r="Z1598" i="5"/>
  <c r="Y1599" i="5"/>
  <c r="Z1599" i="5"/>
  <c r="Y1600" i="5"/>
  <c r="Z1600" i="5"/>
  <c r="Y1601" i="5"/>
  <c r="Z1601" i="5"/>
  <c r="Y1602" i="5"/>
  <c r="Z1602" i="5"/>
  <c r="Y1603" i="5"/>
  <c r="Z1603" i="5"/>
  <c r="Y1604" i="5"/>
  <c r="Z1604" i="5"/>
  <c r="Y1605" i="5"/>
  <c r="Z1605" i="5"/>
  <c r="Y1606" i="5"/>
  <c r="Z1606" i="5"/>
  <c r="Y1607" i="5"/>
  <c r="Z1607" i="5"/>
  <c r="Y1608" i="5"/>
  <c r="Z1608" i="5"/>
  <c r="Y1609" i="5"/>
  <c r="Z1609" i="5"/>
  <c r="Y1610" i="5"/>
  <c r="Z1610" i="5"/>
  <c r="Y1611" i="5"/>
  <c r="Z1611" i="5"/>
  <c r="Y1612" i="5"/>
  <c r="Z1612" i="5"/>
  <c r="Y1613" i="5"/>
  <c r="Z1613" i="5"/>
  <c r="Y1614" i="5"/>
  <c r="Z1614" i="5"/>
  <c r="Y1615" i="5"/>
  <c r="Z1615" i="5"/>
  <c r="Y1616" i="5"/>
  <c r="Z1616" i="5"/>
  <c r="Y1617" i="5"/>
  <c r="Z1617" i="5"/>
  <c r="Y1618" i="5"/>
  <c r="Z1618" i="5"/>
  <c r="Y1619" i="5"/>
  <c r="Z1619" i="5"/>
  <c r="Y1620" i="5"/>
  <c r="Z1620" i="5"/>
  <c r="Y1621" i="5"/>
  <c r="Z1621" i="5"/>
  <c r="Y1622" i="5"/>
  <c r="Z1622" i="5"/>
  <c r="Y1623" i="5"/>
  <c r="Z1623" i="5"/>
  <c r="Y1624" i="5"/>
  <c r="Z1624" i="5"/>
  <c r="Y1625" i="5"/>
  <c r="Z1625" i="5"/>
  <c r="Y1626" i="5"/>
  <c r="Z1626" i="5"/>
  <c r="Y1627" i="5"/>
  <c r="Z1627" i="5"/>
  <c r="Y1628" i="5"/>
  <c r="Z1628" i="5"/>
  <c r="Y1629" i="5"/>
  <c r="Z1629" i="5"/>
  <c r="Y1630" i="5"/>
  <c r="Z1630" i="5"/>
  <c r="Y1631" i="5"/>
  <c r="Z1631" i="5"/>
  <c r="Y1632" i="5"/>
  <c r="Z1632" i="5"/>
  <c r="Y1633" i="5"/>
  <c r="Z1633" i="5"/>
  <c r="Y1634" i="5"/>
  <c r="Z1634" i="5"/>
  <c r="Y1635" i="5"/>
  <c r="Z1635" i="5"/>
  <c r="Y1636" i="5"/>
  <c r="Z1636" i="5"/>
  <c r="Y1637" i="5"/>
  <c r="Z1637" i="5"/>
  <c r="Y1638" i="5"/>
  <c r="Z1638" i="5"/>
  <c r="Y1639" i="5"/>
  <c r="Z1639" i="5"/>
  <c r="Y1640" i="5"/>
  <c r="Z1640" i="5"/>
  <c r="Y1641" i="5"/>
  <c r="Z1641" i="5"/>
  <c r="Y1642" i="5"/>
  <c r="Z1642" i="5"/>
  <c r="Y1643" i="5"/>
  <c r="Z1643" i="5"/>
  <c r="Y1644" i="5"/>
  <c r="Z1644" i="5"/>
  <c r="Y1645" i="5"/>
  <c r="Z1645" i="5"/>
  <c r="Y1646" i="5"/>
  <c r="Z1646" i="5"/>
  <c r="Y1647" i="5"/>
  <c r="Z1647" i="5"/>
  <c r="Y1648" i="5"/>
  <c r="Z1648" i="5"/>
  <c r="Y1649" i="5"/>
  <c r="Z1649" i="5"/>
  <c r="Y1650" i="5"/>
  <c r="Z1650" i="5"/>
  <c r="Y1651" i="5"/>
  <c r="Z1651" i="5"/>
  <c r="Y1652" i="5"/>
  <c r="Z1652" i="5"/>
  <c r="Y1653" i="5"/>
  <c r="Z1653" i="5"/>
  <c r="Y1654" i="5"/>
  <c r="Z1654" i="5"/>
  <c r="Y1655" i="5"/>
  <c r="Z1655" i="5"/>
  <c r="Y1656" i="5"/>
  <c r="Z1656" i="5"/>
  <c r="Y1657" i="5"/>
  <c r="Z1657" i="5"/>
  <c r="Y1658" i="5"/>
  <c r="Z1658" i="5"/>
  <c r="Y1659" i="5"/>
  <c r="Z1659" i="5"/>
  <c r="Y1660" i="5"/>
  <c r="Z1660" i="5"/>
  <c r="Y1661" i="5"/>
  <c r="Z1661" i="5"/>
  <c r="Y1662" i="5"/>
  <c r="Z1662" i="5"/>
  <c r="Y1663" i="5"/>
  <c r="Z1663" i="5"/>
  <c r="Y1664" i="5"/>
  <c r="Z1664" i="5"/>
  <c r="Y1665" i="5"/>
  <c r="Z1665" i="5"/>
  <c r="Y1666" i="5"/>
  <c r="Z1666" i="5"/>
  <c r="Y1667" i="5"/>
  <c r="Z1667" i="5"/>
  <c r="Y1668" i="5"/>
  <c r="Z1668" i="5"/>
  <c r="Y1669" i="5"/>
  <c r="Z1669" i="5"/>
  <c r="Y1670" i="5"/>
  <c r="Z1670" i="5"/>
  <c r="Y1671" i="5"/>
  <c r="Z1671" i="5"/>
  <c r="Y1672" i="5"/>
  <c r="Z1672" i="5"/>
  <c r="Y1673" i="5"/>
  <c r="Z1673" i="5"/>
  <c r="Y1674" i="5"/>
  <c r="Z1674" i="5"/>
  <c r="Y1675" i="5"/>
  <c r="Z1675" i="5"/>
  <c r="Y1676" i="5"/>
  <c r="Z1676" i="5"/>
  <c r="Y1677" i="5"/>
  <c r="Z1677" i="5"/>
  <c r="Y1678" i="5"/>
  <c r="Z1678" i="5"/>
  <c r="Y1679" i="5"/>
  <c r="Z1679" i="5"/>
  <c r="Y1680" i="5"/>
  <c r="Z1680" i="5"/>
  <c r="Y1681" i="5"/>
  <c r="Z1681" i="5"/>
  <c r="Y1682" i="5"/>
  <c r="Z1682" i="5"/>
  <c r="Y1683" i="5"/>
  <c r="Z1683" i="5"/>
  <c r="Y1684" i="5"/>
  <c r="Z1684" i="5"/>
  <c r="Y1685" i="5"/>
  <c r="Z1685" i="5"/>
  <c r="Y1686" i="5"/>
  <c r="Z1686" i="5"/>
  <c r="Y1687" i="5"/>
  <c r="Z1687" i="5"/>
  <c r="Y1688" i="5"/>
  <c r="Z1688" i="5"/>
  <c r="Y1689" i="5"/>
  <c r="Z1689" i="5"/>
  <c r="Y1690" i="5"/>
  <c r="Z1690" i="5"/>
  <c r="Y1691" i="5"/>
  <c r="Z1691" i="5"/>
  <c r="Y1692" i="5"/>
  <c r="Z1692" i="5"/>
  <c r="Y1693" i="5"/>
  <c r="Z1693" i="5"/>
  <c r="Y1694" i="5"/>
  <c r="Z1694" i="5"/>
  <c r="Y1695" i="5"/>
  <c r="Z1695" i="5"/>
  <c r="Y1696" i="5"/>
  <c r="Z1696" i="5"/>
  <c r="Y1697" i="5"/>
  <c r="Z1697" i="5"/>
  <c r="Y1698" i="5"/>
  <c r="Z1698" i="5"/>
  <c r="Y1699" i="5"/>
  <c r="Z1699" i="5"/>
  <c r="Y1700" i="5"/>
  <c r="Z1700" i="5"/>
  <c r="Y1701" i="5"/>
  <c r="Z1701" i="5"/>
  <c r="Y1702" i="5"/>
  <c r="Z1702" i="5"/>
  <c r="Y1703" i="5"/>
  <c r="Z1703" i="5"/>
  <c r="Y1704" i="5"/>
  <c r="Z1704" i="5"/>
  <c r="Y1705" i="5"/>
  <c r="Z1705" i="5"/>
  <c r="Y1706" i="5"/>
  <c r="Z1706" i="5"/>
  <c r="Y1707" i="5"/>
  <c r="Z1707" i="5"/>
  <c r="Y1708" i="5"/>
  <c r="Z1708" i="5"/>
  <c r="Y1709" i="5"/>
  <c r="Z1709" i="5"/>
  <c r="Y1710" i="5"/>
  <c r="Z1710" i="5"/>
  <c r="Y1711" i="5"/>
  <c r="Z1711" i="5"/>
  <c r="Y1712" i="5"/>
  <c r="Z1712" i="5"/>
  <c r="Y1713" i="5"/>
  <c r="Z1713" i="5"/>
  <c r="Y1714" i="5"/>
  <c r="Z1714" i="5"/>
  <c r="Y1715" i="5"/>
  <c r="Z1715" i="5"/>
  <c r="Y1716" i="5"/>
  <c r="Z1716" i="5"/>
  <c r="Y1717" i="5"/>
  <c r="Z1717" i="5"/>
  <c r="Y1718" i="5"/>
  <c r="Z1718" i="5"/>
  <c r="Y1719" i="5"/>
  <c r="Z1719" i="5"/>
  <c r="Y1720" i="5"/>
  <c r="Z1720" i="5"/>
  <c r="Y1721" i="5"/>
  <c r="Z1721" i="5"/>
  <c r="Y1722" i="5"/>
  <c r="Z1722" i="5"/>
  <c r="Y1723" i="5"/>
  <c r="Z1723" i="5"/>
  <c r="Y1724" i="5"/>
  <c r="Z1724" i="5"/>
  <c r="Y1725" i="5"/>
  <c r="Z1725" i="5"/>
  <c r="Y1726" i="5"/>
  <c r="Z1726" i="5"/>
  <c r="Y1727" i="5"/>
  <c r="Z1727" i="5"/>
  <c r="Y1728" i="5"/>
  <c r="Z1728" i="5"/>
  <c r="Y1729" i="5"/>
  <c r="Z1729" i="5"/>
  <c r="Y1730" i="5"/>
  <c r="Z1730" i="5"/>
  <c r="Y1731" i="5"/>
  <c r="Z1731" i="5"/>
  <c r="Y1732" i="5"/>
  <c r="Z1732" i="5"/>
  <c r="Y1733" i="5"/>
  <c r="Z1733" i="5"/>
  <c r="Y1734" i="5"/>
  <c r="Z1734" i="5"/>
  <c r="Y1735" i="5"/>
  <c r="Z1735" i="5"/>
  <c r="Y1736" i="5"/>
  <c r="Z1736" i="5"/>
  <c r="Y1737" i="5"/>
  <c r="Z1737" i="5"/>
  <c r="Y1738" i="5"/>
  <c r="Z1738" i="5"/>
  <c r="Y1739" i="5"/>
  <c r="Z1739" i="5"/>
  <c r="Y1740" i="5"/>
  <c r="Z1740" i="5"/>
  <c r="Y1741" i="5"/>
  <c r="Z1741" i="5"/>
  <c r="Y1742" i="5"/>
  <c r="Z1742" i="5"/>
  <c r="Y1743" i="5"/>
  <c r="Z1743" i="5"/>
  <c r="Y1744" i="5"/>
  <c r="Z1744" i="5"/>
  <c r="Y1745" i="5"/>
  <c r="Z1745" i="5"/>
  <c r="Y1746" i="5"/>
  <c r="Z1746" i="5"/>
  <c r="Y1747" i="5"/>
  <c r="Z1747" i="5"/>
  <c r="Y1748" i="5"/>
  <c r="Z1748" i="5"/>
  <c r="Y1749" i="5"/>
  <c r="Z1749" i="5"/>
  <c r="Y1750" i="5"/>
  <c r="Z1750" i="5"/>
  <c r="Y1751" i="5"/>
  <c r="Z1751" i="5"/>
  <c r="Y1752" i="5"/>
  <c r="Z1752" i="5"/>
  <c r="Y1753" i="5"/>
  <c r="Z1753" i="5"/>
  <c r="Y1754" i="5"/>
  <c r="Z1754" i="5"/>
  <c r="Y1755" i="5"/>
  <c r="Z1755" i="5"/>
  <c r="Y1756" i="5"/>
  <c r="Z1756" i="5"/>
  <c r="Y1757" i="5"/>
  <c r="Z1757" i="5"/>
  <c r="Y1758" i="5"/>
  <c r="Z1758" i="5"/>
  <c r="Y1759" i="5"/>
  <c r="Z1759" i="5"/>
  <c r="Y1760" i="5"/>
  <c r="Z1760" i="5"/>
  <c r="Y1761" i="5"/>
  <c r="Z1761" i="5"/>
  <c r="Y1762" i="5"/>
  <c r="Z1762" i="5"/>
  <c r="Y1763" i="5"/>
  <c r="Z1763" i="5"/>
  <c r="Y1764" i="5"/>
  <c r="Z1764" i="5"/>
  <c r="Y1765" i="5"/>
  <c r="Z1765" i="5"/>
  <c r="Y1766" i="5"/>
  <c r="Z1766" i="5"/>
  <c r="Y1767" i="5"/>
  <c r="Z1767" i="5"/>
  <c r="Y1768" i="5"/>
  <c r="Z1768" i="5"/>
  <c r="Y1769" i="5"/>
  <c r="Z1769" i="5"/>
  <c r="Y1770" i="5"/>
  <c r="Z1770" i="5"/>
  <c r="Y1771" i="5"/>
  <c r="Z1771" i="5"/>
  <c r="Y1772" i="5"/>
  <c r="Z1772" i="5"/>
  <c r="Y1773" i="5"/>
  <c r="Z1773" i="5"/>
  <c r="Y1774" i="5"/>
  <c r="Z1774" i="5"/>
  <c r="Y1775" i="5"/>
  <c r="Z1775" i="5"/>
  <c r="Y1776" i="5"/>
  <c r="Z1776" i="5"/>
  <c r="Y1777" i="5"/>
  <c r="Z1777" i="5"/>
  <c r="Y1778" i="5"/>
  <c r="Z1778" i="5"/>
  <c r="Y1779" i="5"/>
  <c r="Z1779" i="5"/>
  <c r="Y1780" i="5"/>
  <c r="Z1780" i="5"/>
  <c r="Y1781" i="5"/>
  <c r="Z1781" i="5"/>
  <c r="Y1782" i="5"/>
  <c r="Z1782" i="5"/>
  <c r="Y1783" i="5"/>
  <c r="Z1783" i="5"/>
  <c r="Y1784" i="5"/>
  <c r="Z1784" i="5"/>
  <c r="Y1785" i="5"/>
  <c r="Z1785" i="5"/>
  <c r="Y1786" i="5"/>
  <c r="Z1786" i="5"/>
  <c r="Y1787" i="5"/>
  <c r="Z1787" i="5"/>
  <c r="Y1788" i="5"/>
  <c r="Z1788" i="5"/>
  <c r="Y1789" i="5"/>
  <c r="Z1789" i="5"/>
  <c r="Y1790" i="5"/>
  <c r="Z1790" i="5"/>
  <c r="Y1791" i="5"/>
  <c r="Z1791" i="5"/>
  <c r="Y1792" i="5"/>
  <c r="Z1792" i="5"/>
  <c r="Y1793" i="5"/>
  <c r="Z1793" i="5"/>
  <c r="Y1794" i="5"/>
  <c r="Z1794" i="5"/>
  <c r="Y1795" i="5"/>
  <c r="Z1795" i="5"/>
  <c r="Y1796" i="5"/>
  <c r="Z1796" i="5"/>
  <c r="Y1797" i="5"/>
  <c r="Z1797" i="5"/>
  <c r="Y1798" i="5"/>
  <c r="Z1798" i="5"/>
  <c r="Y1799" i="5"/>
  <c r="Z1799" i="5"/>
  <c r="Y1800" i="5"/>
  <c r="Z1800" i="5"/>
  <c r="Y1801" i="5"/>
  <c r="Z1801" i="5"/>
  <c r="Y1802" i="5"/>
  <c r="Z1802" i="5"/>
  <c r="Y1803" i="5"/>
  <c r="Z1803" i="5"/>
  <c r="Y1804" i="5"/>
  <c r="Z1804" i="5"/>
  <c r="Y1805" i="5"/>
  <c r="Z1805" i="5"/>
  <c r="Y1806" i="5"/>
  <c r="Z1806" i="5"/>
  <c r="Y1807" i="5"/>
  <c r="Z1807" i="5"/>
  <c r="Y1808" i="5"/>
  <c r="Z1808" i="5"/>
  <c r="Y1809" i="5"/>
  <c r="Z1809" i="5"/>
  <c r="Y1810" i="5"/>
  <c r="Z1810" i="5"/>
  <c r="Y1811" i="5"/>
  <c r="Z1811" i="5"/>
  <c r="Y1812" i="5"/>
  <c r="Z1812" i="5"/>
  <c r="Y1813" i="5"/>
  <c r="Z1813" i="5"/>
  <c r="Y1814" i="5"/>
  <c r="Z1814" i="5"/>
  <c r="Y1815" i="5"/>
  <c r="Z1815" i="5"/>
  <c r="Y1816" i="5"/>
  <c r="Z1816" i="5"/>
  <c r="Y1817" i="5"/>
  <c r="Z1817" i="5"/>
  <c r="Y1818" i="5"/>
  <c r="Z1818" i="5"/>
  <c r="Y1819" i="5"/>
  <c r="Z1819" i="5"/>
  <c r="Y1820" i="5"/>
  <c r="Z1820" i="5"/>
  <c r="Y1821" i="5"/>
  <c r="Z1821" i="5"/>
  <c r="Y1822" i="5"/>
  <c r="Z1822" i="5"/>
  <c r="Y1823" i="5"/>
  <c r="Z1823" i="5"/>
  <c r="Y1824" i="5"/>
  <c r="Z1824" i="5"/>
  <c r="Y1825" i="5"/>
  <c r="Z1825" i="5"/>
  <c r="Y1826" i="5"/>
  <c r="Z1826" i="5"/>
  <c r="Y1827" i="5"/>
  <c r="Z1827" i="5"/>
  <c r="Y1828" i="5"/>
  <c r="Z1828" i="5"/>
  <c r="Y1829" i="5"/>
  <c r="Z1829" i="5"/>
  <c r="Y1830" i="5"/>
  <c r="Z1830" i="5"/>
  <c r="Y1831" i="5"/>
  <c r="Z1831" i="5"/>
  <c r="Y1832" i="5"/>
  <c r="Z1832" i="5"/>
  <c r="Y1833" i="5"/>
  <c r="Z1833" i="5"/>
  <c r="Y1834" i="5"/>
  <c r="Z1834" i="5"/>
  <c r="Y1835" i="5"/>
  <c r="Z1835" i="5"/>
  <c r="Y1836" i="5"/>
  <c r="Z1836" i="5"/>
  <c r="Y1837" i="5"/>
  <c r="Z1837" i="5"/>
  <c r="Y1838" i="5"/>
  <c r="Z1838" i="5"/>
  <c r="Y1839" i="5"/>
  <c r="Z1839" i="5"/>
  <c r="Y1840" i="5"/>
  <c r="Z1840" i="5"/>
  <c r="Y1841" i="5"/>
  <c r="Z1841" i="5"/>
  <c r="Y1842" i="5"/>
  <c r="Z1842" i="5"/>
  <c r="Y1843" i="5"/>
  <c r="Z1843" i="5"/>
  <c r="Y1844" i="5"/>
  <c r="Z1844" i="5"/>
  <c r="Y1845" i="5"/>
  <c r="Z1845" i="5"/>
  <c r="Y1846" i="5"/>
  <c r="Z1846" i="5"/>
  <c r="Y1847" i="5"/>
  <c r="Z1847" i="5"/>
  <c r="Y1848" i="5"/>
  <c r="Z1848" i="5"/>
  <c r="Y1849" i="5"/>
  <c r="Z1849" i="5"/>
  <c r="Y1850" i="5"/>
  <c r="Z1850" i="5"/>
  <c r="Y1851" i="5"/>
  <c r="Z1851" i="5"/>
  <c r="Y1852" i="5"/>
  <c r="Z1852" i="5"/>
  <c r="Y1853" i="5"/>
  <c r="Z1853" i="5"/>
  <c r="Y1854" i="5"/>
  <c r="Z1854" i="5"/>
  <c r="Y1855" i="5"/>
  <c r="Z1855" i="5"/>
  <c r="Y1856" i="5"/>
  <c r="Z1856" i="5"/>
  <c r="Y1857" i="5"/>
  <c r="Z1857" i="5"/>
  <c r="Y1858" i="5"/>
  <c r="Z1858" i="5"/>
  <c r="Y1859" i="5"/>
  <c r="Z1859" i="5"/>
  <c r="Y1860" i="5"/>
  <c r="Z1860" i="5"/>
  <c r="Y1861" i="5"/>
  <c r="Z1861" i="5"/>
  <c r="Y1862" i="5"/>
  <c r="Z1862" i="5"/>
  <c r="Y1863" i="5"/>
  <c r="Z1863" i="5"/>
  <c r="Y1864" i="5"/>
  <c r="Z1864" i="5"/>
  <c r="Y1865" i="5"/>
  <c r="Z1865" i="5"/>
  <c r="Y1866" i="5"/>
  <c r="Z1866" i="5"/>
  <c r="Y1867" i="5"/>
  <c r="Z1867" i="5"/>
  <c r="Y1868" i="5"/>
  <c r="Z1868" i="5"/>
  <c r="Y1869" i="5"/>
  <c r="Z1869" i="5"/>
  <c r="Y1870" i="5"/>
  <c r="Z1870" i="5"/>
  <c r="Y1871" i="5"/>
  <c r="Z1871" i="5"/>
  <c r="Y1872" i="5"/>
  <c r="Z1872" i="5"/>
  <c r="Y1873" i="5"/>
  <c r="Z1873" i="5"/>
  <c r="Y1874" i="5"/>
  <c r="Z1874" i="5"/>
  <c r="Y1875" i="5"/>
  <c r="Z1875" i="5"/>
  <c r="Y1876" i="5"/>
  <c r="Z1876" i="5"/>
  <c r="D13" i="11"/>
  <c r="D29" i="11"/>
  <c r="D33" i="11"/>
  <c r="D42" i="11"/>
  <c r="D45" i="11"/>
  <c r="D48" i="11"/>
  <c r="J49" i="11"/>
  <c r="K49" i="11" s="1"/>
  <c r="K50" i="11"/>
  <c r="L50" i="11"/>
  <c r="D51" i="11"/>
  <c r="K51" i="11"/>
  <c r="L51" i="11"/>
  <c r="D55" i="11"/>
  <c r="D56" i="11"/>
  <c r="D57" i="11"/>
  <c r="D61" i="11"/>
  <c r="D62" i="11"/>
  <c r="G62" i="11"/>
  <c r="D69" i="11"/>
  <c r="D74" i="11"/>
  <c r="D75" i="11"/>
  <c r="D83" i="11"/>
  <c r="D85" i="11"/>
  <c r="D87" i="11"/>
  <c r="D95" i="11"/>
  <c r="D99" i="11"/>
  <c r="D100" i="11"/>
  <c r="D103" i="11"/>
  <c r="D107" i="11"/>
  <c r="D108" i="11"/>
  <c r="D109" i="11"/>
  <c r="D111" i="11"/>
  <c r="D114" i="11"/>
  <c r="D115" i="11"/>
  <c r="D116" i="11"/>
  <c r="D117" i="11"/>
  <c r="D119" i="11"/>
  <c r="D122" i="11"/>
  <c r="D123" i="11"/>
  <c r="D124" i="11"/>
  <c r="D125" i="11"/>
  <c r="D127" i="11"/>
  <c r="D130" i="11"/>
  <c r="D131" i="11"/>
  <c r="D132" i="11"/>
  <c r="D133" i="11"/>
  <c r="D135" i="11"/>
  <c r="D138" i="11"/>
  <c r="D139" i="11"/>
  <c r="D140" i="11"/>
  <c r="D141" i="11"/>
  <c r="D143" i="11"/>
  <c r="D146" i="11"/>
  <c r="D147" i="11"/>
  <c r="D148" i="11"/>
  <c r="D149" i="11"/>
  <c r="D151" i="11"/>
  <c r="D152" i="11"/>
  <c r="D154" i="11"/>
  <c r="D155" i="11"/>
  <c r="D156" i="11"/>
  <c r="D157" i="11"/>
  <c r="D159" i="11"/>
  <c r="D160" i="11"/>
  <c r="D162" i="11"/>
  <c r="D163" i="11"/>
  <c r="D164" i="11"/>
  <c r="D165" i="11"/>
  <c r="D167" i="11"/>
  <c r="D168" i="11"/>
  <c r="D170" i="11"/>
  <c r="D171" i="11"/>
  <c r="D172" i="11"/>
  <c r="D173" i="11"/>
  <c r="D175" i="11"/>
  <c r="D176" i="11"/>
  <c r="D177" i="11"/>
  <c r="C56" i="11" l="1"/>
  <c r="C58" i="11"/>
  <c r="C60" i="11"/>
  <c r="C50" i="11"/>
  <c r="C51" i="11"/>
  <c r="C62" i="11"/>
  <c r="C54" i="11"/>
  <c r="C52" i="11"/>
  <c r="D98" i="11"/>
  <c r="D84" i="11"/>
  <c r="D71" i="11"/>
  <c r="D43" i="11"/>
  <c r="D27" i="11"/>
  <c r="D11" i="11"/>
  <c r="D26" i="11"/>
  <c r="D10" i="11"/>
  <c r="D93" i="11"/>
  <c r="D82" i="11"/>
  <c r="D68" i="11"/>
  <c r="D60" i="11"/>
  <c r="D41" i="11"/>
  <c r="D25" i="11"/>
  <c r="D9" i="11"/>
  <c r="D106" i="11"/>
  <c r="D92" i="11"/>
  <c r="D79" i="11"/>
  <c r="D67" i="11"/>
  <c r="D53" i="11"/>
  <c r="D37" i="11"/>
  <c r="D21" i="11"/>
  <c r="D91" i="11"/>
  <c r="D77" i="11"/>
  <c r="D66" i="11"/>
  <c r="D58" i="11"/>
  <c r="D35" i="11"/>
  <c r="D19" i="11"/>
  <c r="D101" i="11"/>
  <c r="D90" i="11"/>
  <c r="D76" i="11"/>
  <c r="D63" i="11"/>
  <c r="D49" i="11"/>
  <c r="D34" i="11"/>
  <c r="D18" i="11"/>
  <c r="D17" i="11"/>
  <c r="D174" i="11"/>
  <c r="D166" i="11"/>
  <c r="D158" i="11"/>
  <c r="D150" i="11"/>
  <c r="D142" i="11"/>
  <c r="D134" i="11"/>
  <c r="D126" i="11"/>
  <c r="D118" i="11"/>
  <c r="D110" i="11"/>
  <c r="D102" i="11"/>
  <c r="D94" i="11"/>
  <c r="D86" i="11"/>
  <c r="D78" i="11"/>
  <c r="D70" i="11"/>
  <c r="D52" i="11"/>
  <c r="D50" i="11"/>
  <c r="E50" i="11" s="1"/>
  <c r="D44" i="11"/>
  <c r="D36" i="11"/>
  <c r="D28" i="11"/>
  <c r="D20" i="11"/>
  <c r="D12" i="11"/>
  <c r="D40" i="11"/>
  <c r="D32" i="11"/>
  <c r="D24" i="11"/>
  <c r="D16" i="11"/>
  <c r="D8" i="11"/>
  <c r="D169" i="11"/>
  <c r="D161" i="11"/>
  <c r="D153" i="11"/>
  <c r="D145" i="11"/>
  <c r="D137" i="11"/>
  <c r="D129" i="11"/>
  <c r="D121" i="11"/>
  <c r="D113" i="11"/>
  <c r="D105" i="11"/>
  <c r="D97" i="11"/>
  <c r="D89" i="11"/>
  <c r="D81" i="11"/>
  <c r="D73" i="11"/>
  <c r="D65" i="11"/>
  <c r="D54" i="11"/>
  <c r="D47" i="11"/>
  <c r="D39" i="11"/>
  <c r="D31" i="11"/>
  <c r="D23" i="11"/>
  <c r="D15" i="11"/>
  <c r="D7" i="11"/>
  <c r="D144" i="11"/>
  <c r="D136" i="11"/>
  <c r="D128" i="11"/>
  <c r="D120" i="11"/>
  <c r="D112" i="11"/>
  <c r="D104" i="11"/>
  <c r="D96" i="11"/>
  <c r="D88" i="11"/>
  <c r="D80" i="11"/>
  <c r="D72" i="11"/>
  <c r="D64" i="11"/>
  <c r="D59" i="11"/>
  <c r="D46" i="11"/>
  <c r="D38" i="11"/>
  <c r="D30" i="11"/>
  <c r="D22" i="11"/>
  <c r="D14" i="11"/>
  <c r="E51" i="11"/>
  <c r="C22" i="11"/>
  <c r="C11" i="11"/>
  <c r="C175" i="11"/>
  <c r="E175" i="11" s="1"/>
  <c r="C171" i="11"/>
  <c r="E171" i="11" s="1"/>
  <c r="C167" i="11"/>
  <c r="E167" i="11" s="1"/>
  <c r="C163" i="11"/>
  <c r="E163" i="11" s="1"/>
  <c r="C159" i="11"/>
  <c r="E159" i="11" s="1"/>
  <c r="C155" i="11"/>
  <c r="E155" i="11" s="1"/>
  <c r="C151" i="11"/>
  <c r="E151" i="11" s="1"/>
  <c r="C147" i="11"/>
  <c r="E147" i="11" s="1"/>
  <c r="C143" i="11"/>
  <c r="E143" i="11" s="1"/>
  <c r="C139" i="11"/>
  <c r="E139" i="11" s="1"/>
  <c r="C135" i="11"/>
  <c r="E135" i="11" s="1"/>
  <c r="C131" i="11"/>
  <c r="E131" i="11" s="1"/>
  <c r="C127" i="11"/>
  <c r="E127" i="11" s="1"/>
  <c r="C123" i="11"/>
  <c r="E123" i="11" s="1"/>
  <c r="C119" i="11"/>
  <c r="E119" i="11" s="1"/>
  <c r="C115" i="11"/>
  <c r="E115" i="11" s="1"/>
  <c r="C111" i="11"/>
  <c r="E111" i="11" s="1"/>
  <c r="C107" i="11"/>
  <c r="E107" i="11" s="1"/>
  <c r="C103" i="11"/>
  <c r="E103" i="11" s="1"/>
  <c r="C99" i="11"/>
  <c r="E99" i="11" s="1"/>
  <c r="C95" i="11"/>
  <c r="E95" i="11" s="1"/>
  <c r="C91" i="11"/>
  <c r="C87" i="11"/>
  <c r="E87" i="11" s="1"/>
  <c r="C83" i="11"/>
  <c r="E83" i="11" s="1"/>
  <c r="C79" i="11"/>
  <c r="E79" i="11" s="1"/>
  <c r="C75" i="11"/>
  <c r="E75" i="11" s="1"/>
  <c r="C71" i="11"/>
  <c r="E71" i="11" s="1"/>
  <c r="C67" i="11"/>
  <c r="C63" i="11"/>
  <c r="C46" i="11"/>
  <c r="C42" i="11"/>
  <c r="E42" i="11" s="1"/>
  <c r="C38" i="11"/>
  <c r="C34" i="11"/>
  <c r="C30" i="11"/>
  <c r="C26" i="11"/>
  <c r="C59" i="11"/>
  <c r="C55" i="11"/>
  <c r="E55" i="11" s="1"/>
  <c r="C174" i="11"/>
  <c r="E174" i="11" s="1"/>
  <c r="C170" i="11"/>
  <c r="E170" i="11" s="1"/>
  <c r="C166" i="11"/>
  <c r="C162" i="11"/>
  <c r="E162" i="11" s="1"/>
  <c r="C158" i="11"/>
  <c r="C154" i="11"/>
  <c r="E154" i="11" s="1"/>
  <c r="C150" i="11"/>
  <c r="C146" i="11"/>
  <c r="E146" i="11" s="1"/>
  <c r="C142" i="11"/>
  <c r="C138" i="11"/>
  <c r="E138" i="11" s="1"/>
  <c r="C134" i="11"/>
  <c r="C130" i="11"/>
  <c r="E130" i="11" s="1"/>
  <c r="C126" i="11"/>
  <c r="C122" i="11"/>
  <c r="E122" i="11" s="1"/>
  <c r="C118" i="11"/>
  <c r="C114" i="11"/>
  <c r="E114" i="11" s="1"/>
  <c r="C110" i="11"/>
  <c r="C106" i="11"/>
  <c r="C102" i="11"/>
  <c r="C98" i="11"/>
  <c r="C94" i="11"/>
  <c r="C90" i="11"/>
  <c r="C86" i="11"/>
  <c r="C82" i="11"/>
  <c r="E82" i="11" s="1"/>
  <c r="C78" i="11"/>
  <c r="C74" i="11"/>
  <c r="E74" i="11" s="1"/>
  <c r="C70" i="11"/>
  <c r="C66" i="11"/>
  <c r="C49" i="11"/>
  <c r="E49" i="11" s="1"/>
  <c r="C45" i="11"/>
  <c r="E45" i="11" s="1"/>
  <c r="C41" i="11"/>
  <c r="E41" i="11" s="1"/>
  <c r="C37" i="11"/>
  <c r="E37" i="11" s="1"/>
  <c r="C33" i="11"/>
  <c r="E33" i="11" s="1"/>
  <c r="C29" i="11"/>
  <c r="E29" i="11" s="1"/>
  <c r="C25" i="11"/>
  <c r="C177" i="11"/>
  <c r="E177" i="11" s="1"/>
  <c r="C173" i="11"/>
  <c r="E173" i="11" s="1"/>
  <c r="C169" i="11"/>
  <c r="C165" i="11"/>
  <c r="E165" i="11" s="1"/>
  <c r="C161" i="11"/>
  <c r="C157" i="11"/>
  <c r="E157" i="11" s="1"/>
  <c r="C153" i="11"/>
  <c r="C149" i="11"/>
  <c r="E149" i="11" s="1"/>
  <c r="C145" i="11"/>
  <c r="C141" i="11"/>
  <c r="E141" i="11" s="1"/>
  <c r="C137" i="11"/>
  <c r="C133" i="11"/>
  <c r="E133" i="11" s="1"/>
  <c r="C129" i="11"/>
  <c r="C125" i="11"/>
  <c r="E125" i="11" s="1"/>
  <c r="C121" i="11"/>
  <c r="C117" i="11"/>
  <c r="E117" i="11" s="1"/>
  <c r="C113" i="11"/>
  <c r="C109" i="11"/>
  <c r="E109" i="11" s="1"/>
  <c r="C105" i="11"/>
  <c r="C101" i="11"/>
  <c r="C97" i="11"/>
  <c r="C93" i="11"/>
  <c r="C89" i="11"/>
  <c r="C85" i="11"/>
  <c r="E85" i="11" s="1"/>
  <c r="C81" i="11"/>
  <c r="C77" i="11"/>
  <c r="C73" i="11"/>
  <c r="C69" i="11"/>
  <c r="E69" i="11" s="1"/>
  <c r="C65" i="11"/>
  <c r="C48" i="11"/>
  <c r="E48" i="11" s="1"/>
  <c r="C44" i="11"/>
  <c r="C40" i="11"/>
  <c r="C36" i="11"/>
  <c r="C32" i="11"/>
  <c r="C28" i="11"/>
  <c r="C61" i="11"/>
  <c r="E61" i="11" s="1"/>
  <c r="C57" i="11"/>
  <c r="E57" i="11" s="1"/>
  <c r="C53" i="11"/>
  <c r="E53" i="11" s="1"/>
  <c r="C176" i="11"/>
  <c r="E176" i="11" s="1"/>
  <c r="C172" i="11"/>
  <c r="E172" i="11" s="1"/>
  <c r="C168" i="11"/>
  <c r="E168" i="11" s="1"/>
  <c r="C164" i="11"/>
  <c r="E164" i="11" s="1"/>
  <c r="C160" i="11"/>
  <c r="E160" i="11" s="1"/>
  <c r="C156" i="11"/>
  <c r="E156" i="11" s="1"/>
  <c r="C152" i="11"/>
  <c r="E152" i="11" s="1"/>
  <c r="C148" i="11"/>
  <c r="E148" i="11" s="1"/>
  <c r="C144" i="11"/>
  <c r="C140" i="11"/>
  <c r="E140" i="11" s="1"/>
  <c r="C136" i="11"/>
  <c r="C132" i="11"/>
  <c r="E132" i="11" s="1"/>
  <c r="C128" i="11"/>
  <c r="C124" i="11"/>
  <c r="E124" i="11" s="1"/>
  <c r="C120" i="11"/>
  <c r="C116" i="11"/>
  <c r="E116" i="11" s="1"/>
  <c r="C112" i="11"/>
  <c r="C108" i="11"/>
  <c r="E108" i="11" s="1"/>
  <c r="C104" i="11"/>
  <c r="C100" i="11"/>
  <c r="E100" i="11" s="1"/>
  <c r="C96" i="11"/>
  <c r="C92" i="11"/>
  <c r="C88" i="11"/>
  <c r="C84" i="11"/>
  <c r="E84" i="11" s="1"/>
  <c r="C80" i="11"/>
  <c r="C76" i="11"/>
  <c r="C72" i="11"/>
  <c r="C68" i="11"/>
  <c r="C64" i="11"/>
  <c r="E60" i="11"/>
  <c r="C47" i="11"/>
  <c r="C43" i="11"/>
  <c r="E43" i="11" s="1"/>
  <c r="C39" i="11"/>
  <c r="C35" i="11"/>
  <c r="E35" i="11" s="1"/>
  <c r="C31" i="11"/>
  <c r="C27" i="11"/>
  <c r="E27" i="11" s="1"/>
  <c r="C8" i="11"/>
  <c r="E62" i="11"/>
  <c r="C18" i="11"/>
  <c r="C19" i="11"/>
  <c r="E19" i="11" s="1"/>
  <c r="C24" i="11"/>
  <c r="C15" i="11"/>
  <c r="C21" i="11"/>
  <c r="C14" i="11"/>
  <c r="C7" i="11"/>
  <c r="E56" i="11"/>
  <c r="C10" i="11"/>
  <c r="C20" i="11"/>
  <c r="C17" i="11"/>
  <c r="E17" i="11" s="1"/>
  <c r="C13" i="11"/>
  <c r="E13" i="11" s="1"/>
  <c r="C6" i="11"/>
  <c r="E6" i="11" s="1"/>
  <c r="E58" i="11"/>
  <c r="C23" i="11"/>
  <c r="C16" i="11"/>
  <c r="C12" i="11"/>
  <c r="C9" i="11"/>
  <c r="L49" i="11"/>
  <c r="L52" i="11" s="1"/>
  <c r="E126" i="11" l="1"/>
  <c r="E66" i="11"/>
  <c r="E98" i="11"/>
  <c r="E93" i="11"/>
  <c r="E92" i="11"/>
  <c r="E77" i="11"/>
  <c r="E106" i="11"/>
  <c r="E90" i="11"/>
  <c r="E21" i="11"/>
  <c r="E36" i="11"/>
  <c r="E113" i="11"/>
  <c r="E25" i="11"/>
  <c r="E166" i="11"/>
  <c r="E11" i="11"/>
  <c r="E8" i="11"/>
  <c r="E102" i="11"/>
  <c r="E54" i="11"/>
  <c r="E52" i="11"/>
  <c r="E12" i="11"/>
  <c r="E78" i="11"/>
  <c r="E142" i="11"/>
  <c r="E23" i="11"/>
  <c r="E89" i="11"/>
  <c r="E153" i="11"/>
  <c r="E44" i="11"/>
  <c r="E144" i="11"/>
  <c r="E65" i="11"/>
  <c r="E129" i="11"/>
  <c r="E118" i="11"/>
  <c r="E67" i="11"/>
  <c r="E68" i="11"/>
  <c r="E121" i="11"/>
  <c r="E101" i="11"/>
  <c r="E34" i="11"/>
  <c r="E38" i="11"/>
  <c r="E112" i="11"/>
  <c r="E97" i="11"/>
  <c r="E161" i="11"/>
  <c r="E86" i="11"/>
  <c r="E150" i="11"/>
  <c r="E59" i="11"/>
  <c r="E120" i="11"/>
  <c r="E94" i="11"/>
  <c r="E158" i="11"/>
  <c r="E76" i="11"/>
  <c r="E47" i="11"/>
  <c r="E128" i="11"/>
  <c r="E9" i="11"/>
  <c r="E26" i="11"/>
  <c r="E104" i="11"/>
  <c r="E91" i="11"/>
  <c r="E81" i="11"/>
  <c r="E145" i="11"/>
  <c r="E40" i="11"/>
  <c r="E15" i="11"/>
  <c r="E70" i="11"/>
  <c r="E134" i="11"/>
  <c r="E18" i="11"/>
  <c r="E32" i="11"/>
  <c r="E10" i="11"/>
  <c r="E63" i="11"/>
  <c r="E39" i="11"/>
  <c r="E28" i="11"/>
  <c r="E105" i="11"/>
  <c r="E169" i="11"/>
  <c r="E64" i="11"/>
  <c r="E96" i="11"/>
  <c r="E7" i="11"/>
  <c r="E88" i="11"/>
  <c r="E31" i="11"/>
  <c r="E20" i="11"/>
  <c r="E73" i="11"/>
  <c r="E137" i="11"/>
  <c r="D178" i="11"/>
  <c r="E72" i="11"/>
  <c r="E136" i="11"/>
  <c r="E110" i="11"/>
  <c r="E16" i="11"/>
  <c r="E14" i="11"/>
  <c r="E80" i="11"/>
  <c r="E46" i="11"/>
  <c r="E24" i="11"/>
  <c r="D179" i="11"/>
  <c r="E30" i="11"/>
  <c r="E22" i="11"/>
  <c r="C178" i="11"/>
  <c r="C179" i="11"/>
  <c r="E179" i="11" l="1"/>
  <c r="E17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600-000001000000}">
      <text>
        <r>
          <rPr>
            <b/>
            <sz val="9"/>
            <color indexed="81"/>
            <rFont val="Tahoma"/>
            <family val="2"/>
          </rPr>
          <t>Author:</t>
        </r>
        <r>
          <rPr>
            <sz val="9"/>
            <color indexed="81"/>
            <rFont val="Tahoma"/>
            <family val="2"/>
          </rPr>
          <t xml:space="preserve">
Drag formula down to capture 1992 data at the bottom of the sheet.</t>
        </r>
      </text>
    </comment>
  </commentList>
</comments>
</file>

<file path=xl/sharedStrings.xml><?xml version="1.0" encoding="utf-8"?>
<sst xmlns="http://schemas.openxmlformats.org/spreadsheetml/2006/main" count="24833" uniqueCount="2669">
  <si>
    <t>List: None</t>
  </si>
  <si>
    <t>Company List: All</t>
  </si>
  <si>
    <t>States: All</t>
  </si>
  <si>
    <t>State</t>
  </si>
  <si>
    <t>Company</t>
  </si>
  <si>
    <t>Parent Company Ticker</t>
  </si>
  <si>
    <t>Docket</t>
  </si>
  <si>
    <t>Rate Case Service Type</t>
  </si>
  <si>
    <t>Case Type</t>
  </si>
  <si>
    <t>Rate Increase ($M)</t>
  </si>
  <si>
    <t>Return on Original Cost Rate (%)</t>
  </si>
  <si>
    <t>Return on Equity (%)</t>
  </si>
  <si>
    <t>Common Equity to Total Capital (%)</t>
  </si>
  <si>
    <t>Rate Case Test Year End Date</t>
  </si>
  <si>
    <t>Rate Base ($M)</t>
  </si>
  <si>
    <t>Rate Base Valuation Method</t>
  </si>
  <si>
    <t>Arkansas</t>
  </si>
  <si>
    <t>NA</t>
  </si>
  <si>
    <t>Year-end</t>
  </si>
  <si>
    <t>California</t>
  </si>
  <si>
    <t>AQN</t>
  </si>
  <si>
    <t>Average</t>
  </si>
  <si>
    <t>Pacific Gas and Electric Co.</t>
  </si>
  <si>
    <t>PCG</t>
  </si>
  <si>
    <t>Limited-Issue Rider</t>
  </si>
  <si>
    <t>San Diego Gas &amp; Electric Co.</t>
  </si>
  <si>
    <t>SRE</t>
  </si>
  <si>
    <t>Colorado</t>
  </si>
  <si>
    <t>Public Service Co. of CO</t>
  </si>
  <si>
    <t>XEL</t>
  </si>
  <si>
    <t>Idaho</t>
  </si>
  <si>
    <t>Kansas</t>
  </si>
  <si>
    <t>Louisiana</t>
  </si>
  <si>
    <t>Massachusetts</t>
  </si>
  <si>
    <t>ES</t>
  </si>
  <si>
    <t>Distribution</t>
  </si>
  <si>
    <t>Michigan</t>
  </si>
  <si>
    <t>DTE</t>
  </si>
  <si>
    <t>Minnesota</t>
  </si>
  <si>
    <t>Northern States Power Co.</t>
  </si>
  <si>
    <t>Missouri</t>
  </si>
  <si>
    <t>New Hampshire</t>
  </si>
  <si>
    <t>UTL</t>
  </si>
  <si>
    <t>New York</t>
  </si>
  <si>
    <t>ED</t>
  </si>
  <si>
    <t>Orange &amp; Rockland Utlts Inc.</t>
  </si>
  <si>
    <t>Ohio</t>
  </si>
  <si>
    <t>AES</t>
  </si>
  <si>
    <t>Date Certain</t>
  </si>
  <si>
    <t>Duke Energy Ohio Inc.</t>
  </si>
  <si>
    <t>DUK</t>
  </si>
  <si>
    <t>Oklahoma</t>
  </si>
  <si>
    <t>Oregon</t>
  </si>
  <si>
    <t>BRK.A</t>
  </si>
  <si>
    <t>Tennessee</t>
  </si>
  <si>
    <t>Texas</t>
  </si>
  <si>
    <t>Virginia</t>
  </si>
  <si>
    <t>PPL</t>
  </si>
  <si>
    <t>D</t>
  </si>
  <si>
    <t xml:space="preserve"> </t>
  </si>
  <si>
    <t>Washington</t>
  </si>
  <si>
    <t>Avista Corp.</t>
  </si>
  <si>
    <t>AVA</t>
  </si>
  <si>
    <t>Puget Sound Energy Inc.</t>
  </si>
  <si>
    <t>Rate Case History (Past Rate Cases)</t>
  </si>
  <si>
    <t>Increase Requested</t>
  </si>
  <si>
    <t>Increase Authorized</t>
  </si>
  <si>
    <t>Rate Case Duration (months)</t>
  </si>
  <si>
    <t>Date</t>
  </si>
  <si>
    <t>Decision Type</t>
  </si>
  <si>
    <t>Phase-In?</t>
  </si>
  <si>
    <t>Interim Authorized?</t>
  </si>
  <si>
    <t>Alaska</t>
  </si>
  <si>
    <t>Settled</t>
  </si>
  <si>
    <t>No</t>
  </si>
  <si>
    <t>Yes</t>
  </si>
  <si>
    <t>Fully Litigated</t>
  </si>
  <si>
    <t>ETR</t>
  </si>
  <si>
    <t>Arizona</t>
  </si>
  <si>
    <t>Arizona Public Service Co.</t>
  </si>
  <si>
    <t>PNW</t>
  </si>
  <si>
    <t>FTS</t>
  </si>
  <si>
    <t>Sierra Pacific Power Co.</t>
  </si>
  <si>
    <t>BKH</t>
  </si>
  <si>
    <t>Connecticut</t>
  </si>
  <si>
    <t>The CT Light &amp; Power Co</t>
  </si>
  <si>
    <t>IBE</t>
  </si>
  <si>
    <t>District of Columbia</t>
  </si>
  <si>
    <t>EXC</t>
  </si>
  <si>
    <t>Delaware</t>
  </si>
  <si>
    <t>Delmarva Power &amp; Light Co.</t>
  </si>
  <si>
    <t>Florida</t>
  </si>
  <si>
    <t>NEE</t>
  </si>
  <si>
    <t>Florida Public Utilities Co.</t>
  </si>
  <si>
    <t>CPK</t>
  </si>
  <si>
    <t>EMA</t>
  </si>
  <si>
    <t>Georgia</t>
  </si>
  <si>
    <t>SO</t>
  </si>
  <si>
    <t>Hawaii</t>
  </si>
  <si>
    <t>Iowa</t>
  </si>
  <si>
    <t>Interstate Power &amp; Light Co.</t>
  </si>
  <si>
    <t>LNT</t>
  </si>
  <si>
    <t>MidAmerican Energy Co.</t>
  </si>
  <si>
    <t>Illinois</t>
  </si>
  <si>
    <t>Ameren Illinois</t>
  </si>
  <si>
    <t>AEE</t>
  </si>
  <si>
    <t>Indiana</t>
  </si>
  <si>
    <t>NI</t>
  </si>
  <si>
    <t>Sthrn IN Gas &amp; Electric Co.</t>
  </si>
  <si>
    <t>CNP</t>
  </si>
  <si>
    <t>Kentucky</t>
  </si>
  <si>
    <t>Duke Energy Kentucky Inc.</t>
  </si>
  <si>
    <t>Louisville Gas &amp; Electric Co.</t>
  </si>
  <si>
    <t>Entergy Gulf States LA LLC</t>
  </si>
  <si>
    <t>Entergy New Orleans LLC</t>
  </si>
  <si>
    <t>NG.</t>
  </si>
  <si>
    <t>Fitchburg Gas &amp; Electric Light</t>
  </si>
  <si>
    <t>Maryland</t>
  </si>
  <si>
    <t>Baltimore Gas and Electric Co.</t>
  </si>
  <si>
    <t>Maine</t>
  </si>
  <si>
    <t>Consumers Energy Co.</t>
  </si>
  <si>
    <t>CMS</t>
  </si>
  <si>
    <t>Wisconsin Electric Power Co.</t>
  </si>
  <si>
    <t>WEC</t>
  </si>
  <si>
    <t>Wisconsin Public Service Corp.</t>
  </si>
  <si>
    <t>Union Electric Co.</t>
  </si>
  <si>
    <t>Mississippi</t>
  </si>
  <si>
    <t>Montana</t>
  </si>
  <si>
    <t>MDU Resources Group</t>
  </si>
  <si>
    <t>MDU</t>
  </si>
  <si>
    <t>NWE</t>
  </si>
  <si>
    <t>North Carolina</t>
  </si>
  <si>
    <t>North Dakota</t>
  </si>
  <si>
    <t>New Jersey</t>
  </si>
  <si>
    <t>Public Service Electric Gas</t>
  </si>
  <si>
    <t>PEG</t>
  </si>
  <si>
    <t>New Mexico</t>
  </si>
  <si>
    <t>Public Service Co. of NM</t>
  </si>
  <si>
    <t>PNM</t>
  </si>
  <si>
    <t>Nevada</t>
  </si>
  <si>
    <t>Central Hudson Gas &amp; Electric</t>
  </si>
  <si>
    <t>Niagara Mohawk Power Corp.</t>
  </si>
  <si>
    <t>NY State Electric &amp; Gas Corp.</t>
  </si>
  <si>
    <t>Pennsylvania</t>
  </si>
  <si>
    <t>PECO Energy Co</t>
  </si>
  <si>
    <t>UGI Utilities Inc.</t>
  </si>
  <si>
    <t>UGI</t>
  </si>
  <si>
    <t>Rhode Island</t>
  </si>
  <si>
    <t>South Carolina</t>
  </si>
  <si>
    <t>Dominion Energy South Carolina</t>
  </si>
  <si>
    <t>South Dakota</t>
  </si>
  <si>
    <t>Transmission</t>
  </si>
  <si>
    <t>Utah</t>
  </si>
  <si>
    <t>Wisconsin</t>
  </si>
  <si>
    <t>Madison Gas and Electric Co.</t>
  </si>
  <si>
    <t>MGEE</t>
  </si>
  <si>
    <t>Wisconsin Power and Light Co</t>
  </si>
  <si>
    <t>West Virginia</t>
  </si>
  <si>
    <t>Wyoming</t>
  </si>
  <si>
    <t>Cheyenne Light Fuel Power Co.</t>
  </si>
  <si>
    <t xml:space="preserve">Data End Date </t>
  </si>
  <si>
    <t>Include Case Type:</t>
  </si>
  <si>
    <t>Inputs</t>
  </si>
  <si>
    <t>Natural Gas</t>
  </si>
  <si>
    <t>Total</t>
  </si>
  <si>
    <t>Date Start Date:</t>
  </si>
  <si>
    <t>30y US T-Bond</t>
  </si>
  <si>
    <t>YIELD</t>
  </si>
  <si>
    <t>Quarter</t>
  </si>
  <si>
    <t>Year</t>
  </si>
  <si>
    <t>Authorized ROE</t>
  </si>
  <si>
    <t>Service Type: All</t>
  </si>
  <si>
    <t>ENSTAR Natural Gas Co.</t>
  </si>
  <si>
    <t>ALA</t>
  </si>
  <si>
    <t>D-U-16-066</t>
  </si>
  <si>
    <t>D-U-14-111</t>
  </si>
  <si>
    <t>D-U-09-070</t>
  </si>
  <si>
    <t>Alabama</t>
  </si>
  <si>
    <t>Spire Gulf Inc.</t>
  </si>
  <si>
    <t>SR</t>
  </si>
  <si>
    <t>D-24794</t>
  </si>
  <si>
    <t>Arkansas Oklahoma Gas Corp.</t>
  </si>
  <si>
    <t>JPM</t>
  </si>
  <si>
    <t>D-13-078-U</t>
  </si>
  <si>
    <t>D-07-026-U</t>
  </si>
  <si>
    <t>D-05-006-U</t>
  </si>
  <si>
    <t>Black Hills Energy Arkansas</t>
  </si>
  <si>
    <t>D-17-071-U</t>
  </si>
  <si>
    <t>D-15-011-U</t>
  </si>
  <si>
    <t>D-13-079-U</t>
  </si>
  <si>
    <t>D-06-124-U</t>
  </si>
  <si>
    <t>D-04-176-U</t>
  </si>
  <si>
    <t>D-02-227-U</t>
  </si>
  <si>
    <t>D-96-030-U</t>
  </si>
  <si>
    <t>CenterPoint Energy Resources</t>
  </si>
  <si>
    <t>D-17-010-FR (2021 filing)</t>
  </si>
  <si>
    <t>D-17-010-FR (2020 filing)</t>
  </si>
  <si>
    <t>D-17-010-FR (2019 filing)</t>
  </si>
  <si>
    <t>D-17-010-FR (2018 filing)</t>
  </si>
  <si>
    <t>D-17-010-FR</t>
  </si>
  <si>
    <t>D-15-098-U</t>
  </si>
  <si>
    <t>D-06-161-U</t>
  </si>
  <si>
    <t>D-04-121-U</t>
  </si>
  <si>
    <t>D-01-243-U</t>
  </si>
  <si>
    <t>D-94-175-U</t>
  </si>
  <si>
    <t>D-93-081-U</t>
  </si>
  <si>
    <t>D-92-032-U</t>
  </si>
  <si>
    <t>Southwest Gas Corp.</t>
  </si>
  <si>
    <t>SWX</t>
  </si>
  <si>
    <t>D-G-01551A-19-0055</t>
  </si>
  <si>
    <t>D-G-01551A-16-0107</t>
  </si>
  <si>
    <t>D-G-01551A-10-0458</t>
  </si>
  <si>
    <t>D-G-01551A-07-0504</t>
  </si>
  <si>
    <t>D-G-01551A-04-0876</t>
  </si>
  <si>
    <t>D-G-01551A-00-0309</t>
  </si>
  <si>
    <t>D-U-1551-96-596</t>
  </si>
  <si>
    <t>D-U-1551-93-272</t>
  </si>
  <si>
    <t>D-U-1551-90-322</t>
  </si>
  <si>
    <t>D-U-1551-92-253</t>
  </si>
  <si>
    <t>UNS Gas Inc.</t>
  </si>
  <si>
    <t>D-G-04204A-11-0158</t>
  </si>
  <si>
    <t>D-G-04204A-08-0571</t>
  </si>
  <si>
    <t>D-G-04204A-06-0463</t>
  </si>
  <si>
    <t>D-G-01032A-02-0598</t>
  </si>
  <si>
    <t>D-G-1032-95-473</t>
  </si>
  <si>
    <t>D-G-1032-93-111</t>
  </si>
  <si>
    <t>A-18-12-009 (Gas)</t>
  </si>
  <si>
    <t>A-17-11-009 (GT&amp;S)</t>
  </si>
  <si>
    <t>A-15-09-001 (Gas)</t>
  </si>
  <si>
    <t>A-13-12-012 (GT&amp;S)</t>
  </si>
  <si>
    <t>AP-12-11-009 (Gas)</t>
  </si>
  <si>
    <t>Ap-12-04-018 (Gas)</t>
  </si>
  <si>
    <t>AP-09-12-020 (gas)</t>
  </si>
  <si>
    <t>AP-0512002 De-0703044(gas)</t>
  </si>
  <si>
    <t>AP-0211017 De-0405055 (gas)</t>
  </si>
  <si>
    <t>AP-9712020 De-0002046 (gas)</t>
  </si>
  <si>
    <t>AP-9412005 De-9512055 (gas)</t>
  </si>
  <si>
    <t>AP-9111036 De-9212057 (gas)</t>
  </si>
  <si>
    <t>A-19-04-017 (Gas)</t>
  </si>
  <si>
    <t>A-17-10-007 (Gas)</t>
  </si>
  <si>
    <t>Advice No. 2611-G</t>
  </si>
  <si>
    <t>A-14-11-003 (Gas)</t>
  </si>
  <si>
    <t>Ap-12-04-016 (Gas)</t>
  </si>
  <si>
    <t>AP-10-12-005 (gas)</t>
  </si>
  <si>
    <t>AP-06-12-009 (gas)</t>
  </si>
  <si>
    <t>AP-0212028 De-0412015 (gas)</t>
  </si>
  <si>
    <t>AP-9801014 De-9812038 (gas)</t>
  </si>
  <si>
    <t>AP-9111024 De-9212019 (gas)</t>
  </si>
  <si>
    <t>Southern California Gas Co.</t>
  </si>
  <si>
    <t>A-19-04-018</t>
  </si>
  <si>
    <t>A-17-10-008</t>
  </si>
  <si>
    <t>Advice No. 5192</t>
  </si>
  <si>
    <t>A-14-11-004</t>
  </si>
  <si>
    <t>Ap-12-04-017</t>
  </si>
  <si>
    <t>AP-10-12-006</t>
  </si>
  <si>
    <t>AP-06-12-010</t>
  </si>
  <si>
    <t>AP-0212027 De-0412015</t>
  </si>
  <si>
    <t>AP-9211017 De-9312043</t>
  </si>
  <si>
    <t>A-19-08-015 (SoCal)</t>
  </si>
  <si>
    <t>A-19-08-015 (NoCal)</t>
  </si>
  <si>
    <t>A-19-08-015 (LkTah)</t>
  </si>
  <si>
    <t>A-12-12-024 (SoCal)</t>
  </si>
  <si>
    <t>A-12-12-024 (NoCal)</t>
  </si>
  <si>
    <t>A-12-12-024 (LkTah)</t>
  </si>
  <si>
    <t>A-07-12-022 (SoCalDiv)</t>
  </si>
  <si>
    <t>A-07-12-022 (NoCalDiv)</t>
  </si>
  <si>
    <t>A-07-12-022 (LkTah)</t>
  </si>
  <si>
    <t>AP-02-02-012 (So.Div)</t>
  </si>
  <si>
    <t>AP-02-02-012 (No.Div)</t>
  </si>
  <si>
    <t>Atmos Energy Corp.</t>
  </si>
  <si>
    <t>ATO</t>
  </si>
  <si>
    <t>D-13AL-0496G</t>
  </si>
  <si>
    <t>Black Hills Colorado Gas Inc.</t>
  </si>
  <si>
    <t>D-21AL-0236G</t>
  </si>
  <si>
    <t>D-20AL-0380G</t>
  </si>
  <si>
    <t>D-19AL-0075G</t>
  </si>
  <si>
    <t>Black Hills Gas Distribution</t>
  </si>
  <si>
    <t>D-10AL-455G</t>
  </si>
  <si>
    <t>D-08S-108G</t>
  </si>
  <si>
    <t>D-20AL-0049G</t>
  </si>
  <si>
    <t>D-17AL-0363G</t>
  </si>
  <si>
    <t>D-15AL-0135G</t>
  </si>
  <si>
    <t>D-12AL-1268G</t>
  </si>
  <si>
    <t>D-10AL-963G</t>
  </si>
  <si>
    <t>D-06S-656G</t>
  </si>
  <si>
    <t>D-05S-264G</t>
  </si>
  <si>
    <t>D-02S-315G</t>
  </si>
  <si>
    <t>D-00S-422G</t>
  </si>
  <si>
    <t>D-98S-518G</t>
  </si>
  <si>
    <t>D-96S-290G</t>
  </si>
  <si>
    <t>D-93S-001G</t>
  </si>
  <si>
    <t>CT Natural Gas Corp.</t>
  </si>
  <si>
    <t>D-18-05-16</t>
  </si>
  <si>
    <t>D-13-06-08</t>
  </si>
  <si>
    <t>D-08-12-06</t>
  </si>
  <si>
    <t>D-06-03-04PH01</t>
  </si>
  <si>
    <t>D-99-09-03</t>
  </si>
  <si>
    <t>D-95-02-07</t>
  </si>
  <si>
    <t>D-93-02-04</t>
  </si>
  <si>
    <t>The Sthrn CT Gas Co</t>
  </si>
  <si>
    <t>D-17-05-42</t>
  </si>
  <si>
    <t>D-08-12-07</t>
  </si>
  <si>
    <t>D-05-03-17PH01</t>
  </si>
  <si>
    <t>D-99-04-18</t>
  </si>
  <si>
    <t>D-93-03-09</t>
  </si>
  <si>
    <t>Yankee Gas Services Co.</t>
  </si>
  <si>
    <t>D-18-05-10</t>
  </si>
  <si>
    <t>D-10-12-02</t>
  </si>
  <si>
    <t>D-06-12-02PH01</t>
  </si>
  <si>
    <t>D-04-06-01</t>
  </si>
  <si>
    <t>D-01-05-19</t>
  </si>
  <si>
    <t>D-92-02-19</t>
  </si>
  <si>
    <t>Washington Gas Light Co.</t>
  </si>
  <si>
    <t>FC-1162</t>
  </si>
  <si>
    <t>FC-1137</t>
  </si>
  <si>
    <t>FC-1093</t>
  </si>
  <si>
    <t>FC-1054</t>
  </si>
  <si>
    <t>FC-1016</t>
  </si>
  <si>
    <t>FC-989</t>
  </si>
  <si>
    <t>FC-934</t>
  </si>
  <si>
    <t>FC-922</t>
  </si>
  <si>
    <t>Chesapeake Utilities Corp.</t>
  </si>
  <si>
    <t>D-15-1734</t>
  </si>
  <si>
    <t>D-07-186</t>
  </si>
  <si>
    <t>D-18-0934</t>
  </si>
  <si>
    <t>D-20-0150</t>
  </si>
  <si>
    <t>D-17-0978</t>
  </si>
  <si>
    <t>D-16-0650</t>
  </si>
  <si>
    <t>D-12-546</t>
  </si>
  <si>
    <t>D-10-237</t>
  </si>
  <si>
    <t>D-06-284</t>
  </si>
  <si>
    <t>D-03-127</t>
  </si>
  <si>
    <t>D-94-22</t>
  </si>
  <si>
    <t>D-91-24</t>
  </si>
  <si>
    <t>D-080366-GU</t>
  </si>
  <si>
    <t>Peoples Gas System</t>
  </si>
  <si>
    <t>D-080318-GU</t>
  </si>
  <si>
    <t>D-020384-GU</t>
  </si>
  <si>
    <t>Pivotal Utility Holdings Inc.</t>
  </si>
  <si>
    <t>20170179-GU</t>
  </si>
  <si>
    <t>D-030569-GU</t>
  </si>
  <si>
    <t>D-000768-GU</t>
  </si>
  <si>
    <t>D-960502-GU</t>
  </si>
  <si>
    <t>D-940276-GU</t>
  </si>
  <si>
    <t>Atlanta Gas Light Co.</t>
  </si>
  <si>
    <t>D-42315 (2021 review)</t>
  </si>
  <si>
    <t>D-42315 (2020 review)</t>
  </si>
  <si>
    <t>D-42315</t>
  </si>
  <si>
    <t>D-40828 (2018 Review)</t>
  </si>
  <si>
    <t>D-40828</t>
  </si>
  <si>
    <t>D-31647</t>
  </si>
  <si>
    <t>D-18638-U</t>
  </si>
  <si>
    <t>D-14311-U</t>
  </si>
  <si>
    <t>D-8390-U</t>
  </si>
  <si>
    <t>D-4451-U</t>
  </si>
  <si>
    <t>D-4177-U</t>
  </si>
  <si>
    <t>D-30442</t>
  </si>
  <si>
    <t>D-27163-U</t>
  </si>
  <si>
    <t>D-20298-U</t>
  </si>
  <si>
    <t>Black Hills Iowa Gas Utility</t>
  </si>
  <si>
    <t>D-RPU-2021-0002</t>
  </si>
  <si>
    <t>D-RPU-2010-0002</t>
  </si>
  <si>
    <t>D-RPU-08-3</t>
  </si>
  <si>
    <t>D-RPU-05-2</t>
  </si>
  <si>
    <t>D-RPU-02-5</t>
  </si>
  <si>
    <t>D-RPU-92-6</t>
  </si>
  <si>
    <t>D-RPU-2019-0002</t>
  </si>
  <si>
    <t>D-RPU-2018-0002</t>
  </si>
  <si>
    <t>D-RPU-2012-0002</t>
  </si>
  <si>
    <t>D-RPU-05-1</t>
  </si>
  <si>
    <t>D-RPU-02-7</t>
  </si>
  <si>
    <t>D-RPU-92-11</t>
  </si>
  <si>
    <t>D-RPU-92-9</t>
  </si>
  <si>
    <t>D-RPU-02-2</t>
  </si>
  <si>
    <t>D-RPU-98-5</t>
  </si>
  <si>
    <t>D-RPU-94-3</t>
  </si>
  <si>
    <t>D-RPU-92-5 (gas)</t>
  </si>
  <si>
    <t>D-RPU-91-5</t>
  </si>
  <si>
    <t>C-AVU-G-21-01</t>
  </si>
  <si>
    <t>C-AVU-G-17-01</t>
  </si>
  <si>
    <t>C-AVU-G-15-01</t>
  </si>
  <si>
    <t>C-AVU-G-14-01</t>
  </si>
  <si>
    <t>C-AVU-G-12-07</t>
  </si>
  <si>
    <t>C-AVU-G-11-01</t>
  </si>
  <si>
    <t>C-AVU-G-10-01</t>
  </si>
  <si>
    <t>C-AVU-G-09-01</t>
  </si>
  <si>
    <t>C-AVU-G-08-01</t>
  </si>
  <si>
    <t>C-AVU-G-04-1</t>
  </si>
  <si>
    <t>Intermountain Gas Co.</t>
  </si>
  <si>
    <t>C-INT-G-16-2</t>
  </si>
  <si>
    <t>D-20-0308</t>
  </si>
  <si>
    <t>D-18-0463</t>
  </si>
  <si>
    <t>D-15-0142</t>
  </si>
  <si>
    <t>D-13-0192</t>
  </si>
  <si>
    <t>D-11-0282 (gas)</t>
  </si>
  <si>
    <t>D-09-0309 (CILCO)</t>
  </si>
  <si>
    <t>D-09-0310 (CIPS)</t>
  </si>
  <si>
    <t>D-09-0311 (IP)</t>
  </si>
  <si>
    <t>D-07-0588 (CILCO)</t>
  </si>
  <si>
    <t>D-07-0589 (CIPS)</t>
  </si>
  <si>
    <t>D-07-0590 (IP)</t>
  </si>
  <si>
    <t>D-04-0476 (IP)</t>
  </si>
  <si>
    <t>D-03-0009 (CIPS)</t>
  </si>
  <si>
    <t>D-03-0008 (CIPS)</t>
  </si>
  <si>
    <t>D-02-0837 (CILCO)</t>
  </si>
  <si>
    <t>D-98-0546 (CIPS)</t>
  </si>
  <si>
    <t>D-98-0545 (CIPS)</t>
  </si>
  <si>
    <t>D-94-0040 (CILCO)</t>
  </si>
  <si>
    <t>D-93-0183 (IP)</t>
  </si>
  <si>
    <t>D-91-0193 (gas) (CIPS)</t>
  </si>
  <si>
    <t>D-09-0312</t>
  </si>
  <si>
    <t>D-01-0696</t>
  </si>
  <si>
    <t>D-99-0534</t>
  </si>
  <si>
    <t>D-92-0357(gas)</t>
  </si>
  <si>
    <t>North Shore Gas Co.</t>
  </si>
  <si>
    <t>D-20-0810</t>
  </si>
  <si>
    <t>D-14-0224</t>
  </si>
  <si>
    <t>D-12-0511</t>
  </si>
  <si>
    <t>D-11-0280</t>
  </si>
  <si>
    <t>D-09-0166</t>
  </si>
  <si>
    <t>D-07-0241</t>
  </si>
  <si>
    <t>D-95-0031</t>
  </si>
  <si>
    <t>Northern Illinois Gas Co.</t>
  </si>
  <si>
    <t>D-21-0098</t>
  </si>
  <si>
    <t>D-18-1775</t>
  </si>
  <si>
    <t>D-17-0124</t>
  </si>
  <si>
    <t>D-08-0363</t>
  </si>
  <si>
    <t>D-04-0779</t>
  </si>
  <si>
    <t>D-95-0219</t>
  </si>
  <si>
    <t>The Peoples Gas Light &amp; Coke C</t>
  </si>
  <si>
    <t>D-14-0225</t>
  </si>
  <si>
    <t>D-12-0512</t>
  </si>
  <si>
    <t>D-11-0281</t>
  </si>
  <si>
    <t>D-09-0167</t>
  </si>
  <si>
    <t>D-07-0242</t>
  </si>
  <si>
    <t>D-95-0032</t>
  </si>
  <si>
    <t>D-91-0568</t>
  </si>
  <si>
    <t>Indiana Gas Co.</t>
  </si>
  <si>
    <t>Ca-44430-TDSIC-14</t>
  </si>
  <si>
    <t>Ca-45468</t>
  </si>
  <si>
    <t>Ca-44430-TDSIC-13</t>
  </si>
  <si>
    <t>Ca-44430-TDSIC-12</t>
  </si>
  <si>
    <t>Ca-44430-TDSIC-11</t>
  </si>
  <si>
    <t>Ca-44430-TDSIC-10</t>
  </si>
  <si>
    <t>Ca-44430-TDSIC-9</t>
  </si>
  <si>
    <t>Ca-44430-TDSIC-8</t>
  </si>
  <si>
    <t>Ca-44430-TDSIC-7</t>
  </si>
  <si>
    <t>Ca-44430-TDSIC-6</t>
  </si>
  <si>
    <t>Ca-44430-TDSIC-5</t>
  </si>
  <si>
    <t>Ca-44430-TDSIC-4</t>
  </si>
  <si>
    <t>Ca-44430-TDSIC-3</t>
  </si>
  <si>
    <t>Ca-44430-TDSIC-2</t>
  </si>
  <si>
    <t>Ca-44430-TDSIC-1</t>
  </si>
  <si>
    <t>Ca-43298</t>
  </si>
  <si>
    <t>Ca-42598</t>
  </si>
  <si>
    <t>Ca-39353</t>
  </si>
  <si>
    <t>Ca-45330-TDSIC-3</t>
  </si>
  <si>
    <t>Ca-45330-TDSIC-2</t>
  </si>
  <si>
    <t>Ca-45330-TDSIC-1</t>
  </si>
  <si>
    <t>Ca-44403-TDSIC-11</t>
  </si>
  <si>
    <t>Ca-44403-TDSIC-10</t>
  </si>
  <si>
    <t>Ca-44403-TDSIC-9</t>
  </si>
  <si>
    <t>Ca-44403-TDSIC-8</t>
  </si>
  <si>
    <t>Ca-44988</t>
  </si>
  <si>
    <t>Ca-44403-TDSIC-7</t>
  </si>
  <si>
    <t>Ca-44403-TDSIC-6</t>
  </si>
  <si>
    <t>Ca-44403-TDSIC-5</t>
  </si>
  <si>
    <t>Ca-44403-TDSIC-4</t>
  </si>
  <si>
    <t>Ca-44403-TDSIC-3</t>
  </si>
  <si>
    <t>Ca-44403-TDSIC-1</t>
  </si>
  <si>
    <t>Ca-43894</t>
  </si>
  <si>
    <t>Ca-44429-TDSIC-14</t>
  </si>
  <si>
    <t>Ca-45447</t>
  </si>
  <si>
    <t>Ca-44429-TDSIC-13</t>
  </si>
  <si>
    <t>Ca-44429-TDSIC-12</t>
  </si>
  <si>
    <t>Ca-44429-TDSIC-11</t>
  </si>
  <si>
    <t>Ca-44429-TDSIC-10</t>
  </si>
  <si>
    <t>Ca-44429-TDSIC-9</t>
  </si>
  <si>
    <t>Ca-44429-TDSIC-8</t>
  </si>
  <si>
    <t>Ca-44429-TDSIC-7</t>
  </si>
  <si>
    <t>Ca-44429-TDSIC-6</t>
  </si>
  <si>
    <t>Ca-44429-TDSIC-5</t>
  </si>
  <si>
    <t>Ca-44429-TDSIC-4</t>
  </si>
  <si>
    <t>Ca-44429-TDSIC-3</t>
  </si>
  <si>
    <t>Ca-44429-TDSIC-2</t>
  </si>
  <si>
    <t>Ca-44429-TDSIC-1</t>
  </si>
  <si>
    <t>Ca-43112</t>
  </si>
  <si>
    <t>Ca-42596</t>
  </si>
  <si>
    <t>Ca-40283</t>
  </si>
  <si>
    <t>Ca-39539</t>
  </si>
  <si>
    <t>D-21-ATMG-180-TAR (GSRS)</t>
  </si>
  <si>
    <t>D-19-ATMG-525-RTS</t>
  </si>
  <si>
    <t>D-19-ATMG-307-TAR (GSRS)</t>
  </si>
  <si>
    <t>18-ATMG-218-TAR (GSRS)</t>
  </si>
  <si>
    <t>D-17-ATMG-141-TAR (GSRS)</t>
  </si>
  <si>
    <t>D-16-ATMG-079-RTS</t>
  </si>
  <si>
    <t>D-15-ATMG-202-TAR (GSRS)</t>
  </si>
  <si>
    <t>D-14-ATMG-320-RTS</t>
  </si>
  <si>
    <t>D-14-ATMG-221-TAR (GSRS)</t>
  </si>
  <si>
    <t>D-12-ATMG-564-RTS</t>
  </si>
  <si>
    <t>D-10-ATMG-495-RTS</t>
  </si>
  <si>
    <t>D-08-ATMG-280-RTS</t>
  </si>
  <si>
    <t>D-03-ATMG-1036-RTS</t>
  </si>
  <si>
    <t>D-181,940-U</t>
  </si>
  <si>
    <t>Black Hills Kansas Gas Utility</t>
  </si>
  <si>
    <t>D-21-BHCG-434-TAR (GSRS)</t>
  </si>
  <si>
    <t>D-21-BHCG-418-RTS</t>
  </si>
  <si>
    <t>D-20-BHCG-389-TAR (GSRS)</t>
  </si>
  <si>
    <t>D-19-BHCG-400-TAR (GSRS)</t>
  </si>
  <si>
    <t>D-18-BHCG-423-TAR (GSRS)</t>
  </si>
  <si>
    <t>D-17-BHCG-389-TAR (GSRS)</t>
  </si>
  <si>
    <t>D-16-BHCG-277-TAR (GSRS)</t>
  </si>
  <si>
    <t>D-14-BHCG-593-TAR (GSRS)</t>
  </si>
  <si>
    <t>D-14-BHCG-502-RTS</t>
  </si>
  <si>
    <t>D-13-BHCG-404-TAR (GSRS)</t>
  </si>
  <si>
    <t>D-07-AQLG-431-RTS</t>
  </si>
  <si>
    <t>D-05-AQLG-367-RTS</t>
  </si>
  <si>
    <t>D-00-UTCG-336-RTS</t>
  </si>
  <si>
    <t>D-193,787-U</t>
  </si>
  <si>
    <t>Kansas Gas Service Co.</t>
  </si>
  <si>
    <t>OGS</t>
  </si>
  <si>
    <t>D-22-KGSG-112-TAR (GSRS)</t>
  </si>
  <si>
    <t>D-21-KGSG-094-TAR (GSRS)</t>
  </si>
  <si>
    <t>D-20-KGSG-090-TAR (GSRS)</t>
  </si>
  <si>
    <t>D-19-KGSG-088-TAR (GSRS)</t>
  </si>
  <si>
    <t>D-18-KGSG-560-RTS</t>
  </si>
  <si>
    <t>D-18-KGSG-093-TAR (GSRS)</t>
  </si>
  <si>
    <t>D-16-KGSG-491-RTS</t>
  </si>
  <si>
    <t>D-16-KGSG-104-TAR (GSRS)</t>
  </si>
  <si>
    <t>D-15-KGSG-088-TAR (GSRS)</t>
  </si>
  <si>
    <t>D-14-KGSG-111-TAR (GSRS)</t>
  </si>
  <si>
    <t>D-12-KGSG-835-RTS</t>
  </si>
  <si>
    <t>D-06-KGSG-1209-RTS</t>
  </si>
  <si>
    <t>D-03-KGSG-602-RTS</t>
  </si>
  <si>
    <t>D-193,305-U</t>
  </si>
  <si>
    <t>C-2020-00229 (PRP)</t>
  </si>
  <si>
    <t>C-2019-00253 (PRP)</t>
  </si>
  <si>
    <t>C-2018-00281</t>
  </si>
  <si>
    <t>C-2017-00349</t>
  </si>
  <si>
    <t>C-2017-00308 (PRP)</t>
  </si>
  <si>
    <t>C-2016-00262 (PRP)</t>
  </si>
  <si>
    <t>C-2015-00343</t>
  </si>
  <si>
    <t>C-2015-00272 (PRP)</t>
  </si>
  <si>
    <t>C-2014-00274 (PRP)</t>
  </si>
  <si>
    <t>C-2013-00304 (PRP)</t>
  </si>
  <si>
    <t>C-2013-00148</t>
  </si>
  <si>
    <t>C-2009-00354</t>
  </si>
  <si>
    <t>C-2006-00464</t>
  </si>
  <si>
    <t>C-99-070</t>
  </si>
  <si>
    <t>C-95-010</t>
  </si>
  <si>
    <t>Columbia Gas of Kentucky Inc</t>
  </si>
  <si>
    <t>C-2021-00183</t>
  </si>
  <si>
    <t>C-2019-00383 (AMRP)</t>
  </si>
  <si>
    <t>C-2018-00341 (AMRP)</t>
  </si>
  <si>
    <t>C-2017-00413 (AMRP)</t>
  </si>
  <si>
    <t>C-2016-00162</t>
  </si>
  <si>
    <t>C-2013-00167</t>
  </si>
  <si>
    <t>C-2013-00087 (AMRP)</t>
  </si>
  <si>
    <t>C-2009-00141</t>
  </si>
  <si>
    <t>C-2007-00008</t>
  </si>
  <si>
    <t>C-2002-00145</t>
  </si>
  <si>
    <t>C-94-179</t>
  </si>
  <si>
    <t>Delta Natural Gas Co.</t>
  </si>
  <si>
    <t>WTRG</t>
  </si>
  <si>
    <t>C-2021-00185</t>
  </si>
  <si>
    <t>C-2021-00098 (PRP)</t>
  </si>
  <si>
    <t>C-2020-00059 (PRP)</t>
  </si>
  <si>
    <t>C-2019-00074 (PRP)</t>
  </si>
  <si>
    <t>C-2018-00086 (PRP)</t>
  </si>
  <si>
    <t>C-2017-00111 (PRP)</t>
  </si>
  <si>
    <t>C-2016-00110 (PRP)</t>
  </si>
  <si>
    <t>C-2015-00066 (PRP)</t>
  </si>
  <si>
    <t>C-2014-00072 (PRP)</t>
  </si>
  <si>
    <t>C-2010-00116</t>
  </si>
  <si>
    <t>C-2007-00089</t>
  </si>
  <si>
    <t>C-2021-00190</t>
  </si>
  <si>
    <t>C-2018-00261</t>
  </si>
  <si>
    <t>C-2009-00202</t>
  </si>
  <si>
    <t>C-2005-00042</t>
  </si>
  <si>
    <t>C-2001-00092</t>
  </si>
  <si>
    <t>C-92-346</t>
  </si>
  <si>
    <t>C-2020-00350 (gas)</t>
  </si>
  <si>
    <t>C-2018-00295 (gas)</t>
  </si>
  <si>
    <t>C-2016-00371 (gas)</t>
  </si>
  <si>
    <t>C-2014-00372 (gas)</t>
  </si>
  <si>
    <t>C-2012-00222 (gas)</t>
  </si>
  <si>
    <t>C-2009-00549 (gas)</t>
  </si>
  <si>
    <t>C-2008-00252 (gas)</t>
  </si>
  <si>
    <t>C-2003-00433 (gas)</t>
  </si>
  <si>
    <t>C-2000-080</t>
  </si>
  <si>
    <t>D-U-21484 (LGS)</t>
  </si>
  <si>
    <t>D-U-19237 (LGS)</t>
  </si>
  <si>
    <t>D-U-27676 (ARKLA)</t>
  </si>
  <si>
    <t>D-U-28035</t>
  </si>
  <si>
    <t>D-UD-18-07 (gas)</t>
  </si>
  <si>
    <t>D-UD-08-03 (gas)</t>
  </si>
  <si>
    <t>D-UD-01-04 (gas)</t>
  </si>
  <si>
    <t>D-UD-97-1 (gas)</t>
  </si>
  <si>
    <t>D-UD-91-1 (gas)</t>
  </si>
  <si>
    <t>Boston Gas Co.</t>
  </si>
  <si>
    <t>DPU 20-120</t>
  </si>
  <si>
    <t>DPU-17-170 (Boston Gas)</t>
  </si>
  <si>
    <t>D.P.U. 10-55 (BG)</t>
  </si>
  <si>
    <t>DTE-03-40</t>
  </si>
  <si>
    <t>DPU-96-50</t>
  </si>
  <si>
    <t>DPU-93-60</t>
  </si>
  <si>
    <t>Colonial Gas Co.</t>
  </si>
  <si>
    <t>DPU-17-170 (Colonial Gas)</t>
  </si>
  <si>
    <t>D.P.U. 10-55 (CG)</t>
  </si>
  <si>
    <t>DPU-93-74</t>
  </si>
  <si>
    <t>DPU 20-59</t>
  </si>
  <si>
    <t>DPU-18-45</t>
  </si>
  <si>
    <t>DPU 15-50</t>
  </si>
  <si>
    <t>DPU 13-75</t>
  </si>
  <si>
    <t>DPU 12-25</t>
  </si>
  <si>
    <t>DPU 09-30</t>
  </si>
  <si>
    <t>DTE-05-27</t>
  </si>
  <si>
    <t>DPU-92-11</t>
  </si>
  <si>
    <t>DPU 19-131</t>
  </si>
  <si>
    <t>DPU 15-81</t>
  </si>
  <si>
    <t>DPU 11-02</t>
  </si>
  <si>
    <t>DTE 06-109</t>
  </si>
  <si>
    <t>Liberty Utilities (NE Nat Gas)</t>
  </si>
  <si>
    <t>DPU 15-75</t>
  </si>
  <si>
    <t>DPU 10-114</t>
  </si>
  <si>
    <t>DPU 08-35</t>
  </si>
  <si>
    <t>DPU-96-60</t>
  </si>
  <si>
    <t>NSTAR Gas Co.</t>
  </si>
  <si>
    <t>DPU 21-107</t>
  </si>
  <si>
    <t>DPU 19-120</t>
  </si>
  <si>
    <t>DPU 14-150</t>
  </si>
  <si>
    <t>D-DTE-05-85 (gas)</t>
  </si>
  <si>
    <t>The Berkshire Gas Co.</t>
  </si>
  <si>
    <t>DPU 18-40</t>
  </si>
  <si>
    <t>C-9645 (Gas)</t>
  </si>
  <si>
    <t>C-9610 (GAS)</t>
  </si>
  <si>
    <t>C-9484</t>
  </si>
  <si>
    <t>C-9468 (STRIDE 2)</t>
  </si>
  <si>
    <t>C-9331 (STRIDE update)</t>
  </si>
  <si>
    <t>C-9406 (gas)</t>
  </si>
  <si>
    <t>C-9355 (gas)</t>
  </si>
  <si>
    <t>C-9331 (STRIDE Rider)</t>
  </si>
  <si>
    <t>C-9326 (gas)</t>
  </si>
  <si>
    <t>C-9299 (gas)</t>
  </si>
  <si>
    <t>C-9230 (gas)</t>
  </si>
  <si>
    <t>C-9036</t>
  </si>
  <si>
    <t>C-8829</t>
  </si>
  <si>
    <t>C-8780</t>
  </si>
  <si>
    <t>C-8697</t>
  </si>
  <si>
    <t>C-8487(gas)</t>
  </si>
  <si>
    <t>C-9062</t>
  </si>
  <si>
    <t>Columbia Gas of Maryland Inc</t>
  </si>
  <si>
    <t>C-9664</t>
  </si>
  <si>
    <t>C-9644</t>
  </si>
  <si>
    <t>C-9609</t>
  </si>
  <si>
    <t>C-9480</t>
  </si>
  <si>
    <t>C-9479 (IRIS)</t>
  </si>
  <si>
    <t>C-9447</t>
  </si>
  <si>
    <t>C-9332 Phase 3 (IRIS)</t>
  </si>
  <si>
    <t>C-9417</t>
  </si>
  <si>
    <t>C-9332 Phase 2 (IRIS)</t>
  </si>
  <si>
    <t>C-9332 (STRIDE Rider)</t>
  </si>
  <si>
    <t>C-9316</t>
  </si>
  <si>
    <t>C-9651</t>
  </si>
  <si>
    <t>C-9605</t>
  </si>
  <si>
    <t>C-9486 (STRIDE 2)</t>
  </si>
  <si>
    <t>C-9481</t>
  </si>
  <si>
    <t>C-9335 (STRIDE Rider)</t>
  </si>
  <si>
    <t>C-9322</t>
  </si>
  <si>
    <t>C-9267</t>
  </si>
  <si>
    <t>C-9104</t>
  </si>
  <si>
    <t>C-8959</t>
  </si>
  <si>
    <t>C-8920</t>
  </si>
  <si>
    <t>C-8660</t>
  </si>
  <si>
    <t>C-8545</t>
  </si>
  <si>
    <t>D-2015-00005</t>
  </si>
  <si>
    <t>Northern Utilities Inc.</t>
  </si>
  <si>
    <t>D-2019-00092</t>
  </si>
  <si>
    <t>D-2017-00065</t>
  </si>
  <si>
    <t>D-2013-00133</t>
  </si>
  <si>
    <t>D-2011-92</t>
  </si>
  <si>
    <t>C-U-20650</t>
  </si>
  <si>
    <t>C-U-20322</t>
  </si>
  <si>
    <t>C-U-18424</t>
  </si>
  <si>
    <t>C-U-18124</t>
  </si>
  <si>
    <t>C-U-17882</t>
  </si>
  <si>
    <t>C-U-17643</t>
  </si>
  <si>
    <t>C-U-17197</t>
  </si>
  <si>
    <t>C-U-16855</t>
  </si>
  <si>
    <t>C-U-16418</t>
  </si>
  <si>
    <t>C-U-15986</t>
  </si>
  <si>
    <t>C-U-15506</t>
  </si>
  <si>
    <t>C-U-15190</t>
  </si>
  <si>
    <t>C-U-14547</t>
  </si>
  <si>
    <t>C-U-13730</t>
  </si>
  <si>
    <t>C-U-13000</t>
  </si>
  <si>
    <t>C-U-10755</t>
  </si>
  <si>
    <t>DTE Gas Co.</t>
  </si>
  <si>
    <t>C-U-20940</t>
  </si>
  <si>
    <t>C-U-20642</t>
  </si>
  <si>
    <t>C-U-18999</t>
  </si>
  <si>
    <t>C-U-17999</t>
  </si>
  <si>
    <t>C-U-16999</t>
  </si>
  <si>
    <t>C-U-15985</t>
  </si>
  <si>
    <t>C-U-13898</t>
  </si>
  <si>
    <t>C-U-10150</t>
  </si>
  <si>
    <t>Michigan Gas Utilities Corp.</t>
  </si>
  <si>
    <t>C-U-20718</t>
  </si>
  <si>
    <t>C-U-17880</t>
  </si>
  <si>
    <t>C-U-17273</t>
  </si>
  <si>
    <t>C-U-15990</t>
  </si>
  <si>
    <t>C-U-15549</t>
  </si>
  <si>
    <t>C-U-13470</t>
  </si>
  <si>
    <t>C-U-10960</t>
  </si>
  <si>
    <t>SEMCO Energy Inc.</t>
  </si>
  <si>
    <t>C-U-20479</t>
  </si>
  <si>
    <t>C-U-16169</t>
  </si>
  <si>
    <t>C-U-14893</t>
  </si>
  <si>
    <t>C-U-14338</t>
  </si>
  <si>
    <t>C-U-13575</t>
  </si>
  <si>
    <t>C-U-11220</t>
  </si>
  <si>
    <t>D-G-008/GR-19-524</t>
  </si>
  <si>
    <t>D-G-008/GR-17-285</t>
  </si>
  <si>
    <t>D-G-008/GR-15-424</t>
  </si>
  <si>
    <t>D-G-008/GR-13-316</t>
  </si>
  <si>
    <t>D-G-008/GR-08-1075</t>
  </si>
  <si>
    <t>D-G-008-GR-05-1380</t>
  </si>
  <si>
    <t>D-G-008-GR-04-901</t>
  </si>
  <si>
    <t>D-G-008-GR-95-700</t>
  </si>
  <si>
    <t>D-G-008-GR-93-1090</t>
  </si>
  <si>
    <t>D-G-008-GR-92-400</t>
  </si>
  <si>
    <t>Minnesota Energy Resources</t>
  </si>
  <si>
    <t>D-G-011/GR-17-563</t>
  </si>
  <si>
    <t>D-G-011/GR-15-736</t>
  </si>
  <si>
    <t>D-G-011/GR-13-617</t>
  </si>
  <si>
    <t>D-G-007,011/GR-10-977</t>
  </si>
  <si>
    <t>D-G-007,011/GR-08-835</t>
  </si>
  <si>
    <t>D-G-007,011-GR-00-951</t>
  </si>
  <si>
    <t>D-G-011-GR-92-132</t>
  </si>
  <si>
    <t>D-G-002/M-14-336 (GUIC Rider)</t>
  </si>
  <si>
    <t>D-G-002/GR-09-1153</t>
  </si>
  <si>
    <t>D-G-002-GR-06-1429</t>
  </si>
  <si>
    <t>D-G-002-GR-04-1511</t>
  </si>
  <si>
    <t>D-G-002-GR-97-1606</t>
  </si>
  <si>
    <t>D-G-002-GR-92-1186</t>
  </si>
  <si>
    <t>Empire District Gas Co.</t>
  </si>
  <si>
    <t>C-GR-2009-0434</t>
  </si>
  <si>
    <t>C-GR-2004-0072 (MPS)</t>
  </si>
  <si>
    <t>C-GR-2004-0072 (L&amp;P)</t>
  </si>
  <si>
    <t>C-GR-99-246</t>
  </si>
  <si>
    <t>Liberty Utilities (Midstates)</t>
  </si>
  <si>
    <t>C-GT-2021-0073 (ISRS)</t>
  </si>
  <si>
    <t>C-GR-2018-0013</t>
  </si>
  <si>
    <t>C-GO-2016-0206 (ISRS)</t>
  </si>
  <si>
    <t>C-GO-2015-0350 (ISRS)</t>
  </si>
  <si>
    <t>C-GR-2014-0152</t>
  </si>
  <si>
    <t>C-GO-2014-0006 (ISRS)</t>
  </si>
  <si>
    <t>C-GR-2010-0192</t>
  </si>
  <si>
    <t>Missouri Gas Energy</t>
  </si>
  <si>
    <t>C-GO-2021-0031 (ISRS)</t>
  </si>
  <si>
    <t>GO-2020-0230 (ISRS)</t>
  </si>
  <si>
    <t>C-GO-2019-0357 (ISRS)</t>
  </si>
  <si>
    <t>C-GO-2019-0116 (ISRS)</t>
  </si>
  <si>
    <t>C-GO-2018-0310 (ISRS)</t>
  </si>
  <si>
    <t>C-GR-2017-0216</t>
  </si>
  <si>
    <t>C-GO-2017-0201 (ISRS)</t>
  </si>
  <si>
    <t>C-GO-2016-0332 (ISRS)</t>
  </si>
  <si>
    <t>C-GO-2016-0197 (ISRS)</t>
  </si>
  <si>
    <t>C-GO-2015-0343 (ISRS)</t>
  </si>
  <si>
    <t>C-GO-2015-0270 (ISRS)</t>
  </si>
  <si>
    <t>C-GO-2015-0179 (ISRS)</t>
  </si>
  <si>
    <t>C-GR-2015-0025 (ISRS)</t>
  </si>
  <si>
    <t>C-GO-2014-0179 (ISRS)</t>
  </si>
  <si>
    <t>C-GR-2014-0007</t>
  </si>
  <si>
    <t>C-GO-2013-0391 (ISRS)</t>
  </si>
  <si>
    <t>C-GR-2009-0355</t>
  </si>
  <si>
    <t>C-GR-2006-0422</t>
  </si>
  <si>
    <t>C-GR-2004-0209</t>
  </si>
  <si>
    <t>C-GR-2001-292</t>
  </si>
  <si>
    <t>C-GR-98-140</t>
  </si>
  <si>
    <t>C-GR-96-285</t>
  </si>
  <si>
    <t>C-GR-93-240</t>
  </si>
  <si>
    <t>C-GR-91-291</t>
  </si>
  <si>
    <t>Spire Missouri Inc.</t>
  </si>
  <si>
    <t>C-GR-2021-0108</t>
  </si>
  <si>
    <t>C-GO-2021-0030 (ISRS)</t>
  </si>
  <si>
    <t>GO-2020-0229 (ISRS)</t>
  </si>
  <si>
    <t>C-GO-2019-0356 (ISRS)</t>
  </si>
  <si>
    <t>C-GO-2019-0115 (ISRS)</t>
  </si>
  <si>
    <t>C-GO-2018-0309 (ISRS)</t>
  </si>
  <si>
    <t>C-GR-2017-0215</t>
  </si>
  <si>
    <t>C-GO-2017-0202 (ISRS)</t>
  </si>
  <si>
    <t>C-GO-2016-0333 (ISRS)</t>
  </si>
  <si>
    <t>C-GO-2016-0196 (ISRS)</t>
  </si>
  <si>
    <t>C-GO-2015-0341 (ISRS)</t>
  </si>
  <si>
    <t>C-GO-2015-0269 (ISRS)</t>
  </si>
  <si>
    <t>C-GO-2015-0178 (ISRS)</t>
  </si>
  <si>
    <t>C-GR-2015-0026 (ISRS)</t>
  </si>
  <si>
    <t>C-GO-2014-0212 (ISRS)</t>
  </si>
  <si>
    <t>C-GO-2013-0352 (ISRS)</t>
  </si>
  <si>
    <t>C-GR-2013-0171</t>
  </si>
  <si>
    <t>C-GR-2010-0171</t>
  </si>
  <si>
    <t>C-GR-2007-0208</t>
  </si>
  <si>
    <t>C-GR-2005-0284</t>
  </si>
  <si>
    <t>C-GR-2002-356</t>
  </si>
  <si>
    <t>C-GR-2001-629</t>
  </si>
  <si>
    <t>C-GR-99-315</t>
  </si>
  <si>
    <t>C-GR-98-374</t>
  </si>
  <si>
    <t>C-GR-96-193</t>
  </si>
  <si>
    <t>C-GR-94-220</t>
  </si>
  <si>
    <t>C-GR-92-165</t>
  </si>
  <si>
    <t>Summit Natural Gas of Missouri</t>
  </si>
  <si>
    <t>C-GR-2014-0086</t>
  </si>
  <si>
    <t>C-GR-2020-0213</t>
  </si>
  <si>
    <t>C-GR-2021-0241</t>
  </si>
  <si>
    <t>C-GR-2019-0077</t>
  </si>
  <si>
    <t>C-GO-2014-0015 (ISRS)</t>
  </si>
  <si>
    <t>C-GR-2010-0363</t>
  </si>
  <si>
    <t>C-GR-2007-0003</t>
  </si>
  <si>
    <t>C-GR-2003-0517</t>
  </si>
  <si>
    <t>C-GR-2000-512</t>
  </si>
  <si>
    <t>C-GR-97-393</t>
  </si>
  <si>
    <t>D2020.06.076</t>
  </si>
  <si>
    <t>D2017.9.79</t>
  </si>
  <si>
    <t>D-D2016.9.68</t>
  </si>
  <si>
    <t>D-D2012.9.94</t>
  </si>
  <si>
    <t>D-D2009.9.129 (gas)</t>
  </si>
  <si>
    <t>D-D2007.7.82 (gas)</t>
  </si>
  <si>
    <t>D-D2000.8.113 (gas)</t>
  </si>
  <si>
    <t>D-D99.8.176</t>
  </si>
  <si>
    <t>D-D96.2.22</t>
  </si>
  <si>
    <t>D-D95.9.128 (gas)</t>
  </si>
  <si>
    <t>D-D93.6.24 (gas)</t>
  </si>
  <si>
    <t>NC Natural Gas Corp.</t>
  </si>
  <si>
    <t>D-G-21,SUB442</t>
  </si>
  <si>
    <t>D-G-21,SUB431</t>
  </si>
  <si>
    <t>D-G-21,SUB334</t>
  </si>
  <si>
    <t>Piedmont Natural Gas Co.</t>
  </si>
  <si>
    <t>D-G-9, Sub 781</t>
  </si>
  <si>
    <t>D-G-9, Sub 743</t>
  </si>
  <si>
    <t>D-G-9, Sub 631, 642 (IMR)</t>
  </si>
  <si>
    <t>D-G-9, Sub 642, 659 (IMR)</t>
  </si>
  <si>
    <t>D-G-9, Sub 631</t>
  </si>
  <si>
    <t>D-G-9, Sub 550</t>
  </si>
  <si>
    <t>D-G-9,SUB499</t>
  </si>
  <si>
    <t>D-G-9,SUB461</t>
  </si>
  <si>
    <t>D-G-9, SUB 428</t>
  </si>
  <si>
    <t>D-G-9,SUB382</t>
  </si>
  <si>
    <t>D-G-9,SUB351</t>
  </si>
  <si>
    <t>D-G-9,SUB340</t>
  </si>
  <si>
    <t>Public Service Co. of NC</t>
  </si>
  <si>
    <t>D-G-5 Sub 632</t>
  </si>
  <si>
    <t>D-G-5, Sub 565</t>
  </si>
  <si>
    <t>D-G-5, Sub 495</t>
  </si>
  <si>
    <t>D-G-5, Sub 481</t>
  </si>
  <si>
    <t>D-G-5,SUB386</t>
  </si>
  <si>
    <t>D-G-5,SUB356</t>
  </si>
  <si>
    <t>D-G-5,SUB327</t>
  </si>
  <si>
    <t>C-PU-20-379</t>
  </si>
  <si>
    <t>C-PU-17-295</t>
  </si>
  <si>
    <t>C-PU-13-803</t>
  </si>
  <si>
    <t>C-PU-06-525</t>
  </si>
  <si>
    <t>Nebraska</t>
  </si>
  <si>
    <t>D-NG-0067</t>
  </si>
  <si>
    <t>D-NG-0060</t>
  </si>
  <si>
    <t>D-NG-0036</t>
  </si>
  <si>
    <t>Black Hills Nebraska Gas LLC</t>
  </si>
  <si>
    <t>D-NG-109</t>
  </si>
  <si>
    <t>D-NG-0061</t>
  </si>
  <si>
    <t>D-NG-0041</t>
  </si>
  <si>
    <t>D-NG-0001,2,3</t>
  </si>
  <si>
    <t>D-NG-0048</t>
  </si>
  <si>
    <t>Liberty Utilities EnergyNorth</t>
  </si>
  <si>
    <t>D-DG-20-105</t>
  </si>
  <si>
    <t>D-DG-19-161</t>
  </si>
  <si>
    <t>D-DG-17-048</t>
  </si>
  <si>
    <t>D-DG-14-180</t>
  </si>
  <si>
    <t>D-DG-10-017</t>
  </si>
  <si>
    <t>D-DG-08-009</t>
  </si>
  <si>
    <t>D-DG-17-070</t>
  </si>
  <si>
    <t>D-DG-13-086</t>
  </si>
  <si>
    <t>D-DG-11-069</t>
  </si>
  <si>
    <t>Elizabethtown Gas Co.</t>
  </si>
  <si>
    <t>D-GR19040486</t>
  </si>
  <si>
    <t>D-GR-16090826</t>
  </si>
  <si>
    <t>D-GR-09030195</t>
  </si>
  <si>
    <t>D-GR-02040245</t>
  </si>
  <si>
    <t>New Jersey Natural Gas Co.</t>
  </si>
  <si>
    <t>NJR</t>
  </si>
  <si>
    <t>D-GR21030679</t>
  </si>
  <si>
    <t>D-GR19030420</t>
  </si>
  <si>
    <t>D-GR-15111304</t>
  </si>
  <si>
    <t>D-GR-07110889</t>
  </si>
  <si>
    <t>D-GR-9304114</t>
  </si>
  <si>
    <t>D-GR-91081393J</t>
  </si>
  <si>
    <t>D-GR18010030</t>
  </si>
  <si>
    <t>D-GR09050422 (G)</t>
  </si>
  <si>
    <t>D-GR-05100845</t>
  </si>
  <si>
    <t>D-GR-01050297</t>
  </si>
  <si>
    <t>D-GR-91111698J</t>
  </si>
  <si>
    <t>South Jersey Gas Co.</t>
  </si>
  <si>
    <t>D-GR20030243</t>
  </si>
  <si>
    <t>D-GR-17010071</t>
  </si>
  <si>
    <t>D-GR-13111137</t>
  </si>
  <si>
    <t>D-GR-10010035</t>
  </si>
  <si>
    <t>D-GR-03080683</t>
  </si>
  <si>
    <t>D-GR-96010032</t>
  </si>
  <si>
    <t>D-GR-94010002</t>
  </si>
  <si>
    <t>D-GR-91071243J</t>
  </si>
  <si>
    <t>New Mexico Gas Co.</t>
  </si>
  <si>
    <t>C-19-00317-UT</t>
  </si>
  <si>
    <t>C-18-00038-UT</t>
  </si>
  <si>
    <t>C-11-00042-UT</t>
  </si>
  <si>
    <t>C-06-00210-UT</t>
  </si>
  <si>
    <t>C-03-00017-UT</t>
  </si>
  <si>
    <t>C-2662</t>
  </si>
  <si>
    <t>D-16-06007</t>
  </si>
  <si>
    <t>D-13-06003</t>
  </si>
  <si>
    <t>D-10-06002</t>
  </si>
  <si>
    <t>D-05-10005</t>
  </si>
  <si>
    <t>D-94-6021</t>
  </si>
  <si>
    <t>D-92-12021</t>
  </si>
  <si>
    <t>D-91-7080</t>
  </si>
  <si>
    <t>D-20-02023 (Southern)</t>
  </si>
  <si>
    <t>D-20-02023 (Northern)</t>
  </si>
  <si>
    <t>D-18-05031 (Southern)</t>
  </si>
  <si>
    <t>D-18-05031 (Northern)</t>
  </si>
  <si>
    <t>D-12-04005 (Southern)</t>
  </si>
  <si>
    <t>D-12-04005 (Northern)</t>
  </si>
  <si>
    <t>D-09-04003 (Southern)</t>
  </si>
  <si>
    <t>D-09-04003 (Northern)</t>
  </si>
  <si>
    <t>D-04-3011(Southern)</t>
  </si>
  <si>
    <t>D-04-3011(Northern)</t>
  </si>
  <si>
    <t>D-01-7023(Southern)</t>
  </si>
  <si>
    <t>D-01-7023(Northern)</t>
  </si>
  <si>
    <t>D-95-12016(Southern)</t>
  </si>
  <si>
    <t>D-95-12015(Northern)</t>
  </si>
  <si>
    <t>D-93-3004(Southern)</t>
  </si>
  <si>
    <t>C-19-G-0309</t>
  </si>
  <si>
    <t>C-16-G-0059</t>
  </si>
  <si>
    <t>C-12-G-0544</t>
  </si>
  <si>
    <t>C-06-G-1185</t>
  </si>
  <si>
    <t>C-95-G-0761</t>
  </si>
  <si>
    <t>C-93-G-0941</t>
  </si>
  <si>
    <t>C-20-G-0429</t>
  </si>
  <si>
    <t>C-17-G-0460</t>
  </si>
  <si>
    <t>C-14-G-0319</t>
  </si>
  <si>
    <t>C-09-G-0589</t>
  </si>
  <si>
    <t>C-08-G-0888</t>
  </si>
  <si>
    <t>C-05-G-0935</t>
  </si>
  <si>
    <t>C-00-G-1274</t>
  </si>
  <si>
    <t>C-95-G-1034</t>
  </si>
  <si>
    <t>C-92-G-1056</t>
  </si>
  <si>
    <t>C-19-G-0066</t>
  </si>
  <si>
    <t>C-16-G-0061</t>
  </si>
  <si>
    <t>C-13-G-0031</t>
  </si>
  <si>
    <t>C-09-G-0795</t>
  </si>
  <si>
    <t>C-06-G-1332</t>
  </si>
  <si>
    <t>C-03-G-1671</t>
  </si>
  <si>
    <t>C-00-G-1456</t>
  </si>
  <si>
    <t>C-93-G-0996</t>
  </si>
  <si>
    <t>Corning Natural Gas Corp.</t>
  </si>
  <si>
    <t>C-20-G-0101</t>
  </si>
  <si>
    <t>KeySpan Gas East Corp.</t>
  </si>
  <si>
    <t>C-19-G-0310</t>
  </si>
  <si>
    <t>C-16-G-0058</t>
  </si>
  <si>
    <t>C-06-G-1186</t>
  </si>
  <si>
    <t>C-93-G-0002</t>
  </si>
  <si>
    <t>C-91-G-1328</t>
  </si>
  <si>
    <t>Natl Fuel Gas Distribution Cor</t>
  </si>
  <si>
    <t>NFG</t>
  </si>
  <si>
    <t>C-16-G-0257</t>
  </si>
  <si>
    <t>C-13-G-0136</t>
  </si>
  <si>
    <t>C-07-G-0141</t>
  </si>
  <si>
    <t>C-04-G-1047</t>
  </si>
  <si>
    <t>C-98-G-1291</t>
  </si>
  <si>
    <t>C-95-G-1009</t>
  </si>
  <si>
    <t>C-94-G-0604</t>
  </si>
  <si>
    <t>C-93-G-0756</t>
  </si>
  <si>
    <t>C-91-G-0846</t>
  </si>
  <si>
    <t>C-20-G-0381</t>
  </si>
  <si>
    <t>C-17-G-0239</t>
  </si>
  <si>
    <t>C-12-G-0202</t>
  </si>
  <si>
    <t>C-08-G-0609</t>
  </si>
  <si>
    <t>C-95-G-1095</t>
  </si>
  <si>
    <t>C-94-G-0100</t>
  </si>
  <si>
    <t>C-93-G-0162</t>
  </si>
  <si>
    <t>C-92-G-0110</t>
  </si>
  <si>
    <t>C-19-G-0379</t>
  </si>
  <si>
    <t>C-15-G-0284</t>
  </si>
  <si>
    <t>C-09-G-0716</t>
  </si>
  <si>
    <t>C-01-G-1668</t>
  </si>
  <si>
    <t>C-98-G-0845</t>
  </si>
  <si>
    <t>C-92-G-1086</t>
  </si>
  <si>
    <t>C-91-G-0865</t>
  </si>
  <si>
    <t>C-18-G-0068</t>
  </si>
  <si>
    <t>C-14-G-0494</t>
  </si>
  <si>
    <t>C-08-G-1398</t>
  </si>
  <si>
    <t>C-05-G-1494</t>
  </si>
  <si>
    <t>C-02-G-1553</t>
  </si>
  <si>
    <t>C-92-G-0500</t>
  </si>
  <si>
    <t>C-19-G-0381</t>
  </si>
  <si>
    <t>C-15-G-0286</t>
  </si>
  <si>
    <t>C-09-G-0718</t>
  </si>
  <si>
    <t>C-03-G-0766</t>
  </si>
  <si>
    <t>C-02-G-0199</t>
  </si>
  <si>
    <t>C-92-G-0741</t>
  </si>
  <si>
    <t>C-91-G-767</t>
  </si>
  <si>
    <t>C-91-415-GA-AIR</t>
  </si>
  <si>
    <t>Columbia Gas Ohio Inc.</t>
  </si>
  <si>
    <t>C-08-0072-GA-AIR</t>
  </si>
  <si>
    <t>C-94-987-GA-AIR</t>
  </si>
  <si>
    <t>C-12-1685-GA-AIR</t>
  </si>
  <si>
    <t>C-07-0589-GA-AIR</t>
  </si>
  <si>
    <t>C-01-1228-GA-AIR</t>
  </si>
  <si>
    <t>C-95-656-GA-AIR</t>
  </si>
  <si>
    <t>C-92-1463-GA-AIR</t>
  </si>
  <si>
    <t>The East Ohio Gas Co.</t>
  </si>
  <si>
    <t>C-07-0829-GA-AIR</t>
  </si>
  <si>
    <t>C-93-2006-GA-AIR</t>
  </si>
  <si>
    <t>Vectren Energy Delivery Ohio</t>
  </si>
  <si>
    <t>18-0298-GA-AIR</t>
  </si>
  <si>
    <t>C-07-1080-GA-AIR</t>
  </si>
  <si>
    <t>C-04-571-GA-AIR</t>
  </si>
  <si>
    <t>Ca-PUD202100054</t>
  </si>
  <si>
    <t>Ca-PUD202000028</t>
  </si>
  <si>
    <t>Ca-PUD201900019</t>
  </si>
  <si>
    <t>Ca-PUD201800029</t>
  </si>
  <si>
    <t>Ca-PUD201700078</t>
  </si>
  <si>
    <t>Ca-PUD201600094</t>
  </si>
  <si>
    <t>Ca-PUD201500118</t>
  </si>
  <si>
    <t>Ca-PUD201400070</t>
  </si>
  <si>
    <t>Ca-PUD-200400187</t>
  </si>
  <si>
    <t>Ca-PUD-200200166</t>
  </si>
  <si>
    <t>Ca-PUD-940000354</t>
  </si>
  <si>
    <t>Ca-PUD-013170-375227</t>
  </si>
  <si>
    <t>Oklahoma Natural Gas Co</t>
  </si>
  <si>
    <t>Ca-PUD202100063</t>
  </si>
  <si>
    <t>Ca-PUD202000022</t>
  </si>
  <si>
    <t>Ca-PUD201900018</t>
  </si>
  <si>
    <t>Ca-PUD201800028</t>
  </si>
  <si>
    <t>Ca-PUD201700079</t>
  </si>
  <si>
    <t>Ca-PUD201500213</t>
  </si>
  <si>
    <t>Ca-PUD201400069</t>
  </si>
  <si>
    <t>Ca-PUD201200029</t>
  </si>
  <si>
    <t>Ca-PUD200900110</t>
  </si>
  <si>
    <t>Ca-PUD-200400610</t>
  </si>
  <si>
    <t>Ca-PUD-980000570</t>
  </si>
  <si>
    <t>Ca-PUD-940000477</t>
  </si>
  <si>
    <t>Ca-PUD-91001190</t>
  </si>
  <si>
    <t>D-UG 389</t>
  </si>
  <si>
    <t>D-UG 366</t>
  </si>
  <si>
    <t>D-UG 325</t>
  </si>
  <si>
    <t>D-UG 288</t>
  </si>
  <si>
    <t>D-UG-284</t>
  </si>
  <si>
    <t>D-UG-246</t>
  </si>
  <si>
    <t>D-UG 201</t>
  </si>
  <si>
    <t>D-UG-186</t>
  </si>
  <si>
    <t>D-UG-181</t>
  </si>
  <si>
    <t>D-UG-153</t>
  </si>
  <si>
    <t>Cascade Natural Gas Corp.</t>
  </si>
  <si>
    <t>D-UG 390</t>
  </si>
  <si>
    <t>Northwest Natural Gas Co.</t>
  </si>
  <si>
    <t>NWN</t>
  </si>
  <si>
    <t>D-UG-388</t>
  </si>
  <si>
    <t>D-UG-344</t>
  </si>
  <si>
    <t>D-UG-221</t>
  </si>
  <si>
    <t>D-UG-152</t>
  </si>
  <si>
    <t>D-UG-132</t>
  </si>
  <si>
    <t>Columbia Gas of Pennsylvania</t>
  </si>
  <si>
    <t>D-R-2021-3024296</t>
  </si>
  <si>
    <t>D-R-2020-3018835</t>
  </si>
  <si>
    <t>D-R-2018-2647577</t>
  </si>
  <si>
    <t>D-R-2016-2529660</t>
  </si>
  <si>
    <t>D-R-2015-2468056</t>
  </si>
  <si>
    <t>D-R-2014-2406274</t>
  </si>
  <si>
    <t>D-R-2012-2321748</t>
  </si>
  <si>
    <t>D-R-2010-2215623</t>
  </si>
  <si>
    <t>C-R-2009-2149262</t>
  </si>
  <si>
    <t>C-R-2008-2011621</t>
  </si>
  <si>
    <t>C-R-953460</t>
  </si>
  <si>
    <t>C-R-943001</t>
  </si>
  <si>
    <t>Equitable Gas Company</t>
  </si>
  <si>
    <t>C-R-2008-2029325</t>
  </si>
  <si>
    <t>C-R-963858</t>
  </si>
  <si>
    <t>C-R-912164</t>
  </si>
  <si>
    <t>C-R-00061493</t>
  </si>
  <si>
    <t>C-R-00049656</t>
  </si>
  <si>
    <t>C-R-00038168</t>
  </si>
  <si>
    <t>C-R-953299</t>
  </si>
  <si>
    <t>C-R-942991</t>
  </si>
  <si>
    <t>C-R-932548</t>
  </si>
  <si>
    <t>D-R-2020-3018929</t>
  </si>
  <si>
    <t>D-R-2010-2161592</t>
  </si>
  <si>
    <t>C-R-2008-2028394</t>
  </si>
  <si>
    <t>Peoples Natural Gas Co. LLC</t>
  </si>
  <si>
    <t>D-R-2018-3006818</t>
  </si>
  <si>
    <t>D-R-2012-2285985</t>
  </si>
  <si>
    <t>D-R-2010-2201702</t>
  </si>
  <si>
    <t>C-R-943252</t>
  </si>
  <si>
    <t>C-R-932866,932915</t>
  </si>
  <si>
    <t>C-R-922180</t>
  </si>
  <si>
    <t>Peoples TWP LLC</t>
  </si>
  <si>
    <t>D-R-2013-2355886</t>
  </si>
  <si>
    <t>UGI Central Penn Gas Inc.</t>
  </si>
  <si>
    <t>D-R-2010-2214415</t>
  </si>
  <si>
    <t>D-R-2008-2079675</t>
  </si>
  <si>
    <t>C-R-00061398</t>
  </si>
  <si>
    <t>C-R-005236</t>
  </si>
  <si>
    <t>C-R-984280</t>
  </si>
  <si>
    <t>C-R-963612</t>
  </si>
  <si>
    <t>UGI Penn Natural Gas</t>
  </si>
  <si>
    <t>D-R-2016-2580030</t>
  </si>
  <si>
    <t>D-R-2008-2079660</t>
  </si>
  <si>
    <t>C-R-00061365</t>
  </si>
  <si>
    <t>C-R-005119</t>
  </si>
  <si>
    <t>D-R-2019-3015162</t>
  </si>
  <si>
    <t>D-R-2018-3006814</t>
  </si>
  <si>
    <t>D-R-2015-2518438</t>
  </si>
  <si>
    <t>C-R-953297</t>
  </si>
  <si>
    <t>D-4770 (gas)</t>
  </si>
  <si>
    <t>D-4323 (gas)</t>
  </si>
  <si>
    <t>D-3943</t>
  </si>
  <si>
    <t>D-2286</t>
  </si>
  <si>
    <t>D-2082</t>
  </si>
  <si>
    <t>D-2018-6-G</t>
  </si>
  <si>
    <t>D-2017-6-G</t>
  </si>
  <si>
    <t>D-2016-6-G</t>
  </si>
  <si>
    <t>D-2014-6-G</t>
  </si>
  <si>
    <t>D-2012-6-G</t>
  </si>
  <si>
    <t>D-2011-6-G</t>
  </si>
  <si>
    <t>D-2005-113-G</t>
  </si>
  <si>
    <t>D-2018-7-G</t>
  </si>
  <si>
    <t>D-2017-7-G</t>
  </si>
  <si>
    <t>D-2016-7-G</t>
  </si>
  <si>
    <t>D-2002-63-G</t>
  </si>
  <si>
    <t>D-95-715-G</t>
  </si>
  <si>
    <t>D-NG07-013</t>
  </si>
  <si>
    <t>D-21-00019</t>
  </si>
  <si>
    <t>D-19-00018</t>
  </si>
  <si>
    <t>D-18-00067</t>
  </si>
  <si>
    <t>D-14-00146</t>
  </si>
  <si>
    <t>D-14-00081</t>
  </si>
  <si>
    <t>D-12-00064</t>
  </si>
  <si>
    <t>D-08-00197</t>
  </si>
  <si>
    <t>D-07-00105</t>
  </si>
  <si>
    <t>Chattanooga Gas Co.</t>
  </si>
  <si>
    <t>D-20-00049</t>
  </si>
  <si>
    <t>D-18-00017</t>
  </si>
  <si>
    <t>D-09-00183</t>
  </si>
  <si>
    <t>D-06-00175</t>
  </si>
  <si>
    <t>D-04-00034</t>
  </si>
  <si>
    <t>D-97-00982</t>
  </si>
  <si>
    <t>D-95-02116</t>
  </si>
  <si>
    <t>D-93-06946</t>
  </si>
  <si>
    <t>D-20-00086</t>
  </si>
  <si>
    <t>D-11-00144</t>
  </si>
  <si>
    <t>D-03-00313</t>
  </si>
  <si>
    <t>D-99-00994</t>
  </si>
  <si>
    <t>D-96-00977</t>
  </si>
  <si>
    <t>D-94-01054</t>
  </si>
  <si>
    <t>D-GUD-10900</t>
  </si>
  <si>
    <t>D-GUD-10779 (Mid-Tex Division)</t>
  </si>
  <si>
    <t>D-GUD-10359 (Mid-Tex Division)</t>
  </si>
  <si>
    <t>D-GUD 10174 (West Texas)</t>
  </si>
  <si>
    <t>D-GUD-10170 (Mid-Tex)</t>
  </si>
  <si>
    <t>D-GUD 9869 (Mid-Tex)</t>
  </si>
  <si>
    <t>D-GUD-9762 (Mid-Tex)</t>
  </si>
  <si>
    <t>D-GUD-9670 (Mid-Tex)</t>
  </si>
  <si>
    <t>D-GUD-9400 (Mid-Tex)</t>
  </si>
  <si>
    <t>D-GUD-10920</t>
  </si>
  <si>
    <t>D-GUD-10567</t>
  </si>
  <si>
    <t>D-GUD-10432</t>
  </si>
  <si>
    <t>D-GUD-10182</t>
  </si>
  <si>
    <t>D-GUD-10038</t>
  </si>
  <si>
    <t>D-GUD 9902</t>
  </si>
  <si>
    <t>D-GUD 9791</t>
  </si>
  <si>
    <t>Texas Gas Service Co.</t>
  </si>
  <si>
    <t>D-GUD-10928</t>
  </si>
  <si>
    <t>D-GUD-10526</t>
  </si>
  <si>
    <t>D-GUD-10506</t>
  </si>
  <si>
    <t>D-GUD 9988, 9992</t>
  </si>
  <si>
    <t>D-19-057-02</t>
  </si>
  <si>
    <t>D-16-057-03</t>
  </si>
  <si>
    <t>D-13-057-05</t>
  </si>
  <si>
    <t>D-09-057-16</t>
  </si>
  <si>
    <t>D-07-057-13</t>
  </si>
  <si>
    <t>D-05-057-T01</t>
  </si>
  <si>
    <t>D-02-057-02</t>
  </si>
  <si>
    <t>D-99-057-20</t>
  </si>
  <si>
    <t>D-97-057-03</t>
  </si>
  <si>
    <t>D-95-057-02</t>
  </si>
  <si>
    <t>D-93-057-01</t>
  </si>
  <si>
    <t>Columbia Gas of Virginia Inc</t>
  </si>
  <si>
    <t>C-PUR-2021-00145(SAVE)</t>
  </si>
  <si>
    <t>C-PUR-2020-00138 (SAVE)</t>
  </si>
  <si>
    <t>C-PUR-2019-00132 (SAVE)</t>
  </si>
  <si>
    <t>C-PUR-2018-00131</t>
  </si>
  <si>
    <t>C-PUR-2018-00132 (SAVE)</t>
  </si>
  <si>
    <t>C-PUR-2017-00095 (SAVE)</t>
  </si>
  <si>
    <t>C-PUE-2016-00087 (SAVE)</t>
  </si>
  <si>
    <t>C-PUE-2016-00033</t>
  </si>
  <si>
    <t>C-PUE-2014-00020</t>
  </si>
  <si>
    <t>C-PUE-2011-00049</t>
  </si>
  <si>
    <t>C-PUE-2010-00017</t>
  </si>
  <si>
    <t>C-PUE-2005-00100</t>
  </si>
  <si>
    <t>C-PUE-980287</t>
  </si>
  <si>
    <t>C-PUE-970455</t>
  </si>
  <si>
    <t>C-PUE-950033</t>
  </si>
  <si>
    <t>C-PUE-930035</t>
  </si>
  <si>
    <t>C-PUE-920037</t>
  </si>
  <si>
    <t>Roanoke Gas Co.</t>
  </si>
  <si>
    <t>RGCO</t>
  </si>
  <si>
    <t>C-PUR-2021-00120 (SAVE)</t>
  </si>
  <si>
    <t>C-PUR-2020-00090 (SAVE)</t>
  </si>
  <si>
    <t>C-PUR-2018-00013</t>
  </si>
  <si>
    <t>Virginia Natural Gas Inc.</t>
  </si>
  <si>
    <t>C-PUR-2020-00105 (SAVE)</t>
  </si>
  <si>
    <t>C-PUR-2020-00095</t>
  </si>
  <si>
    <t>C-PUR-2019-00095 (SAVE)</t>
  </si>
  <si>
    <t>C-PUR-2018-00079 (SAVE)</t>
  </si>
  <si>
    <t>C-PUR-2017-00052 (SAVE)</t>
  </si>
  <si>
    <t>C-PUE-2016-00143</t>
  </si>
  <si>
    <t>C-PUE-2010-00142</t>
  </si>
  <si>
    <t>C-PUE-2005-00057</t>
  </si>
  <si>
    <t>C-PUE-960227</t>
  </si>
  <si>
    <t>C-PUE-940054</t>
  </si>
  <si>
    <t>C-PUE-920031</t>
  </si>
  <si>
    <t>C-PUR-2021-00261 (SAVE)</t>
  </si>
  <si>
    <t>C-PUR-2020-00171 (SAVE)</t>
  </si>
  <si>
    <t>C-PUR-2019-00142 (SAVE)</t>
  </si>
  <si>
    <t>C-PUR-2018-00145 (SAVE)</t>
  </si>
  <si>
    <t>C-PUR-2018-00080</t>
  </si>
  <si>
    <t>C-PUR-2017-00102 (SAVE)</t>
  </si>
  <si>
    <t>C-PUE-2016-00083 (SAVE)</t>
  </si>
  <si>
    <t>C-PUE-2016-00001</t>
  </si>
  <si>
    <t>C-PUE-2010-00139</t>
  </si>
  <si>
    <t>C-PUE-2010-00087 (SAVE)</t>
  </si>
  <si>
    <t>C-PUE-2006-00059</t>
  </si>
  <si>
    <t>C-PUE-2003-00603</t>
  </si>
  <si>
    <t>C-PUE-2002-00364</t>
  </si>
  <si>
    <t>C-PUE-940031</t>
  </si>
  <si>
    <t>D-UG-200901</t>
  </si>
  <si>
    <t>D-UG-190335</t>
  </si>
  <si>
    <t>D-UG-170486</t>
  </si>
  <si>
    <t>D-UG-160229</t>
  </si>
  <si>
    <t>D-UG-150205</t>
  </si>
  <si>
    <t>D-UG-140189</t>
  </si>
  <si>
    <t>D-UG-120437</t>
  </si>
  <si>
    <t>D-UG-110877</t>
  </si>
  <si>
    <t>D-UG-100468</t>
  </si>
  <si>
    <t>D-UG-090135</t>
  </si>
  <si>
    <t>D-UG-08-0417</t>
  </si>
  <si>
    <t>D-UG-07-0805</t>
  </si>
  <si>
    <t>D-UG-05-0483</t>
  </si>
  <si>
    <t>D-UG-04-1515</t>
  </si>
  <si>
    <t>D-UE-99-1607</t>
  </si>
  <si>
    <t>Ca-UG-97-1071</t>
  </si>
  <si>
    <t>D-UG-200568</t>
  </si>
  <si>
    <t>D-UG-190210</t>
  </si>
  <si>
    <t>D-UG-170929</t>
  </si>
  <si>
    <t>D-UG-152286</t>
  </si>
  <si>
    <t>D-UG-06-0256</t>
  </si>
  <si>
    <t>D-UG-95-1415</t>
  </si>
  <si>
    <t>D-UG-200994</t>
  </si>
  <si>
    <t>D-UG-181053</t>
  </si>
  <si>
    <t>D-UG-08-0546</t>
  </si>
  <si>
    <t>D-UG-03-1885</t>
  </si>
  <si>
    <t>D-UG-00-0073</t>
  </si>
  <si>
    <t>D-UG-190530</t>
  </si>
  <si>
    <t>D-UG-180900</t>
  </si>
  <si>
    <t>D-UG-170034</t>
  </si>
  <si>
    <t>D-UG-130138</t>
  </si>
  <si>
    <t>D-UG-111049</t>
  </si>
  <si>
    <t>D-UG 101644</t>
  </si>
  <si>
    <t>D-UG-090705</t>
  </si>
  <si>
    <t>D-UG-07-2301</t>
  </si>
  <si>
    <t>D-UG-06-0267</t>
  </si>
  <si>
    <t>D-UG-04-0640</t>
  </si>
  <si>
    <t>D-UG-01-1571</t>
  </si>
  <si>
    <t>D-UG-95-0278</t>
  </si>
  <si>
    <t>D-UG-93-1405</t>
  </si>
  <si>
    <t>D-UG-92-084</t>
  </si>
  <si>
    <t>D-3270-UR-124 (Gas)</t>
  </si>
  <si>
    <t>D-3270-UR-123 (Gas)</t>
  </si>
  <si>
    <t>D-3270-UR-122 (Gas)</t>
  </si>
  <si>
    <t>D-3270-UR-121 (Gas)</t>
  </si>
  <si>
    <t>D-3270-UR-120 (Gas)</t>
  </si>
  <si>
    <t>D-3270-UR-119 (Gas)</t>
  </si>
  <si>
    <t>D-3270-UR-118 (gas)</t>
  </si>
  <si>
    <t>D-3270-UR-117 (gas)</t>
  </si>
  <si>
    <t>D-3270-UR-116 (gas)</t>
  </si>
  <si>
    <t>D-3270-UR-115 (gas)</t>
  </si>
  <si>
    <t>D-3270-UR-114 (gas)</t>
  </si>
  <si>
    <t>D-3270-UR-113 (gas)</t>
  </si>
  <si>
    <t>D-3270-UR-112 (gas)</t>
  </si>
  <si>
    <t>D-3270-UR-111 (gas)</t>
  </si>
  <si>
    <t>D-3270-UR-110 (gas)</t>
  </si>
  <si>
    <t>D-3270-UR-109 (gas)</t>
  </si>
  <si>
    <t>D-3270-UR-108 (gas)</t>
  </si>
  <si>
    <t>D-3270-UR-107 (gas)</t>
  </si>
  <si>
    <t>D-3270-UR-106 (gas)</t>
  </si>
  <si>
    <t>D- 4220-UR-125 (Gas)</t>
  </si>
  <si>
    <t>D-4220-UR-124 (Gas)</t>
  </si>
  <si>
    <t>D-4220-UR-123 (Gas)</t>
  </si>
  <si>
    <t>D-4220-UR-122 (Gas)</t>
  </si>
  <si>
    <t>D-4220-UR-121 (Gas)</t>
  </si>
  <si>
    <t>D-4220-UR-119 (Gas)</t>
  </si>
  <si>
    <t>D-4220-UR-118 (gas)</t>
  </si>
  <si>
    <t>D-4220-UR-117 (gas)</t>
  </si>
  <si>
    <t>D-4220-UR-115 (gas)</t>
  </si>
  <si>
    <t>D-4220-UR-114 (gas)</t>
  </si>
  <si>
    <t>D-4220-UR-110 (gas)</t>
  </si>
  <si>
    <t>D-4220-UR-109 (gas)</t>
  </si>
  <si>
    <t>D-4220-UR-108 (gas)</t>
  </si>
  <si>
    <t>D-4220-UR-106 (gas)</t>
  </si>
  <si>
    <t>D-5-AF-107 (WEP-Gas)</t>
  </si>
  <si>
    <t>D-05-UR-109 (WEP-Gas)</t>
  </si>
  <si>
    <t>D-5-UR-108 (WEP-Gas)</t>
  </si>
  <si>
    <t>D-05-UR-107 (WEP-Gas)</t>
  </si>
  <si>
    <t>D-05-UR-106 (WEP-Gas)</t>
  </si>
  <si>
    <t>D-5-UR-105 (WEP-GAS)</t>
  </si>
  <si>
    <t>D-5-UR-104 (WEP-GAS)</t>
  </si>
  <si>
    <t>D-5-UR-103 (WEP-GAS)</t>
  </si>
  <si>
    <t>D-05-UR-102 (WEP-GAS)</t>
  </si>
  <si>
    <t>D-05-UR-101 (gas 2003)</t>
  </si>
  <si>
    <t>D-6630-UR-111 (gas)</t>
  </si>
  <si>
    <t>D-6630-UR-110 (gas)</t>
  </si>
  <si>
    <t>Wisconsin Gas LLC</t>
  </si>
  <si>
    <t>D-5-AF-107</t>
  </si>
  <si>
    <t>D-05-UR-109</t>
  </si>
  <si>
    <t>D-5-UR-108 (WG)</t>
  </si>
  <si>
    <t>D-05-UR-107 (WG)</t>
  </si>
  <si>
    <t>D-05-UR-106 (WG)</t>
  </si>
  <si>
    <t>D-5-UR-105 (WG)</t>
  </si>
  <si>
    <t>D-5-UR-104 (WG)</t>
  </si>
  <si>
    <t>D-5-UR-103 (WG)</t>
  </si>
  <si>
    <t>D-05-UR-102 (WG)</t>
  </si>
  <si>
    <t>D-6650-GR-111</t>
  </si>
  <si>
    <t>D-6650-GR-110</t>
  </si>
  <si>
    <t>Wisconsin Natural Gas Company</t>
  </si>
  <si>
    <t>D-6630-UR-109 (gas)</t>
  </si>
  <si>
    <t>D-6670-GR-109</t>
  </si>
  <si>
    <t>D-6670-GR-108</t>
  </si>
  <si>
    <t>D-6670-GR-107</t>
  </si>
  <si>
    <t>D-6680-UR-123 (Gas)</t>
  </si>
  <si>
    <t>D-6680-UR-122 (Gas)</t>
  </si>
  <si>
    <t>D-6680-UR-121 (Gas)</t>
  </si>
  <si>
    <t>D-6680-UR-120 (Gas)</t>
  </si>
  <si>
    <t>D-6680-UR-119 (Gas)</t>
  </si>
  <si>
    <t>D-6680-UR-118 (gas)</t>
  </si>
  <si>
    <t>D-6680-UR-117 (gas)</t>
  </si>
  <si>
    <t>6680-UR-116 (gas)</t>
  </si>
  <si>
    <t>D.6680-UR-115 (gas)</t>
  </si>
  <si>
    <t>D-6680-UR-114 (gas)</t>
  </si>
  <si>
    <t>D-6680-UR-113 (gas)</t>
  </si>
  <si>
    <t>D-6680-UR-112 (gas)</t>
  </si>
  <si>
    <t>D-6680-UR-111 (gas)</t>
  </si>
  <si>
    <t>D-6680-UR-110 (gas)</t>
  </si>
  <si>
    <t>D-6680-UR-109 (gas)</t>
  </si>
  <si>
    <t>D-6680-UR-108 (gas)</t>
  </si>
  <si>
    <t>D-6680-UR-107 (gas)</t>
  </si>
  <si>
    <t>D-5-AF-107 (Gas)</t>
  </si>
  <si>
    <t>D-6690-UR-126 (Gas)</t>
  </si>
  <si>
    <t>D-6690-UR-125 (Gas)</t>
  </si>
  <si>
    <t>D-6690-UR-124 (Gas)</t>
  </si>
  <si>
    <t>D-6690-UR-123 (Gas)</t>
  </si>
  <si>
    <t>D-6690-UR-122 (Gas)</t>
  </si>
  <si>
    <t>D-6690-UR-121 (Gas)</t>
  </si>
  <si>
    <t>D-6690-UR-120 (gas)</t>
  </si>
  <si>
    <t>D-6690-UR-119 (gas)</t>
  </si>
  <si>
    <t>D.6690-UR-118 (gas)</t>
  </si>
  <si>
    <t>D-6690-UR-117 (gas)</t>
  </si>
  <si>
    <t>D-6690-UR-116 (gas)</t>
  </si>
  <si>
    <t>D-6690-UR-115 (gas)</t>
  </si>
  <si>
    <t>D-6690-UR-114 (gas)</t>
  </si>
  <si>
    <t>D-6690-UR-113 (gas)</t>
  </si>
  <si>
    <t>D-6690-UR-112 (gas)</t>
  </si>
  <si>
    <t>D-6690-UR-111 (gas)</t>
  </si>
  <si>
    <t>D-6690-UR-110 (gas)</t>
  </si>
  <si>
    <t>D-6690-UR-109 (gas)</t>
  </si>
  <si>
    <t>D-6690-UR-108 (gas)</t>
  </si>
  <si>
    <t>D-6690-UR-107 (gas)</t>
  </si>
  <si>
    <t>Hope Gas Inc.</t>
  </si>
  <si>
    <t>C-20-0746-G-42T</t>
  </si>
  <si>
    <t>C-08-1783-G-42T</t>
  </si>
  <si>
    <t>C-05-0304-G-42T</t>
  </si>
  <si>
    <t>C-01-0330-G-42T</t>
  </si>
  <si>
    <t>C-98-0563-G-42T</t>
  </si>
  <si>
    <t>C-94-0655-G-30C</t>
  </si>
  <si>
    <t>C-92-1088-G-P</t>
  </si>
  <si>
    <t>Mountaineer Gas Co.</t>
  </si>
  <si>
    <t>C-21-0593-G-390P</t>
  </si>
  <si>
    <t>C-20-0575-G-390P (IREP)</t>
  </si>
  <si>
    <t>C-19-0316-G-42T</t>
  </si>
  <si>
    <t>C-15-0003-G-42T</t>
  </si>
  <si>
    <t>C-11-1627-G-42T</t>
  </si>
  <si>
    <t>C-09-0878-G-42T</t>
  </si>
  <si>
    <t>C-04-1595-G-42T</t>
  </si>
  <si>
    <t>C-01-0011-G-42T</t>
  </si>
  <si>
    <t>C-98-0008-G-42T</t>
  </si>
  <si>
    <t>C-95-0011-G-42T</t>
  </si>
  <si>
    <t>C-93-005-G-42T</t>
  </si>
  <si>
    <t>C-92-0063-G-42T</t>
  </si>
  <si>
    <t>D-30026-2-GR-19</t>
  </si>
  <si>
    <t>D-30022-192-GI-12</t>
  </si>
  <si>
    <t>D-30022-148-GR-10</t>
  </si>
  <si>
    <t>D-30022-73-GR-06</t>
  </si>
  <si>
    <t>Black Hills Northwest Wyoming</t>
  </si>
  <si>
    <t>D-30011-97-GR-17</t>
  </si>
  <si>
    <t>D-30005-182-GR-13</t>
  </si>
  <si>
    <t>D-30005-157-GR-11 (gas)</t>
  </si>
  <si>
    <t>D-30005-112-GR-7 (gas)</t>
  </si>
  <si>
    <t>D-30005-GR-05-103 (gas)</t>
  </si>
  <si>
    <t>D-30013-351-GR-19</t>
  </si>
  <si>
    <t>D-30010-187-GR-19</t>
  </si>
  <si>
    <t>BOND YIELD PLUS RISK PREMIUM</t>
  </si>
  <si>
    <t>[1]</t>
  </si>
  <si>
    <t>[2]</t>
  </si>
  <si>
    <t>[3]</t>
  </si>
  <si>
    <t>U.S. Govt. 30-year Treasury</t>
  </si>
  <si>
    <t>Risk Premium</t>
  </si>
  <si>
    <t>1992.1</t>
  </si>
  <si>
    <t>1992.2</t>
  </si>
  <si>
    <t>1992.3</t>
  </si>
  <si>
    <t>1992.4</t>
  </si>
  <si>
    <t>1993.1</t>
  </si>
  <si>
    <t>1993.2</t>
  </si>
  <si>
    <t>1993.3</t>
  </si>
  <si>
    <t>1993.4</t>
  </si>
  <si>
    <t>1994.1</t>
  </si>
  <si>
    <t>1994.2</t>
  </si>
  <si>
    <t>1994.3</t>
  </si>
  <si>
    <t>1994.4</t>
  </si>
  <si>
    <t>1995.2</t>
  </si>
  <si>
    <t>1995.3</t>
  </si>
  <si>
    <t>1995.4</t>
  </si>
  <si>
    <t>1996.1</t>
  </si>
  <si>
    <t>1996.2</t>
  </si>
  <si>
    <t>1996.3</t>
  </si>
  <si>
    <t>1996.4</t>
  </si>
  <si>
    <t>1997.1</t>
  </si>
  <si>
    <t>1997.2</t>
  </si>
  <si>
    <t>1997.3</t>
  </si>
  <si>
    <t>1997.4</t>
  </si>
  <si>
    <t>1998.2</t>
  </si>
  <si>
    <t>1998.3</t>
  </si>
  <si>
    <t>1998.4</t>
  </si>
  <si>
    <t>1999.1</t>
  </si>
  <si>
    <t>1999.2</t>
  </si>
  <si>
    <t>1999.4</t>
  </si>
  <si>
    <t>2000.1</t>
  </si>
  <si>
    <t>2000.2</t>
  </si>
  <si>
    <t>2000.3</t>
  </si>
  <si>
    <t>2000.4</t>
  </si>
  <si>
    <t>2001.1</t>
  </si>
  <si>
    <t>2001.2</t>
  </si>
  <si>
    <t>2001.4</t>
  </si>
  <si>
    <t>2002.1</t>
  </si>
  <si>
    <t>2002.2</t>
  </si>
  <si>
    <t>2002.3</t>
  </si>
  <si>
    <t>2002.4</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</si>
  <si>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</si>
  <si>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</si>
  <si>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</si>
  <si>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</si>
  <si>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</si>
  <si>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</si>
  <si>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</si>
  <si>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</si>
  <si>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</si>
  <si>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</si>
  <si>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</si>
  <si>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</si>
  <si>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</si>
  <si>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</si>
  <si>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</si>
  <si>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</si>
  <si>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</si>
  <si>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</si>
  <si>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</si>
  <si>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</si>
  <si>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</si>
  <si>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</si>
  <si>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</si>
  <si>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</si>
  <si>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</si>
  <si>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</si>
  <si>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</si>
  <si>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</si>
  <si>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</si>
  <si>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</si>
  <si>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</si>
  <si>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</si>
  <si>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</si>
  <si>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</si>
  <si>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</si>
  <si>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</si>
  <si>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</si>
  <si>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</si>
  <si>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</si>
  <si>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</si>
  <si>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</si>
  <si>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</si>
  <si>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</si>
  <si>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</si>
  <si>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</si>
  <si>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</si>
  <si>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</si>
  <si>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</si>
  <si>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</si>
  <si>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</si>
  <si>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</si>
  <si>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</si>
  <si>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</si>
  <si>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</si>
  <si>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</si>
  <si>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</si>
  <si>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</si>
  <si>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</si>
  <si>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</si>
  <si>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</si>
  <si>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</si>
  <si>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</si>
  <si>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</si>
  <si>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</si>
  <si>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</si>
  <si>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</si>
  <si>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</si>
  <si>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</si>
  <si>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</si>
  <si>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</si>
  <si>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Quarters</t>
  </si>
  <si>
    <t>AVERAGE</t>
  </si>
  <si>
    <t>MEDIAN</t>
  </si>
  <si>
    <t>Include Decision Type:</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</si>
  <si>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</si>
  <si>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</si>
  <si>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</si>
  <si>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</si>
  <si>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</si>
  <si>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</si>
  <si>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</si>
  <si>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</si>
  <si>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</si>
  <si>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</si>
  <si>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</si>
  <si>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</si>
  <si>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</si>
  <si>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</si>
  <si>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</si>
  <si>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</si>
  <si>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</si>
  <si>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</si>
  <si>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</si>
  <si>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</si>
  <si>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</si>
  <si>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</si>
  <si>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</si>
  <si>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U.S. Govt.</t>
  </si>
  <si>
    <t>30-year</t>
  </si>
  <si>
    <t>Risk</t>
  </si>
  <si>
    <t>Treasury</t>
  </si>
  <si>
    <t>Premium</t>
  </si>
  <si>
    <t>ROE</t>
  </si>
  <si>
    <t>Current 30-day average of 30-year U.S. Treasury bond yield [4]</t>
  </si>
  <si>
    <t>Notes:</t>
  </si>
  <si>
    <t>[3] Equals Column [1] − Column [2]</t>
  </si>
  <si>
    <t xml:space="preserve">[7] See notes [4], [5] &amp; [6] </t>
  </si>
  <si>
    <t>[9] Equals Column [7] + Column [8]</t>
  </si>
  <si>
    <t>[2] Source: S&amp;P Capital IQ Pro, quarterly bond yields are the average of each trading day in the quarter</t>
  </si>
  <si>
    <t>D-21-09001 (Southern)</t>
  </si>
  <si>
    <t>D-21-09001 (Northern)</t>
  </si>
  <si>
    <t>The Dayton Power &amp; Light Co.</t>
  </si>
  <si>
    <t>D-21-0416-G-390P</t>
  </si>
  <si>
    <t>D-22-ATMG-299-TAR (SIP)</t>
  </si>
  <si>
    <t>C-GO-2022-0171 (ISRS)</t>
  </si>
  <si>
    <t>C-21-G-0073</t>
  </si>
  <si>
    <t>D-2021-7-G</t>
  </si>
  <si>
    <t>D-2020-7-G</t>
  </si>
  <si>
    <t>D-2019-7-G</t>
  </si>
  <si>
    <t>D-22-ATMG-203-TAR (GSRS)</t>
  </si>
  <si>
    <t>C-2021-00214</t>
  </si>
  <si>
    <t>Ca-45330-TDSIC-4</t>
  </si>
  <si>
    <t>C-GR-2021-0320</t>
  </si>
  <si>
    <t>C-21-G-0394</t>
  </si>
  <si>
    <t>Ca-45621</t>
  </si>
  <si>
    <t>D-22-BHCG-503-TAR (GSRS)</t>
  </si>
  <si>
    <t>C-2021-00304 (PRP)</t>
  </si>
  <si>
    <t>C-U-21148</t>
  </si>
  <si>
    <t>D-DG-21-104</t>
  </si>
  <si>
    <t>D-22-00010</t>
  </si>
  <si>
    <t>D-G-008/GR-21-435</t>
  </si>
  <si>
    <t>D-GR21121254</t>
  </si>
  <si>
    <t>D-UG 433</t>
  </si>
  <si>
    <t>C-PUR-2022-00086 (SAVE)</t>
  </si>
  <si>
    <t>D-UG-210755</t>
  </si>
  <si>
    <t>DPU 22-74</t>
  </si>
  <si>
    <t>D-R-2021-3030218</t>
  </si>
  <si>
    <t>D-2022-89-G</t>
  </si>
  <si>
    <t>D-21-097-U</t>
  </si>
  <si>
    <t>D-22AL-0046G</t>
  </si>
  <si>
    <t>D-22-0002</t>
  </si>
  <si>
    <t>DPU 22-20</t>
  </si>
  <si>
    <t>C-GO-2022-0339 (ISRS)</t>
  </si>
  <si>
    <t>C-PU-21-381</t>
  </si>
  <si>
    <t>D-UG-435</t>
  </si>
  <si>
    <t>D-R-2022-3031113</t>
  </si>
  <si>
    <t>C-PUR-2022-00126 (SAVE)</t>
  </si>
  <si>
    <t>C-PUR-2022-00115 (SAVE)</t>
  </si>
  <si>
    <t>A-21-08-014 (Gas)</t>
  </si>
  <si>
    <t>D-23-KGSG-281-TAR (GSRS)</t>
  </si>
  <si>
    <t>C-9680</t>
  </si>
  <si>
    <t>C-GR-2022-0179</t>
  </si>
  <si>
    <t>Summit Utilities Inc.</t>
  </si>
  <si>
    <t>Ca-PUD202200022</t>
  </si>
  <si>
    <t>D-5-UR-110 (WEP-Gas)</t>
  </si>
  <si>
    <t>D-5-UR-110</t>
  </si>
  <si>
    <t>D-6690-UR-127 (Gas)</t>
  </si>
  <si>
    <t>A-22-04-011</t>
  </si>
  <si>
    <t>D-GR22040253</t>
  </si>
  <si>
    <t>C-21-00267-UT</t>
  </si>
  <si>
    <t>Ca-PUD202200023</t>
  </si>
  <si>
    <t>D-R-2022-3031211</t>
  </si>
  <si>
    <t>D-22-057-03</t>
  </si>
  <si>
    <t>C-PUR-2022-00161 (SAVE)</t>
  </si>
  <si>
    <t>D-UG-220054</t>
  </si>
  <si>
    <t>D-UG-220067</t>
  </si>
  <si>
    <t>C-22-0709-G-390P (IREP)</t>
  </si>
  <si>
    <t>Ca-45611-TDSIC-1</t>
  </si>
  <si>
    <t>Ca-45612-TDSIC-1</t>
  </si>
  <si>
    <t>C-21-0637-GA-AIR</t>
  </si>
  <si>
    <t>C-PUR-2022-00125 (Rider RNG)</t>
  </si>
  <si>
    <t>Quarterly Average Authorized ROEs for Natural Gas Utilities and  30-year Treasury Bond Yields</t>
  </si>
  <si>
    <t>Consolidated Edison Company of</t>
  </si>
  <si>
    <t>D-G-01551A-21-0368</t>
  </si>
  <si>
    <t>D-20220067-GU</t>
  </si>
  <si>
    <t>D-20200051-GU</t>
  </si>
  <si>
    <t>20220069-GU</t>
  </si>
  <si>
    <t>Northern IN Public Svc Co. LLC</t>
  </si>
  <si>
    <t>D-23-ATMG-581-TAR (SIP)</t>
  </si>
  <si>
    <t>D-G-002/GR-21-678</t>
  </si>
  <si>
    <t>C-GO-2023-0203 (ISRS)</t>
  </si>
  <si>
    <t>Long Island Lighting Co.</t>
  </si>
  <si>
    <t>Rochester Gas &amp; Electric Corp.</t>
  </si>
  <si>
    <t>The Brooklyn Union Gas Co.</t>
  </si>
  <si>
    <t>The Narragansett Electric Co.</t>
  </si>
  <si>
    <t>D-NG22-005</t>
  </si>
  <si>
    <t>D-OSS-22-00009896</t>
  </si>
  <si>
    <t>C-PUR-2021-00157(SAVE)</t>
  </si>
  <si>
    <t>D-22AL-0348G</t>
  </si>
  <si>
    <t>D-23-ATMG-359-RTS</t>
  </si>
  <si>
    <t>C-2022-00222 (PRP)</t>
  </si>
  <si>
    <t>C-PUR-2022-00036</t>
  </si>
  <si>
    <t>Black Hills Wyoming Gas LLC</t>
  </si>
  <si>
    <t>Blue Chip Long-Term Projected Forecast (2025-2029) [6]</t>
  </si>
  <si>
    <t>12/2015</t>
  </si>
  <si>
    <t>12/2009</t>
  </si>
  <si>
    <t>12/2014</t>
  </si>
  <si>
    <t>12/2008</t>
  </si>
  <si>
    <t>02/1995</t>
  </si>
  <si>
    <t>12/2013</t>
  </si>
  <si>
    <t>02/2007</t>
  </si>
  <si>
    <t>08/2004</t>
  </si>
  <si>
    <t>12/2021</t>
  </si>
  <si>
    <t>12/2017</t>
  </si>
  <si>
    <t>03/2015</t>
  </si>
  <si>
    <t>09/2013</t>
  </si>
  <si>
    <t>10/2006</t>
  </si>
  <si>
    <t>01/2005</t>
  </si>
  <si>
    <t>06/2002</t>
  </si>
  <si>
    <t>08/1995</t>
  </si>
  <si>
    <t>09/2022</t>
  </si>
  <si>
    <t>09/2021</t>
  </si>
  <si>
    <t>09/2020</t>
  </si>
  <si>
    <t>09/2019</t>
  </si>
  <si>
    <t>09/2018</t>
  </si>
  <si>
    <t>09/2015</t>
  </si>
  <si>
    <t>12/2006</t>
  </si>
  <si>
    <t>04/2004</t>
  </si>
  <si>
    <t>09/1994</t>
  </si>
  <si>
    <t>06/1993</t>
  </si>
  <si>
    <t>12/1991</t>
  </si>
  <si>
    <t>12/2023</t>
  </si>
  <si>
    <t>12/2022</t>
  </si>
  <si>
    <t>12/2020</t>
  </si>
  <si>
    <t>12/2019</t>
  </si>
  <si>
    <t>12/2018</t>
  </si>
  <si>
    <t>12/2012</t>
  </si>
  <si>
    <t>06/2009</t>
  </si>
  <si>
    <t>06/2006</t>
  </si>
  <si>
    <t>12/1995</t>
  </si>
  <si>
    <t>03/2022</t>
  </si>
  <si>
    <t>03/2021</t>
  </si>
  <si>
    <t>03/2020</t>
  </si>
  <si>
    <t>06/2016</t>
  </si>
  <si>
    <t>12/2007</t>
  </si>
  <si>
    <t>12/2005</t>
  </si>
  <si>
    <t>06/1998</t>
  </si>
  <si>
    <t>06/2019</t>
  </si>
  <si>
    <t>12/2010</t>
  </si>
  <si>
    <t>09/2005</t>
  </si>
  <si>
    <t>12/2002</t>
  </si>
  <si>
    <t>06/1995</t>
  </si>
  <si>
    <t>08/2021</t>
  </si>
  <si>
    <t>01/2019</t>
  </si>
  <si>
    <t>11/2015</t>
  </si>
  <si>
    <t>06/2010</t>
  </si>
  <si>
    <t>04/2007</t>
  </si>
  <si>
    <t>12/1999</t>
  </si>
  <si>
    <t>08/1990</t>
  </si>
  <si>
    <t>03/1992</t>
  </si>
  <si>
    <t>06/2015</t>
  </si>
  <si>
    <t>12/2011</t>
  </si>
  <si>
    <t>12/1994</t>
  </si>
  <si>
    <t>06/1992</t>
  </si>
  <si>
    <t>06/2012</t>
  </si>
  <si>
    <t>03/1995</t>
  </si>
  <si>
    <t>09/1991</t>
  </si>
  <si>
    <t>06/2008</t>
  </si>
  <si>
    <t>12/2001</t>
  </si>
  <si>
    <t>12/1992</t>
  </si>
  <si>
    <t>12/2016</t>
  </si>
  <si>
    <t>12/2003</t>
  </si>
  <si>
    <t>12/1996</t>
  </si>
  <si>
    <t>12/1993</t>
  </si>
  <si>
    <t>12/2004</t>
  </si>
  <si>
    <t>07/2009</t>
  </si>
  <si>
    <t>06/2018</t>
  </si>
  <si>
    <t>08/2007</t>
  </si>
  <si>
    <t>08/2019</t>
  </si>
  <si>
    <t>09/2012</t>
  </si>
  <si>
    <t>09/1992</t>
  </si>
  <si>
    <t>03/2006</t>
  </si>
  <si>
    <t>06/1999</t>
  </si>
  <si>
    <t>03/1993</t>
  </si>
  <si>
    <t>12/1997</t>
  </si>
  <si>
    <t>12/1998</t>
  </si>
  <si>
    <t>12/2000</t>
  </si>
  <si>
    <t>09/2000</t>
  </si>
  <si>
    <t>03/2016</t>
  </si>
  <si>
    <t>09/2011</t>
  </si>
  <si>
    <t>09/2002</t>
  </si>
  <si>
    <t>09/1993</t>
  </si>
  <si>
    <t>03/2007</t>
  </si>
  <si>
    <t>03/2009</t>
  </si>
  <si>
    <t>03/2005</t>
  </si>
  <si>
    <t>09/2004</t>
  </si>
  <si>
    <t>09/2001</t>
  </si>
  <si>
    <t>09/1997</t>
  </si>
  <si>
    <t>09/1995</t>
  </si>
  <si>
    <t>07/2020</t>
  </si>
  <si>
    <t>05/2011</t>
  </si>
  <si>
    <t>11/2005</t>
  </si>
  <si>
    <t>04/2003</t>
  </si>
  <si>
    <t>05/1999</t>
  </si>
  <si>
    <t>10/2010</t>
  </si>
  <si>
    <t>07/2005</t>
  </si>
  <si>
    <t>12/1990</t>
  </si>
  <si>
    <t>09/2008</t>
  </si>
  <si>
    <t>C-INT-G-22-07</t>
  </si>
  <si>
    <t>09/2006</t>
  </si>
  <si>
    <t>09/1996</t>
  </si>
  <si>
    <t>06/2017</t>
  </si>
  <si>
    <t>06/2014</t>
  </si>
  <si>
    <t>06/2022</t>
  </si>
  <si>
    <t>06/2020</t>
  </si>
  <si>
    <t>09/2003</t>
  </si>
  <si>
    <t>04/1992</t>
  </si>
  <si>
    <t>03/2011</t>
  </si>
  <si>
    <t>09/2007</t>
  </si>
  <si>
    <t>01/2022</t>
  </si>
  <si>
    <t>06/2021</t>
  </si>
  <si>
    <t>04/2019</t>
  </si>
  <si>
    <t>11/2018</t>
  </si>
  <si>
    <t>11/2017</t>
  </si>
  <si>
    <t>04/2017</t>
  </si>
  <si>
    <t>04/2016</t>
  </si>
  <si>
    <t>10/2023</t>
  </si>
  <si>
    <t>10/2021</t>
  </si>
  <si>
    <t>04/2020</t>
  </si>
  <si>
    <t>10/2019</t>
  </si>
  <si>
    <t>04/2018</t>
  </si>
  <si>
    <t>10/2017</t>
  </si>
  <si>
    <t>03/2019</t>
  </si>
  <si>
    <t>09/2017</t>
  </si>
  <si>
    <t>09/2014</t>
  </si>
  <si>
    <t>01/2020</t>
  </si>
  <si>
    <t>02/2019</t>
  </si>
  <si>
    <t>02/2018</t>
  </si>
  <si>
    <t>10/2015</t>
  </si>
  <si>
    <t>04/2014</t>
  </si>
  <si>
    <t>10/2012</t>
  </si>
  <si>
    <t>01/1995</t>
  </si>
  <si>
    <t>09/2009</t>
  </si>
  <si>
    <t>06/2013</t>
  </si>
  <si>
    <t>09/2023</t>
  </si>
  <si>
    <t>05/2017</t>
  </si>
  <si>
    <t>09/2016</t>
  </si>
  <si>
    <t>11/2014</t>
  </si>
  <si>
    <t>07/1991</t>
  </si>
  <si>
    <t>02/2017</t>
  </si>
  <si>
    <t>03/2012</t>
  </si>
  <si>
    <t>10/2009</t>
  </si>
  <si>
    <t>06/2003</t>
  </si>
  <si>
    <t>06/1990</t>
  </si>
  <si>
    <t>07/2019</t>
  </si>
  <si>
    <t>07/2018</t>
  </si>
  <si>
    <t>08/2014</t>
  </si>
  <si>
    <t>07/2013</t>
  </si>
  <si>
    <t>07/2010</t>
  </si>
  <si>
    <t>01/1998</t>
  </si>
  <si>
    <t>11/1992</t>
  </si>
  <si>
    <t>05/2022</t>
  </si>
  <si>
    <t>05/2021</t>
  </si>
  <si>
    <t>05/2020</t>
  </si>
  <si>
    <t>03/2013</t>
  </si>
  <si>
    <t>12/2025</t>
  </si>
  <si>
    <t>06/1997</t>
  </si>
  <si>
    <t>03/2018</t>
  </si>
  <si>
    <t>03/1994</t>
  </si>
  <si>
    <t>Maine Natural Gas Corp.</t>
  </si>
  <si>
    <t>08/2017</t>
  </si>
  <si>
    <t>05/2016</t>
  </si>
  <si>
    <t>06/2011</t>
  </si>
  <si>
    <t>09/2010</t>
  </si>
  <si>
    <t>10/2013</t>
  </si>
  <si>
    <t>05/1997</t>
  </si>
  <si>
    <t>12/2024</t>
  </si>
  <si>
    <t>03/2014</t>
  </si>
  <si>
    <t>05/1992</t>
  </si>
  <si>
    <t>10/2020</t>
  </si>
  <si>
    <t>01/2016</t>
  </si>
  <si>
    <t>05/2015</t>
  </si>
  <si>
    <t>02/2020</t>
  </si>
  <si>
    <t>05/2019</t>
  </si>
  <si>
    <t>08/2016</t>
  </si>
  <si>
    <t>02/2016</t>
  </si>
  <si>
    <t>08/2015</t>
  </si>
  <si>
    <t>02/2015</t>
  </si>
  <si>
    <t>04/2013</t>
  </si>
  <si>
    <t>03/1996</t>
  </si>
  <si>
    <t>02/2023</t>
  </si>
  <si>
    <t>08/2020</t>
  </si>
  <si>
    <t>02/2001</t>
  </si>
  <si>
    <t>06/2007</t>
  </si>
  <si>
    <t>05/2013</t>
  </si>
  <si>
    <t>03/2010</t>
  </si>
  <si>
    <t>03/2008</t>
  </si>
  <si>
    <t>10/2014</t>
  </si>
  <si>
    <t>02/2013</t>
  </si>
  <si>
    <t>11/2001</t>
  </si>
  <si>
    <t>01/1996</t>
  </si>
  <si>
    <t>08/2022</t>
  </si>
  <si>
    <t>03/2017</t>
  </si>
  <si>
    <t>05/2002</t>
  </si>
  <si>
    <t>04/2008</t>
  </si>
  <si>
    <t>06/2001</t>
  </si>
  <si>
    <t>10/1991</t>
  </si>
  <si>
    <t>02/2004</t>
  </si>
  <si>
    <t>06/1996</t>
  </si>
  <si>
    <t>06/1994</t>
  </si>
  <si>
    <t>05/2005</t>
  </si>
  <si>
    <t>01/1994</t>
  </si>
  <si>
    <t>01/1993</t>
  </si>
  <si>
    <t>03/1990</t>
  </si>
  <si>
    <t>11/2019</t>
  </si>
  <si>
    <t>01/2018</t>
  </si>
  <si>
    <t>11/2011</t>
  </si>
  <si>
    <t>11/2008</t>
  </si>
  <si>
    <t>10/1997</t>
  </si>
  <si>
    <t>10/1994</t>
  </si>
  <si>
    <t>06/2023</t>
  </si>
  <si>
    <t>11/1994</t>
  </si>
  <si>
    <t>11/1993</t>
  </si>
  <si>
    <t>07/2006</t>
  </si>
  <si>
    <t>07/1995</t>
  </si>
  <si>
    <t>07/1993</t>
  </si>
  <si>
    <t>08/2011</t>
  </si>
  <si>
    <t>07/1994</t>
  </si>
  <si>
    <t>10/2016</t>
  </si>
  <si>
    <t>10/2007</t>
  </si>
  <si>
    <t>10/2004</t>
  </si>
  <si>
    <t>04/2005</t>
  </si>
  <si>
    <t>05/2008</t>
  </si>
  <si>
    <t>03/2004</t>
  </si>
  <si>
    <t>04/1994</t>
  </si>
  <si>
    <t>06/1991</t>
  </si>
  <si>
    <t>07/2004</t>
  </si>
  <si>
    <t>11/1998</t>
  </si>
  <si>
    <t>02/1992</t>
  </si>
  <si>
    <t>01/2015</t>
  </si>
  <si>
    <t>08/2023</t>
  </si>
  <si>
    <t>04/1996</t>
  </si>
  <si>
    <t>08/1992</t>
  </si>
  <si>
    <t>D-R-2022-3035730</t>
  </si>
  <si>
    <t>07/2024</t>
  </si>
  <si>
    <t>05/2004</t>
  </si>
  <si>
    <t>09/1990</t>
  </si>
  <si>
    <t>01/2002</t>
  </si>
  <si>
    <t>11/2013</t>
  </si>
  <si>
    <t>10/2008</t>
  </si>
  <si>
    <t>04/2011</t>
  </si>
  <si>
    <t>04/2024</t>
  </si>
  <si>
    <t>03/2023</t>
  </si>
  <si>
    <t>10/2022</t>
  </si>
  <si>
    <t>08/2018</t>
  </si>
  <si>
    <t>05/1994</t>
  </si>
  <si>
    <t>10/1993</t>
  </si>
  <si>
    <t>08/1994</t>
  </si>
  <si>
    <t>08/1993</t>
  </si>
  <si>
    <t>06/2000</t>
  </si>
  <si>
    <t>08/2009</t>
  </si>
  <si>
    <t>Ca-45611-TDSIC-2</t>
  </si>
  <si>
    <t>Ca-45612-TDSIC-2</t>
  </si>
  <si>
    <t>D-23-BHCG-800-TAR (GSRS)</t>
  </si>
  <si>
    <t>C-22-G-0065</t>
  </si>
  <si>
    <t>Ca-PUD2023-000012</t>
  </si>
  <si>
    <t>D-22-0495-G-390P</t>
  </si>
  <si>
    <t>C-AVU-G-23-01</t>
  </si>
  <si>
    <t>Ca-45330-TDSIC-6</t>
  </si>
  <si>
    <t>Eversource Gas Co MA</t>
  </si>
  <si>
    <t>C-U-21308</t>
  </si>
  <si>
    <t>C-U-21366</t>
  </si>
  <si>
    <t>C-PUR-2023-00056 (SAVE)</t>
  </si>
  <si>
    <t>09/2024</t>
  </si>
  <si>
    <t>C-PUR-2022-00052</t>
  </si>
  <si>
    <t>C-PUR-2022-00054</t>
  </si>
  <si>
    <t>C-2023-00231 (PRP)</t>
  </si>
  <si>
    <t>DPU 23-56</t>
  </si>
  <si>
    <t>D-2023-00051</t>
  </si>
  <si>
    <t>NorthWestern Energy Group</t>
  </si>
  <si>
    <t>D-2023-70-G</t>
  </si>
  <si>
    <t>D-23-00008</t>
  </si>
  <si>
    <t>D-22-00032</t>
  </si>
  <si>
    <t>D-21-00048</t>
  </si>
  <si>
    <t>C-PUR-2023-00095 (Rider RNG)</t>
  </si>
  <si>
    <t>D-23-0461-G-390P</t>
  </si>
  <si>
    <t>Spire Alabama Inc.</t>
  </si>
  <si>
    <t>D-18328</t>
  </si>
  <si>
    <t>09/1981</t>
  </si>
  <si>
    <t>D-18046</t>
  </si>
  <si>
    <t>09/1980</t>
  </si>
  <si>
    <t>D-21530</t>
  </si>
  <si>
    <t>D-19768</t>
  </si>
  <si>
    <t>12/1985</t>
  </si>
  <si>
    <t>D-19323</t>
  </si>
  <si>
    <t>10/1984</t>
  </si>
  <si>
    <t>D-18590</t>
  </si>
  <si>
    <t>08/1982</t>
  </si>
  <si>
    <t>D-90-004-U</t>
  </si>
  <si>
    <t>D-U-3144</t>
  </si>
  <si>
    <t>D-87-070-U</t>
  </si>
  <si>
    <t>12/1986</t>
  </si>
  <si>
    <t>D-85-043-U</t>
  </si>
  <si>
    <t>12/1984</t>
  </si>
  <si>
    <t>D-81-032-U</t>
  </si>
  <si>
    <t>03/1984</t>
  </si>
  <si>
    <t>12/1982</t>
  </si>
  <si>
    <t>12/1980</t>
  </si>
  <si>
    <t>08/1979</t>
  </si>
  <si>
    <t>09/1983</t>
  </si>
  <si>
    <t>08/1984</t>
  </si>
  <si>
    <t>04/1983</t>
  </si>
  <si>
    <t>06/1980</t>
  </si>
  <si>
    <t>09/1986</t>
  </si>
  <si>
    <t>06/1983</t>
  </si>
  <si>
    <t>D-U-1345 De-54056</t>
  </si>
  <si>
    <t>06/1982</t>
  </si>
  <si>
    <t>D-U-1345 De-53761-G</t>
  </si>
  <si>
    <t>06/1981</t>
  </si>
  <si>
    <t>D-U-1345 De-52558-G</t>
  </si>
  <si>
    <t>07/1979</t>
  </si>
  <si>
    <t>D-U-1345 De-51009-G</t>
  </si>
  <si>
    <t>D-U-1551-89-103</t>
  </si>
  <si>
    <t>12/1988</t>
  </si>
  <si>
    <t>D-U-1551-89-102</t>
  </si>
  <si>
    <t>D-U-1551 De-55707</t>
  </si>
  <si>
    <t>D-U-1551 De-55708</t>
  </si>
  <si>
    <t>D-U-1551 De-54073</t>
  </si>
  <si>
    <t>D-U-1551 De-53237</t>
  </si>
  <si>
    <t>12/1981</t>
  </si>
  <si>
    <t>D-U-1551 De-52631</t>
  </si>
  <si>
    <t>03/1981</t>
  </si>
  <si>
    <t>D-U-1551 De-52099</t>
  </si>
  <si>
    <t>03/1980</t>
  </si>
  <si>
    <t>AP-8812005 De-8912057-G</t>
  </si>
  <si>
    <t>12/1987</t>
  </si>
  <si>
    <t>AP-851250 De-8612095-G</t>
  </si>
  <si>
    <t>AP-821248 De-8312068-G</t>
  </si>
  <si>
    <t>AP-60153 De-93887-G</t>
  </si>
  <si>
    <t>12/1979</t>
  </si>
  <si>
    <t>12/1989</t>
  </si>
  <si>
    <t>AP-8712003 De-8812085-G</t>
  </si>
  <si>
    <t>AP-841215 De-8512108-G</t>
  </si>
  <si>
    <t>AP-821257 De-8312065-G</t>
  </si>
  <si>
    <t>AP-59788 De-93892-G</t>
  </si>
  <si>
    <t>AP-59788 De-92557-G</t>
  </si>
  <si>
    <t>12/1983</t>
  </si>
  <si>
    <t>AP-8812047 De-900116</t>
  </si>
  <si>
    <t>AP-0840225 De-8412069</t>
  </si>
  <si>
    <t>AP-61081 De-82-12054</t>
  </si>
  <si>
    <t>AP-59316 De-92497</t>
  </si>
  <si>
    <t>AP-82-0705 De-8211061</t>
  </si>
  <si>
    <t>D-91S-091G</t>
  </si>
  <si>
    <t>03/1983</t>
  </si>
  <si>
    <t>D-1640-De-C84-598 (Gas)</t>
  </si>
  <si>
    <t>D-1525-De-C81-1999 (Gas)</t>
  </si>
  <si>
    <t>D-1425-De-C80-2346 (Gas)</t>
  </si>
  <si>
    <t>D-1420-De-C80-1039 (Gas)</t>
  </si>
  <si>
    <t>D-89-02-09</t>
  </si>
  <si>
    <t>09/1988</t>
  </si>
  <si>
    <t>D-87-01-03</t>
  </si>
  <si>
    <t>D-84-02-09</t>
  </si>
  <si>
    <t>D-83-01-01</t>
  </si>
  <si>
    <t>D-81-12-12</t>
  </si>
  <si>
    <t>D-79-12-02</t>
  </si>
  <si>
    <t>D-88-05-25-G</t>
  </si>
  <si>
    <t>D-87-07-01-G</t>
  </si>
  <si>
    <t>06/1985</t>
  </si>
  <si>
    <t>D-85-10-22-G</t>
  </si>
  <si>
    <t>D-83-07-15-G</t>
  </si>
  <si>
    <t>D-82-07-01-G</t>
  </si>
  <si>
    <t>D-81-06-02-G</t>
  </si>
  <si>
    <t>D-81-06-04-G</t>
  </si>
  <si>
    <t>D-80-04-03-G</t>
  </si>
  <si>
    <t>D-80-04-04-G</t>
  </si>
  <si>
    <t>D-89-09-06</t>
  </si>
  <si>
    <t>06/1989</t>
  </si>
  <si>
    <t>D-87-03-06</t>
  </si>
  <si>
    <t>D-84-06-02</t>
  </si>
  <si>
    <t>D-82-06-12</t>
  </si>
  <si>
    <t>D-81-04-09</t>
  </si>
  <si>
    <t>D-80-04-17</t>
  </si>
  <si>
    <t>D-90-05-11</t>
  </si>
  <si>
    <t>06/1979</t>
  </si>
  <si>
    <t>FC-890</t>
  </si>
  <si>
    <t>05/1989</t>
  </si>
  <si>
    <t>C-870 0-9146</t>
  </si>
  <si>
    <t>09/1987</t>
  </si>
  <si>
    <t>C-840 0-8569</t>
  </si>
  <si>
    <t>C-787 0-7749</t>
  </si>
  <si>
    <t>C-768 0-7469</t>
  </si>
  <si>
    <t>C-722 0-7209</t>
  </si>
  <si>
    <t>D-84-23</t>
  </si>
  <si>
    <t>D-81-13</t>
  </si>
  <si>
    <t>D-891175-GU</t>
  </si>
  <si>
    <t>D-4011-U</t>
  </si>
  <si>
    <t>D-3923-U</t>
  </si>
  <si>
    <t>D-3855-U</t>
  </si>
  <si>
    <t>09/1989</t>
  </si>
  <si>
    <t>D-3780-U</t>
  </si>
  <si>
    <t>D-3676-U</t>
  </si>
  <si>
    <t>D-3582-U</t>
  </si>
  <si>
    <t>D-3524-U</t>
  </si>
  <si>
    <t>09/1985</t>
  </si>
  <si>
    <t>D-3467-U</t>
  </si>
  <si>
    <t>09/1984</t>
  </si>
  <si>
    <t>D-3402-U</t>
  </si>
  <si>
    <t>D-3333-U</t>
  </si>
  <si>
    <t>03/1982</t>
  </si>
  <si>
    <t>D-3288-U</t>
  </si>
  <si>
    <t>D-3167-U</t>
  </si>
  <si>
    <t>09/1979</t>
  </si>
  <si>
    <t>04/1990</t>
  </si>
  <si>
    <t>05/1982</t>
  </si>
  <si>
    <t>04/1986</t>
  </si>
  <si>
    <t>07/1983</t>
  </si>
  <si>
    <t>The Gas Co. LLC</t>
  </si>
  <si>
    <t>D-4286</t>
  </si>
  <si>
    <t>D-RPU-86-11</t>
  </si>
  <si>
    <t>D-RPU-90-7</t>
  </si>
  <si>
    <t>D-RPU-89-3</t>
  </si>
  <si>
    <t>D-RPU-81-44</t>
  </si>
  <si>
    <t>D-RPU-80-42</t>
  </si>
  <si>
    <t>D-RPU-90-6</t>
  </si>
  <si>
    <t>D-RPU-87-3</t>
  </si>
  <si>
    <t>D-RPU-85-22</t>
  </si>
  <si>
    <t>D-RPU-85-14</t>
  </si>
  <si>
    <t>D-RPU-84-23</t>
  </si>
  <si>
    <t>D-RPU-82-40</t>
  </si>
  <si>
    <t>D-RPU-80-65</t>
  </si>
  <si>
    <t>D-RPU-80-36 (gas)</t>
  </si>
  <si>
    <t>05/1980</t>
  </si>
  <si>
    <t>D-RPU-80-19</t>
  </si>
  <si>
    <t>D-RPU-78-30</t>
  </si>
  <si>
    <t>D-RPU-78-25</t>
  </si>
  <si>
    <t>D-RPU-78-11</t>
  </si>
  <si>
    <t>12/1977</t>
  </si>
  <si>
    <t>C-U-1008-171</t>
  </si>
  <si>
    <t>C-U-1008-155</t>
  </si>
  <si>
    <t>C-U-1008-145</t>
  </si>
  <si>
    <t>C-U-1034-99</t>
  </si>
  <si>
    <t>07/1982</t>
  </si>
  <si>
    <t>C-U-1034-95</t>
  </si>
  <si>
    <t>10/1981</t>
  </si>
  <si>
    <t>C-U-1034-88</t>
  </si>
  <si>
    <t>05/1984</t>
  </si>
  <si>
    <t>D-90-0127 (CILCO)</t>
  </si>
  <si>
    <t>D-90-0072 (CIPS)</t>
  </si>
  <si>
    <t>06/1986</t>
  </si>
  <si>
    <t>D-82-0152 (IP-G)</t>
  </si>
  <si>
    <t>D-82-0039 (CIPS-G)</t>
  </si>
  <si>
    <t>D-81-0600 (CILCO-G)</t>
  </si>
  <si>
    <t>D-80-0318 (CIPS-G)</t>
  </si>
  <si>
    <t>D-80-0157 (CILCO-G)</t>
  </si>
  <si>
    <t>06/1984</t>
  </si>
  <si>
    <t>D-82-0892 (gas)</t>
  </si>
  <si>
    <t>D-81-0747 (gas)</t>
  </si>
  <si>
    <t>D-80-0511 (gas)</t>
  </si>
  <si>
    <t>D-91-0010</t>
  </si>
  <si>
    <t>D-83-0630</t>
  </si>
  <si>
    <t>D-82-0189</t>
  </si>
  <si>
    <t>D-80-0089</t>
  </si>
  <si>
    <t>D-87-0032</t>
  </si>
  <si>
    <t>D-81-0609</t>
  </si>
  <si>
    <t>D-79-0133</t>
  </si>
  <si>
    <t>D-90-0007</t>
  </si>
  <si>
    <t>D-83-0580</t>
  </si>
  <si>
    <t>D-82-0082</t>
  </si>
  <si>
    <t>D-80-0090</t>
  </si>
  <si>
    <t>Ca-38918</t>
  </si>
  <si>
    <t>Ca-38080</t>
  </si>
  <si>
    <t>03/1986</t>
  </si>
  <si>
    <t>Ca-37247</t>
  </si>
  <si>
    <t>Ca-36817</t>
  </si>
  <si>
    <t>Ca-36117</t>
  </si>
  <si>
    <t>03/1989</t>
  </si>
  <si>
    <t>Ca-38380</t>
  </si>
  <si>
    <t>06/1987</t>
  </si>
  <si>
    <t>09/1982</t>
  </si>
  <si>
    <t>Ca-36690</t>
  </si>
  <si>
    <t>D-176,717-U</t>
  </si>
  <si>
    <t>D-176,716-U</t>
  </si>
  <si>
    <t>D-158,499-U</t>
  </si>
  <si>
    <t>D-154,608-U</t>
  </si>
  <si>
    <t>D-148,312-U</t>
  </si>
  <si>
    <t>D-140,015-U</t>
  </si>
  <si>
    <t>D-136,850-U</t>
  </si>
  <si>
    <t>D-132,996-U</t>
  </si>
  <si>
    <t>D-128,361-U</t>
  </si>
  <si>
    <t>D-126,922-U</t>
  </si>
  <si>
    <t>11/1980</t>
  </si>
  <si>
    <t>D-123,786-U</t>
  </si>
  <si>
    <t>D-120,950-U</t>
  </si>
  <si>
    <t>D-119,314-U</t>
  </si>
  <si>
    <t>C-90-013</t>
  </si>
  <si>
    <t>C-9556</t>
  </si>
  <si>
    <t>02/1986</t>
  </si>
  <si>
    <t>C-8839</t>
  </si>
  <si>
    <t>C-90-063</t>
  </si>
  <si>
    <t>C-10498</t>
  </si>
  <si>
    <t>08/1988</t>
  </si>
  <si>
    <t>C-10201</t>
  </si>
  <si>
    <t>C-9554</t>
  </si>
  <si>
    <t>C-9003</t>
  </si>
  <si>
    <t>C-8738</t>
  </si>
  <si>
    <t>C-90-041 (gas)</t>
  </si>
  <si>
    <t>C-9029</t>
  </si>
  <si>
    <t>01/1980</t>
  </si>
  <si>
    <t>C-90-158 (gas)</t>
  </si>
  <si>
    <t>08/1987</t>
  </si>
  <si>
    <t>C-10064 (gas)</t>
  </si>
  <si>
    <t>08/1983</t>
  </si>
  <si>
    <t>C-8924 (gas)</t>
  </si>
  <si>
    <t>C-8616 (gas)</t>
  </si>
  <si>
    <t>04/1981</t>
  </si>
  <si>
    <t>C-8284 (gas)</t>
  </si>
  <si>
    <t>C-7799 (gas)</t>
  </si>
  <si>
    <t>D-U-17850 (LGS)</t>
  </si>
  <si>
    <t>10/1987</t>
  </si>
  <si>
    <t>D-U-17159 (TLG)</t>
  </si>
  <si>
    <t>D-U-16437 (LGS)</t>
  </si>
  <si>
    <t>07/1985</t>
  </si>
  <si>
    <t>D-U-16096 (TLG)</t>
  </si>
  <si>
    <t>D-U-15575 (LGS)</t>
  </si>
  <si>
    <t>D-U-15276 (LGS)</t>
  </si>
  <si>
    <t>11/1981</t>
  </si>
  <si>
    <t>D-U-14665 (LGS)</t>
  </si>
  <si>
    <t>02/1980</t>
  </si>
  <si>
    <t>D-U-17236 (ARKLA)</t>
  </si>
  <si>
    <t>D-U-17694 (ARKLA)</t>
  </si>
  <si>
    <t>D-U-17537 (Entex)</t>
  </si>
  <si>
    <t>10/1986</t>
  </si>
  <si>
    <t>D-U-16534 (ARKLA)</t>
  </si>
  <si>
    <t>D-U-15763 (Entex)</t>
  </si>
  <si>
    <t>D-U-15097 (ARKLA)</t>
  </si>
  <si>
    <t>D-U-15640</t>
  </si>
  <si>
    <t>D-U-14444</t>
  </si>
  <si>
    <t>D-U-15516 (gas)</t>
  </si>
  <si>
    <t>C-R-81-73 (gas)</t>
  </si>
  <si>
    <t>DPU-90-55</t>
  </si>
  <si>
    <t>DPU-88-67</t>
  </si>
  <si>
    <t>DPU-1100</t>
  </si>
  <si>
    <t>DPU-90-90</t>
  </si>
  <si>
    <t>DPU-1125</t>
  </si>
  <si>
    <t>12/1978</t>
  </si>
  <si>
    <t>DPU-89-81</t>
  </si>
  <si>
    <t>10/1988</t>
  </si>
  <si>
    <t>DPU-1535</t>
  </si>
  <si>
    <t>DPU-1122</t>
  </si>
  <si>
    <t>DPU-777</t>
  </si>
  <si>
    <t>DPU-84-145-G</t>
  </si>
  <si>
    <t>DPU-91-60</t>
  </si>
  <si>
    <t>DPU-87-122</t>
  </si>
  <si>
    <t>DPU-1120</t>
  </si>
  <si>
    <t>DPU-20132-G</t>
  </si>
  <si>
    <t>DPU-89-112</t>
  </si>
  <si>
    <t>C-8339</t>
  </si>
  <si>
    <t>07/1990</t>
  </si>
  <si>
    <t>08/1989</t>
  </si>
  <si>
    <t>C-8208 0-68648-G</t>
  </si>
  <si>
    <t>C-7973 0-67733-G</t>
  </si>
  <si>
    <t>C-7770 0-66671-G</t>
  </si>
  <si>
    <t>02/1983</t>
  </si>
  <si>
    <t>C-7695 0-66273-G</t>
  </si>
  <si>
    <t>C-7574 0-65648-G</t>
  </si>
  <si>
    <t>08/1980</t>
  </si>
  <si>
    <t>C-7482 0-65066-G</t>
  </si>
  <si>
    <t>C-7397 0-64331-G</t>
  </si>
  <si>
    <t>C-9701</t>
  </si>
  <si>
    <t>05/1932</t>
  </si>
  <si>
    <t>C-8191 0-68547</t>
  </si>
  <si>
    <t>04/1989</t>
  </si>
  <si>
    <t>C-8119 0-68211</t>
  </si>
  <si>
    <t>C-7725 0-66359</t>
  </si>
  <si>
    <t>05/1983</t>
  </si>
  <si>
    <t>C-7639 0-66016</t>
  </si>
  <si>
    <t>C-7585 0-65676</t>
  </si>
  <si>
    <t>C-7466 0-65076</t>
  </si>
  <si>
    <t>07/1980</t>
  </si>
  <si>
    <t>C-7394 0-64174</t>
  </si>
  <si>
    <t>C-U-8924</t>
  </si>
  <si>
    <t>C-U-7650</t>
  </si>
  <si>
    <t>C-U-5732</t>
  </si>
  <si>
    <t>C-U-9475</t>
  </si>
  <si>
    <t>C-U-8812</t>
  </si>
  <si>
    <t>C-U-7895</t>
  </si>
  <si>
    <t>C-U-7298</t>
  </si>
  <si>
    <t>C-U-6839</t>
  </si>
  <si>
    <t>C-U-6372</t>
  </si>
  <si>
    <t>C-U-9781</t>
  </si>
  <si>
    <t>C-U-7976</t>
  </si>
  <si>
    <t>C-U-7732</t>
  </si>
  <si>
    <t>C-U-9323</t>
  </si>
  <si>
    <t>C-U-9112</t>
  </si>
  <si>
    <t>D-G-008-GR-82-249</t>
  </si>
  <si>
    <t>D-G-008-GR-80-630</t>
  </si>
  <si>
    <t>D-G-011/GR-22-504</t>
  </si>
  <si>
    <t>D-G-011-GR-86-144</t>
  </si>
  <si>
    <t>04/1987</t>
  </si>
  <si>
    <t>D-G-011-GR-82-65</t>
  </si>
  <si>
    <t>D-E-002-GR-86-160</t>
  </si>
  <si>
    <t>05/1987</t>
  </si>
  <si>
    <t>D-E-002-GR-85-108</t>
  </si>
  <si>
    <t>D-E-002-GR-81-508</t>
  </si>
  <si>
    <t>D-E-002-GR-80-556</t>
  </si>
  <si>
    <t>07/1981</t>
  </si>
  <si>
    <t>C-GR-90-198</t>
  </si>
  <si>
    <t>D-GR-88-194</t>
  </si>
  <si>
    <t>C-GR-90-50</t>
  </si>
  <si>
    <t>C-GR-83-225</t>
  </si>
  <si>
    <t>C-GR-82-151</t>
  </si>
  <si>
    <t>C-GR-81-155</t>
  </si>
  <si>
    <t>C-GR-80-173</t>
  </si>
  <si>
    <t>C-GO-2023-0432 (ISRS)</t>
  </si>
  <si>
    <t>C-GR-90-120</t>
  </si>
  <si>
    <t>C-GR-84-161</t>
  </si>
  <si>
    <t>02/1984</t>
  </si>
  <si>
    <t>C-GR-83-233</t>
  </si>
  <si>
    <t>C-GR-82-200</t>
  </si>
  <si>
    <t>C-GR-81-245</t>
  </si>
  <si>
    <t>C-GR-80-210</t>
  </si>
  <si>
    <t>02/1982</t>
  </si>
  <si>
    <t>C-U-4728</t>
  </si>
  <si>
    <t>C-U-4242</t>
  </si>
  <si>
    <t>D-85.7.30</t>
  </si>
  <si>
    <t>D-83.8.58</t>
  </si>
  <si>
    <t>D-82.6.40</t>
  </si>
  <si>
    <t>D-81.7.62</t>
  </si>
  <si>
    <t>D-80.7.52</t>
  </si>
  <si>
    <t>D-2022-7-78 (gas)</t>
  </si>
  <si>
    <t>D-D90.6.39 (gas)</t>
  </si>
  <si>
    <t>D-88.6.15 (gas)</t>
  </si>
  <si>
    <t>D-81.6.57</t>
  </si>
  <si>
    <t>D-80.4.2.4714A (gas)</t>
  </si>
  <si>
    <t>03/1987</t>
  </si>
  <si>
    <t>D-G-21,SUB295</t>
  </si>
  <si>
    <t>D-G-21, SUB 255</t>
  </si>
  <si>
    <t>D-G-21, SUB 235</t>
  </si>
  <si>
    <t>D-G-9,SUB309</t>
  </si>
  <si>
    <t>10/1990</t>
  </si>
  <si>
    <t>D-G-9, SUB 278</t>
  </si>
  <si>
    <t>01/1988</t>
  </si>
  <si>
    <t>D-G-9, SUB 251</t>
  </si>
  <si>
    <t>01/1985</t>
  </si>
  <si>
    <t>D-G-9, SUB 219</t>
  </si>
  <si>
    <t>D-G-9, SUB 212</t>
  </si>
  <si>
    <t>D-G-5,SUB280</t>
  </si>
  <si>
    <t>D-G-5, SUB 246</t>
  </si>
  <si>
    <t>D-G-5, SUB 207</t>
  </si>
  <si>
    <t>D-G-5, SUB 200</t>
  </si>
  <si>
    <t>D-G-5, SUB 181</t>
  </si>
  <si>
    <t>D-G-5, SUB 168</t>
  </si>
  <si>
    <t>D-G-5, SUB 157</t>
  </si>
  <si>
    <t>C-10, 280</t>
  </si>
  <si>
    <t>05/1979</t>
  </si>
  <si>
    <t>05/1991</t>
  </si>
  <si>
    <t>D-GR-90121391J</t>
  </si>
  <si>
    <t>04/1991</t>
  </si>
  <si>
    <t>D-GR-88121321</t>
  </si>
  <si>
    <t>D-GR-86121374</t>
  </si>
  <si>
    <t>D-8112-1039</t>
  </si>
  <si>
    <t>D-GR-90080786J</t>
  </si>
  <si>
    <t>D-GR-89030335J</t>
  </si>
  <si>
    <t>D-GR-87060522</t>
  </si>
  <si>
    <t>D-85106-974</t>
  </si>
  <si>
    <t>D-831-46</t>
  </si>
  <si>
    <t>D-815-459</t>
  </si>
  <si>
    <t>D-85121163-G</t>
  </si>
  <si>
    <t>D-837-620-G</t>
  </si>
  <si>
    <t>D-812-76-G</t>
  </si>
  <si>
    <t>D-794-310-G</t>
  </si>
  <si>
    <t>D-GR-8704329</t>
  </si>
  <si>
    <t>D-843-184</t>
  </si>
  <si>
    <t>D-831-107</t>
  </si>
  <si>
    <t>D-818-754</t>
  </si>
  <si>
    <t>C-2307</t>
  </si>
  <si>
    <t>C-2147</t>
  </si>
  <si>
    <t>C-1875</t>
  </si>
  <si>
    <t>C-1787</t>
  </si>
  <si>
    <t>C-1710</t>
  </si>
  <si>
    <t>C-1568</t>
  </si>
  <si>
    <t>08/1981</t>
  </si>
  <si>
    <t>D-89-517</t>
  </si>
  <si>
    <t>D-87-1131</t>
  </si>
  <si>
    <t>10/1982</t>
  </si>
  <si>
    <t>D-83-113</t>
  </si>
  <si>
    <t>D-81-106</t>
  </si>
  <si>
    <t>D-2857</t>
  </si>
  <si>
    <t>D-87-260 (Southern)</t>
  </si>
  <si>
    <t>11/1986</t>
  </si>
  <si>
    <t>D-83-1012 (Southern)</t>
  </si>
  <si>
    <t>D-82-399 (Northern)</t>
  </si>
  <si>
    <t>D-82-399 (Southern)</t>
  </si>
  <si>
    <t>D-81-614 (Southern)</t>
  </si>
  <si>
    <t>D-2868 (Southern)</t>
  </si>
  <si>
    <t>D-2867 (Northern)</t>
  </si>
  <si>
    <t>C-90-G-0673</t>
  </si>
  <si>
    <t>07/1992</t>
  </si>
  <si>
    <t>07/1989</t>
  </si>
  <si>
    <t>07/1988</t>
  </si>
  <si>
    <t>07/1987</t>
  </si>
  <si>
    <t>C-28839</t>
  </si>
  <si>
    <t>C-28471</t>
  </si>
  <si>
    <t>10/1983</t>
  </si>
  <si>
    <t>C-28106</t>
  </si>
  <si>
    <t>C-27827</t>
  </si>
  <si>
    <t>C-90-G-1001</t>
  </si>
  <si>
    <t>C-88-G-229</t>
  </si>
  <si>
    <t>C-28954</t>
  </si>
  <si>
    <t>C-28036</t>
  </si>
  <si>
    <t>C-27544</t>
  </si>
  <si>
    <t>C-91-G-0112</t>
  </si>
  <si>
    <t>C-89-G-030</t>
  </si>
  <si>
    <t>C-28554</t>
  </si>
  <si>
    <t>03/1985</t>
  </si>
  <si>
    <t>C-28177</t>
  </si>
  <si>
    <t>C-28006</t>
  </si>
  <si>
    <t>C-90-G-0734</t>
  </si>
  <si>
    <t>C-89-G-179</t>
  </si>
  <si>
    <t>C-88-G-180</t>
  </si>
  <si>
    <t>C-29679</t>
  </si>
  <si>
    <t>C-29088</t>
  </si>
  <si>
    <t>C-28447</t>
  </si>
  <si>
    <t>C-28158</t>
  </si>
  <si>
    <t>C-27934</t>
  </si>
  <si>
    <t>C-27776</t>
  </si>
  <si>
    <t>C-27503</t>
  </si>
  <si>
    <t>C-89-G-154</t>
  </si>
  <si>
    <t>03/1988</t>
  </si>
  <si>
    <t>C-28800</t>
  </si>
  <si>
    <t>C-28527</t>
  </si>
  <si>
    <t>C-28227</t>
  </si>
  <si>
    <t>C-27986</t>
  </si>
  <si>
    <t>C-27743</t>
  </si>
  <si>
    <t>C-27540</t>
  </si>
  <si>
    <t>C-22-G-0318</t>
  </si>
  <si>
    <t>C-90-G-0140</t>
  </si>
  <si>
    <t>C-88-G-181</t>
  </si>
  <si>
    <t>C-88-G-076</t>
  </si>
  <si>
    <t>C-28826</t>
  </si>
  <si>
    <t>04/1985</t>
  </si>
  <si>
    <t>C-28552</t>
  </si>
  <si>
    <t>C-28169</t>
  </si>
  <si>
    <t>C-27884</t>
  </si>
  <si>
    <t>C-27610</t>
  </si>
  <si>
    <t>C-88-G011</t>
  </si>
  <si>
    <t>C-29047</t>
  </si>
  <si>
    <t>C-28279</t>
  </si>
  <si>
    <t>11/1982</t>
  </si>
  <si>
    <t>C-27910</t>
  </si>
  <si>
    <t>C-27554</t>
  </si>
  <si>
    <t>C-22-G-0320</t>
  </si>
  <si>
    <t>C-90-G-649</t>
  </si>
  <si>
    <t>C-89-G-168</t>
  </si>
  <si>
    <t>C-29676</t>
  </si>
  <si>
    <t>C-29248</t>
  </si>
  <si>
    <t>C-29191</t>
  </si>
  <si>
    <t>07/1986</t>
  </si>
  <si>
    <t>C-28898</t>
  </si>
  <si>
    <t>C-28611</t>
  </si>
  <si>
    <t>07/1984</t>
  </si>
  <si>
    <t>C-28315</t>
  </si>
  <si>
    <t>C-28055</t>
  </si>
  <si>
    <t>C-27833</t>
  </si>
  <si>
    <t>C-27608</t>
  </si>
  <si>
    <t>C-90-G-0981</t>
  </si>
  <si>
    <t>C-89-G-1050</t>
  </si>
  <si>
    <t>C-88-G-226</t>
  </si>
  <si>
    <t>C-28947</t>
  </si>
  <si>
    <t>C-28380</t>
  </si>
  <si>
    <t>C-28107</t>
  </si>
  <si>
    <t>C-28696</t>
  </si>
  <si>
    <t>C-27885</t>
  </si>
  <si>
    <t>C-27631</t>
  </si>
  <si>
    <t>C-91-195-GA-AIR</t>
  </si>
  <si>
    <t>08/1991</t>
  </si>
  <si>
    <t>C-89-616,620-GA-AIR</t>
  </si>
  <si>
    <t>01/1990</t>
  </si>
  <si>
    <t>C-88-716, 720-GA-AIR</t>
  </si>
  <si>
    <t>C-84-1102-GA-AIR</t>
  </si>
  <si>
    <t>C-84-754-GA-AIR</t>
  </si>
  <si>
    <t>C-84-552-GA-AIR</t>
  </si>
  <si>
    <t>C-84-67-GA-AIR</t>
  </si>
  <si>
    <t>C-83-1519-GA-AIR</t>
  </si>
  <si>
    <t>C-83-392-GA-AIR</t>
  </si>
  <si>
    <t>C-82-1174-GA-AIR</t>
  </si>
  <si>
    <t>C-82-1151-GA-AIR</t>
  </si>
  <si>
    <t>C-81-1025-GA-AIR</t>
  </si>
  <si>
    <t>C-81-1024-GA-AIR</t>
  </si>
  <si>
    <t>C-80-777-GA-AIR</t>
  </si>
  <si>
    <t>C-80-715-GA-AIR</t>
  </si>
  <si>
    <t>C-22-0507-GA-AIR</t>
  </si>
  <si>
    <t>C-90-390-GA-AIR</t>
  </si>
  <si>
    <t>C-83-1529-GA-AIR</t>
  </si>
  <si>
    <t>C-81-67-GA-AIR</t>
  </si>
  <si>
    <t>C-83-777-GA-AIR</t>
  </si>
  <si>
    <t>C-80-1087-GA-AIR</t>
  </si>
  <si>
    <t>C-79-372-GA-AIR</t>
  </si>
  <si>
    <t>C-86-297-GA-AIR</t>
  </si>
  <si>
    <t>C-82-901-GA-AIR</t>
  </si>
  <si>
    <t>C-81-970-GA-AIR</t>
  </si>
  <si>
    <t>C-80-769-GA-AIR</t>
  </si>
  <si>
    <t>C-79-535-GA-AIR</t>
  </si>
  <si>
    <t>Ca-29441</t>
  </si>
  <si>
    <t>Ca-27878</t>
  </si>
  <si>
    <t>Ca-26975</t>
  </si>
  <si>
    <t>Ca-29562</t>
  </si>
  <si>
    <t>02/1985</t>
  </si>
  <si>
    <t>Ca-28069</t>
  </si>
  <si>
    <t>Ca-27347</t>
  </si>
  <si>
    <t>Ca-26981</t>
  </si>
  <si>
    <t>Ca-26652</t>
  </si>
  <si>
    <t>D-UG-461</t>
  </si>
  <si>
    <t>C-UG-81</t>
  </si>
  <si>
    <t>C-UG-38</t>
  </si>
  <si>
    <t>C-UG-28</t>
  </si>
  <si>
    <t>C-UG-14</t>
  </si>
  <si>
    <t>C-UG-1</t>
  </si>
  <si>
    <t>C-UF-3848</t>
  </si>
  <si>
    <t>C-UF-3798</t>
  </si>
  <si>
    <t>C-UF-3676</t>
  </si>
  <si>
    <t>C-UF-3581</t>
  </si>
  <si>
    <t>C-R-901873</t>
  </si>
  <si>
    <t>C-R-891469</t>
  </si>
  <si>
    <t>C-R-870832</t>
  </si>
  <si>
    <t>C-R-860527</t>
  </si>
  <si>
    <t>C-R-832493</t>
  </si>
  <si>
    <t>C-R-822042</t>
  </si>
  <si>
    <t>C-R-811627</t>
  </si>
  <si>
    <t>C-R-80031129</t>
  </si>
  <si>
    <t>C-R-901595</t>
  </si>
  <si>
    <t>C-R-880971</t>
  </si>
  <si>
    <t>C-R-842769</t>
  </si>
  <si>
    <t>C-R-822133</t>
  </si>
  <si>
    <t>C-R-80041169</t>
  </si>
  <si>
    <t>C-R-911912</t>
  </si>
  <si>
    <t>C-R-901670</t>
  </si>
  <si>
    <t>C-R-891218</t>
  </si>
  <si>
    <t>C-R-870719</t>
  </si>
  <si>
    <t>C-R-850287</t>
  </si>
  <si>
    <t>C-R-832469</t>
  </si>
  <si>
    <t>C-R-822145</t>
  </si>
  <si>
    <t>C-R-811600</t>
  </si>
  <si>
    <t>C-R-79090956</t>
  </si>
  <si>
    <t>C-R-870629</t>
  </si>
  <si>
    <t>C-R-832401</t>
  </si>
  <si>
    <t>C-R-811719</t>
  </si>
  <si>
    <t>C-R-79030781</t>
  </si>
  <si>
    <t>04/1988</t>
  </si>
  <si>
    <t>C-R-901607</t>
  </si>
  <si>
    <t>C-R-880961</t>
  </si>
  <si>
    <t>C-R-850270</t>
  </si>
  <si>
    <t>C-R-832315</t>
  </si>
  <si>
    <t>C-R-821906</t>
  </si>
  <si>
    <t>C-R-811457</t>
  </si>
  <si>
    <t>C-R-80041172</t>
  </si>
  <si>
    <t>C-R-832475</t>
  </si>
  <si>
    <t>C-R-821961</t>
  </si>
  <si>
    <t>C-R-832331</t>
  </si>
  <si>
    <t>C-R-821899</t>
  </si>
  <si>
    <t>C-R-811488</t>
  </si>
  <si>
    <t>D-1971</t>
  </si>
  <si>
    <t>D-1914</t>
  </si>
  <si>
    <t>05/1990</t>
  </si>
  <si>
    <t>D-1880</t>
  </si>
  <si>
    <t>D-1741</t>
  </si>
  <si>
    <t>D-1612</t>
  </si>
  <si>
    <t>D-89-245-G O-89-1074</t>
  </si>
  <si>
    <t>D-87-227-G O-87-1294</t>
  </si>
  <si>
    <t>D-83-217-G O-83-601</t>
  </si>
  <si>
    <t>D-82-239-G O-82-676</t>
  </si>
  <si>
    <t>D-2023-7-G</t>
  </si>
  <si>
    <t>D-81-252-G</t>
  </si>
  <si>
    <t>D-U-89-10017</t>
  </si>
  <si>
    <t>D-U-86-7442</t>
  </si>
  <si>
    <t>D-U-84-7333</t>
  </si>
  <si>
    <t>D-U-85-7382</t>
  </si>
  <si>
    <t>D-U-82-7175</t>
  </si>
  <si>
    <t>D-91-02636</t>
  </si>
  <si>
    <t>D-U-89-10491</t>
  </si>
  <si>
    <t>D-U-87-7499</t>
  </si>
  <si>
    <t>D-U-85-7355</t>
  </si>
  <si>
    <t>D-U-82-7190</t>
  </si>
  <si>
    <t>D-89-057-15</t>
  </si>
  <si>
    <t>C-84-057-07</t>
  </si>
  <si>
    <t>C-83-057-12</t>
  </si>
  <si>
    <t>C-82-057-15</t>
  </si>
  <si>
    <t>C-81-057-17</t>
  </si>
  <si>
    <t>C-81-057-01</t>
  </si>
  <si>
    <t>C-80-057-01</t>
  </si>
  <si>
    <t>C-PUE-900034</t>
  </si>
  <si>
    <t>C-PUE-900028</t>
  </si>
  <si>
    <t>C-PUE-840032</t>
  </si>
  <si>
    <t>C-PUE-820047</t>
  </si>
  <si>
    <t>C-PUE-900016</t>
  </si>
  <si>
    <t>C-PUE-880024</t>
  </si>
  <si>
    <t>C-PUE-850045</t>
  </si>
  <si>
    <t>C-PUE-840046</t>
  </si>
  <si>
    <t>C-PUE-820029</t>
  </si>
  <si>
    <t>Ca-U-88-2380</t>
  </si>
  <si>
    <t>Ca-U-82-11</t>
  </si>
  <si>
    <t>Ca-U-81-16</t>
  </si>
  <si>
    <t>Ca-U-80-14</t>
  </si>
  <si>
    <t>Ca-U-86-100</t>
  </si>
  <si>
    <t>Ca-U-82-55</t>
  </si>
  <si>
    <t>Ca-U-82-20,33</t>
  </si>
  <si>
    <t>Ca-U-81-64</t>
  </si>
  <si>
    <t>Ca-U-80-101</t>
  </si>
  <si>
    <t>Ca-U-84-60</t>
  </si>
  <si>
    <t>Ca-U-83-27</t>
  </si>
  <si>
    <t>Ca-U-82-22, 37</t>
  </si>
  <si>
    <t>Ca-U-80-111</t>
  </si>
  <si>
    <t>Ca-U-80-25</t>
  </si>
  <si>
    <t>D-3270-UR-104 (gas)</t>
  </si>
  <si>
    <t>D-3270-UR-103-G</t>
  </si>
  <si>
    <t>D-3270-UR-102-G</t>
  </si>
  <si>
    <t>D-3270-UR-101-G</t>
  </si>
  <si>
    <t>D-3270-UR-100-G</t>
  </si>
  <si>
    <t>D-3270-UR-13-G</t>
  </si>
  <si>
    <t>D-3270-UR-12-G</t>
  </si>
  <si>
    <t>D-3270-UR-11-G</t>
  </si>
  <si>
    <t>D-3270-UR-10-G</t>
  </si>
  <si>
    <t>D-3270-UR-9-G</t>
  </si>
  <si>
    <t>D-4220-UR-105 (gas)</t>
  </si>
  <si>
    <t>D-4220-UR-103-G</t>
  </si>
  <si>
    <t>D-4220-UR-101-G</t>
  </si>
  <si>
    <t>D-4220-UR-4-G</t>
  </si>
  <si>
    <t>D-6650-GR-109</t>
  </si>
  <si>
    <t>D-6650-GR-107</t>
  </si>
  <si>
    <t>D-6650-GR-106</t>
  </si>
  <si>
    <t>D-6650-GR-102</t>
  </si>
  <si>
    <t>D-6650-GR-100</t>
  </si>
  <si>
    <t>D-6650-GR-19</t>
  </si>
  <si>
    <t>D-6650-GR-18</t>
  </si>
  <si>
    <t>D-6650-GR-17</t>
  </si>
  <si>
    <t>D-6650-GR-15</t>
  </si>
  <si>
    <t>D-6650-GR-13</t>
  </si>
  <si>
    <t>D-6650-GR-6</t>
  </si>
  <si>
    <t>D-6670-GR-106</t>
  </si>
  <si>
    <t>D-6670-GR-103</t>
  </si>
  <si>
    <t>D-6670-GR-11</t>
  </si>
  <si>
    <t>08/1985</t>
  </si>
  <si>
    <t>D-6670-GR-10</t>
  </si>
  <si>
    <t>D-6670-GR-9</t>
  </si>
  <si>
    <t>D-6670-GR-7</t>
  </si>
  <si>
    <t>D-6680-UR-105 (gas)</t>
  </si>
  <si>
    <t>D-6680-UR-104-G</t>
  </si>
  <si>
    <t>D-6680-UR-103-G</t>
  </si>
  <si>
    <t>D-6680-UR-102-G</t>
  </si>
  <si>
    <t>D-6680-UR-101-G</t>
  </si>
  <si>
    <t>D-6680-UR-100-G</t>
  </si>
  <si>
    <t>D-6680-UR-14-G</t>
  </si>
  <si>
    <t>D-6680-UR-13-G</t>
  </si>
  <si>
    <t>D-6680-UR-11-G</t>
  </si>
  <si>
    <t>D-6690-UR-106 (gas)</t>
  </si>
  <si>
    <t>D-6690-UR-105 (gas)</t>
  </si>
  <si>
    <t>D-6690-UR-104-G</t>
  </si>
  <si>
    <t>D-6690-UR-103-G</t>
  </si>
  <si>
    <t>D-6690-UR-102-G</t>
  </si>
  <si>
    <t>D-6690-UR-101-G</t>
  </si>
  <si>
    <t>D-6690-UR-20-G</t>
  </si>
  <si>
    <t>D-6690-UR-19-G</t>
  </si>
  <si>
    <t>D-6690-UR-18-G</t>
  </si>
  <si>
    <t>D-6690-UR-17-G</t>
  </si>
  <si>
    <t>C-91-025-G-42T</t>
  </si>
  <si>
    <t>C-84-738-G-42T</t>
  </si>
  <si>
    <t>C-82-158-G-42T</t>
  </si>
  <si>
    <t>C-81-021-G-42T</t>
  </si>
  <si>
    <t>C-80-003-G-42T</t>
  </si>
  <si>
    <t>C-89-640-G-42T</t>
  </si>
  <si>
    <t>C-86-604-G-42T</t>
  </si>
  <si>
    <t>C-82-380-G-42T</t>
  </si>
  <si>
    <t>C-81-340-G-42T</t>
  </si>
  <si>
    <t>C-80-392-G-42T</t>
  </si>
  <si>
    <t>C-79-088-G-42T</t>
  </si>
  <si>
    <t>D-9343, SUB 68, 70</t>
  </si>
  <si>
    <t>1985.4</t>
  </si>
  <si>
    <t>[7]</t>
  </si>
  <si>
    <t>[8]</t>
  </si>
  <si>
    <t>[9]</t>
  </si>
  <si>
    <t>A-21-06-021 (Gas)</t>
  </si>
  <si>
    <t>D-20230023-GU</t>
  </si>
  <si>
    <t>D-23-0067</t>
  </si>
  <si>
    <t>D-23-0068</t>
  </si>
  <si>
    <t>D-23-0066</t>
  </si>
  <si>
    <t>D-23-0069</t>
  </si>
  <si>
    <t>D-24-ATMG-132-TAR (GSRS)</t>
  </si>
  <si>
    <t>D-24-KGSG-215-TAR (GSRS)</t>
  </si>
  <si>
    <t>DPU 23-94</t>
  </si>
  <si>
    <t>DPU 22-121</t>
  </si>
  <si>
    <t>D-3270-UR-125 (Gas)</t>
  </si>
  <si>
    <t>D-4220-UR-126 (Gas)</t>
  </si>
  <si>
    <t>D-6680-UR-124 (Gas)</t>
  </si>
  <si>
    <t>[6] Source: Blue Chip Financial Forecasts, Vol. 42, No. 12, December 1, 2023, at 14</t>
  </si>
  <si>
    <t>Advice Letter No. 6207-G</t>
  </si>
  <si>
    <t>FC-1169</t>
  </si>
  <si>
    <t>12/2026</t>
  </si>
  <si>
    <t>C-9692 (GAS)</t>
  </si>
  <si>
    <t>C-9709 (IRIS 3)</t>
  </si>
  <si>
    <t>C-9708 (STRIDE 3)</t>
  </si>
  <si>
    <t>C-9704</t>
  </si>
  <si>
    <t>D-23-00029</t>
  </si>
  <si>
    <t>D-23-00035</t>
  </si>
  <si>
    <t>Questar Gas Co.</t>
  </si>
  <si>
    <t>C-PUR-2023-00119 (SAVE)</t>
  </si>
  <si>
    <t>C-PUR-2022-00205 (Expedited)</t>
  </si>
  <si>
    <t>C-PUR-2023-00180 (SAVE)</t>
  </si>
  <si>
    <t>C-PUR-2023-00167 (SAVE)</t>
  </si>
  <si>
    <t>C-23-0280-G-42T</t>
  </si>
  <si>
    <t>D-30010-215-GR-23</t>
  </si>
  <si>
    <t>Blue Chip Near-Term Projected Forecast (Q2 2024 - Q2 2025) [5]</t>
  </si>
  <si>
    <t>Years: 2024, 2023, 2022, 2021, 2020, 2019, 2018, 2017, 2016, 2015, 2014, 2013, 2012, 2011, 2010, 2009, 2008, 2007, 2006, 2005, 2004, 2003, 2002, 2001, 2000, 1999, 1998, 1997, 1996, 1995, 1994, 1993, 1992</t>
  </si>
  <si>
    <t>[1] Source: Regulatory Research Associates, rate cases through January 31, 2024</t>
  </si>
  <si>
    <t>[4] Source: S&amp;P Capital IQ Pro, 30-day average as of January 31, 2024</t>
  </si>
  <si>
    <t>[5] Source: Blue Chip Financial Forecasts, Vol. 43, No. 2, February 1, 2024, at 2</t>
  </si>
  <si>
    <t>允䅁䅁䅳䅁煁䅁䅁睉䩂䕁䄴杖䉂䕁䅷兓䕂䍁䅁睕偂䙁䅉䅖杁䕁䅙睔卂䕁䄰兑啂䅁䅁䅂䅁䉁䅷䅁穁䑁䅁入杁䙁䅕睕杁䙁䅑兌䍂䝁䄸杢歂䅁䅁允䅁䉁䅑䅁㉁䍁䄸睍硁䍁䄸杍睁䑁䅉杍䅁䅁䅯䅁捁䅁䅁兔桂䡁䅉睡求䡁䅑督畁䙁䅉兙畂䝁䅣党䅁䅁䅁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䉂䙁䅍睑䅁䅁䅫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䉂䡁䅍睙䅁䅁䅙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䕂䕁䅕睑䅁䅁䅍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䕂䝁䅕睙䅁䅁䅕䅁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䕂䝁䅕督橂䅁䅁䅃䅁䅁䅧䅁呂䕁䄴䅔䅁䅁䅣䅁䵁䅁䅁兗䩂䕁䅕䅔䕂䅁䅁杁䅁䅁䅁䅁㵁</t>
  </si>
  <si>
    <t>Average Authorized Natural Gas ROE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</si>
</sst>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Red]\(#,##0.0\)"/>
    <numFmt numFmtId="165" formatCode="#,##0.00;[Red]\(#,##0.00\)"/>
    <numFmt numFmtId="166" formatCode="#,##0;[Red]\(#,##0\)"/>
    <numFmt numFmtId="167" formatCode="0_);[Red]\(0\)"/>
    <numFmt numFmtId="168" formatCode="_(* #,##0.0000000_);_(* \(#,##0.0000000\);_(* &quot;-&quot;??_);_(@_)"/>
    <numFmt numFmtId="169" formatCode="_(* #,##0.00000_);_(* \(#,##0.00000\);_(* &quot;-&quot;??_);_(@_)"/>
    <numFmt numFmtId="170" formatCode="_(* #,##0.0000_);_(* \(#,##0.0000\);_(* &quot;-&quot;??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sz val="10"/>
      <name val="Arial"/>
      <family val="2"/>
    </font>
    <font>
      <sz val="10"/>
      <color rgb="FF0000CC"/>
      <name val="Arial"/>
      <family val="2"/>
    </font>
    <font>
      <sz val="10"/>
      <name val="Arial"/>
      <family val="2"/>
    </font>
    <font>
      <b/>
      <sz val="10"/>
      <name val="Arial"/>
      <family val="2"/>
    </font>
    <font>
      <sz val="10"/>
      <color theme="1"/>
      <name val="Arial"/>
      <family val="2"/>
    </font>
    <font>
      <i/>
      <sz val="10"/>
      <name val="Arial"/>
      <family val="2"/>
    </font>
    <font>
      <b/>
      <i/>
      <sz val="10"/>
      <name val="Arial"/>
      <family val="2"/>
    </font>
    <font>
      <sz val="9"/>
      <color indexed="81"/>
      <name val="Tahoma"/>
      <family val="2"/>
    </font>
    <font>
      <b/>
      <sz val="9"/>
      <color indexed="81"/>
      <name val="Tahoma"/>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indexed="3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auto="1"/>
      </top>
      <bottom style="thin">
        <color auto="1"/>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s>
  <cellStyleXfs count="15">
    <xf numFmtId="0" fontId="0" fillId="0" borderId="0"/>
    <xf numFmtId="9" fontId="8" fillId="0" borderId="0" applyFont="0" applyFill="0" applyBorder="0" applyAlignment="0" applyProtection="0"/>
    <xf numFmtId="0" fontId="15" fillId="0" borderId="0" xfId="0" applyFont="1" applyAlignment="1">
      <alignment horizontal="center" vertical="center" wrapText="1"/>
    </xf>
    <xf numFmtId="0" fontId="4" fillId="0" borderId="0" xfId="0" applyAlignment="1">
      <alignment horizontal="center" vertical="center"/>
    </xf>
    <xf numFmtId="0" fontId="6" fillId="0" borderId="0"/>
    <xf numFmtId="0" fontId="4" fillId="0" borderId="0" applyNumberFormat="0" applyBorder="0" applyProtection="0">
      <alignment vertical="center"/>
    </xf>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3" fillId="0" borderId="0" applyNumberFormat="0" applyBorder="0" applyProtection="0">
      <alignment vertical="center"/>
    </xf>
    <xf numFmtId="0" fontId="2" fillId="0" borderId="0" applyNumberFormat="0" applyBorder="0" applyProtection="0">
      <alignment vertical="center"/>
    </xf>
    <xf numFmtId="0" fontId="1" fillId="0" borderId="0" applyNumberFormat="0" applyBorder="0" applyProtection="0">
      <alignment vertical="center"/>
    </xf>
    <xf numFmtId="43" fontId="16" fillId="0" borderId="0" applyFont="0" applyFill="0" applyBorder="0" applyAlignment="0" applyProtection="0"/>
  </cellStyleXfs>
  <cellXfs count="93">
    <xf numFmtId="0" fontId="0" fillId="0" borderId="0" xfId="0"/>
    <xf numFmtId="0" fontId="6" fillId="3" borderId="5" xfId="0" applyFont="1" applyFill="1" applyBorder="1"/>
    <xf numFmtId="0" fontId="6" fillId="3" borderId="7" xfId="0" applyFont="1" applyFill="1" applyBorder="1" applyAlignment="1">
      <alignment horizontal="left" indent="1"/>
    </xf>
    <xf numFmtId="0" fontId="6" fillId="3" borderId="9" xfId="0" applyFont="1" applyFill="1" applyBorder="1" applyAlignment="1">
      <alignment horizontal="left" indent="1"/>
    </xf>
    <xf numFmtId="0" fontId="7" fillId="4" borderId="8" xfId="0" applyFont="1" applyFill="1" applyBorder="1" applyAlignment="1">
      <alignment horizontal="center"/>
    </xf>
    <xf numFmtId="0" fontId="7" fillId="4" borderId="10" xfId="0" applyFont="1" applyFill="1" applyBorder="1" applyAlignment="1">
      <alignment horizontal="center"/>
    </xf>
    <xf numFmtId="0" fontId="6" fillId="3" borderId="9" xfId="0" applyFont="1" applyFill="1" applyBorder="1"/>
    <xf numFmtId="0" fontId="0" fillId="0" borderId="0" xfId="0" applyAlignment="1">
      <alignment horizontal="center"/>
    </xf>
    <xf numFmtId="1" fontId="0" fillId="0" borderId="0" xfId="0" applyNumberFormat="1" applyAlignment="1">
      <alignment horizontal="right"/>
    </xf>
    <xf numFmtId="4" fontId="0" fillId="0" borderId="0" xfId="0" applyNumberFormat="1" applyAlignment="1">
      <alignment horizontal="right"/>
    </xf>
    <xf numFmtId="0" fontId="6" fillId="0" borderId="0" xfId="0" applyFont="1" applyAlignment="1">
      <alignment horizontal="center"/>
    </xf>
    <xf numFmtId="167" fontId="0" fillId="0" borderId="0" xfId="0" applyNumberFormat="1" applyAlignment="1">
      <alignment horizontal="center" vertical="top"/>
    </xf>
    <xf numFmtId="10" fontId="0" fillId="0" borderId="0" xfId="1" applyNumberFormat="1" applyFont="1" applyAlignment="1">
      <alignment horizontal="right"/>
    </xf>
    <xf numFmtId="0" fontId="6" fillId="0" borderId="0" xfId="4"/>
    <xf numFmtId="0" fontId="6" fillId="0" borderId="0" xfId="4" applyAlignment="1">
      <alignment horizontal="left" vertical="top"/>
    </xf>
    <xf numFmtId="0" fontId="6" fillId="0" borderId="0" xfId="4" applyAlignment="1">
      <alignment horizontal="left" vertical="top" wrapText="1"/>
    </xf>
    <xf numFmtId="0" fontId="11" fillId="0" borderId="0" xfId="4" applyFont="1"/>
    <xf numFmtId="0" fontId="12" fillId="2" borderId="1" xfId="3" applyFont="1" applyFill="1" applyBorder="1" applyAlignment="1">
      <alignment horizontal="left" vertical="top" wrapText="1"/>
    </xf>
    <xf numFmtId="0" fontId="12" fillId="2" borderId="1" xfId="3" applyFont="1" applyFill="1" applyBorder="1" applyAlignment="1">
      <alignment horizontal="right" vertical="top" wrapText="1"/>
    </xf>
    <xf numFmtId="0" fontId="6" fillId="3" borderId="7" xfId="0" applyFont="1" applyFill="1" applyBorder="1"/>
    <xf numFmtId="14" fontId="7" fillId="4" borderId="8" xfId="0" applyNumberFormat="1" applyFont="1" applyFill="1" applyBorder="1" applyAlignment="1">
      <alignment horizontal="center"/>
    </xf>
    <xf numFmtId="0" fontId="7" fillId="4" borderId="8" xfId="0" applyFont="1" applyFill="1" applyBorder="1"/>
    <xf numFmtId="0" fontId="6" fillId="0" borderId="0" xfId="0" quotePrefix="1" applyFont="1"/>
    <xf numFmtId="0" fontId="4" fillId="0" borderId="0" xfId="5">
      <alignment vertical="center"/>
    </xf>
    <xf numFmtId="0" fontId="6" fillId="0" borderId="0" xfId="4" applyAlignment="1">
      <alignment horizontal="center"/>
    </xf>
    <xf numFmtId="0" fontId="6" fillId="0" borderId="19" xfId="4" applyBorder="1" applyAlignment="1">
      <alignment horizontal="center" wrapText="1"/>
    </xf>
    <xf numFmtId="10" fontId="6" fillId="0" borderId="0" xfId="6" applyNumberFormat="1" applyFont="1" applyAlignment="1">
      <alignment horizontal="center"/>
    </xf>
    <xf numFmtId="0" fontId="6" fillId="0" borderId="0" xfId="4" quotePrefix="1" applyAlignment="1">
      <alignment horizontal="center"/>
    </xf>
    <xf numFmtId="0" fontId="10" fillId="0" borderId="0" xfId="5" applyFont="1">
      <alignment vertical="center"/>
    </xf>
    <xf numFmtId="0" fontId="6" fillId="0" borderId="19" xfId="4" applyBorder="1" applyAlignment="1">
      <alignment horizontal="center"/>
    </xf>
    <xf numFmtId="0" fontId="6" fillId="0" borderId="18" xfId="7" applyBorder="1" applyAlignment="1">
      <alignment horizontal="center"/>
    </xf>
    <xf numFmtId="10" fontId="10" fillId="0" borderId="18" xfId="7" applyNumberFormat="1" applyFont="1" applyBorder="1" applyAlignment="1">
      <alignment horizontal="center"/>
    </xf>
    <xf numFmtId="0" fontId="6" fillId="0" borderId="20" xfId="7" applyBorder="1" applyAlignment="1">
      <alignment horizontal="center"/>
    </xf>
    <xf numFmtId="10" fontId="10" fillId="0" borderId="20" xfId="7" applyNumberFormat="1" applyFont="1" applyBorder="1" applyAlignment="1">
      <alignment horizontal="center"/>
    </xf>
    <xf numFmtId="0" fontId="10" fillId="0" borderId="17" xfId="5" applyFont="1" applyBorder="1" applyAlignment="1">
      <alignment horizontal="center" vertical="center"/>
    </xf>
    <xf numFmtId="10" fontId="6" fillId="0" borderId="18" xfId="6" applyNumberFormat="1" applyFont="1" applyBorder="1" applyAlignment="1">
      <alignment horizontal="center"/>
    </xf>
    <xf numFmtId="10" fontId="6" fillId="0" borderId="0" xfId="6" applyNumberFormat="1" applyFont="1" applyBorder="1" applyAlignment="1">
      <alignment horizontal="center"/>
    </xf>
    <xf numFmtId="0" fontId="6" fillId="0" borderId="21" xfId="7" applyBorder="1"/>
    <xf numFmtId="0" fontId="6" fillId="0" borderId="21" xfId="7" applyBorder="1" applyAlignment="1">
      <alignment horizontal="center"/>
    </xf>
    <xf numFmtId="0" fontId="6" fillId="0" borderId="0" xfId="7"/>
    <xf numFmtId="0" fontId="6" fillId="0" borderId="0" xfId="7" applyAlignment="1">
      <alignment horizontal="center"/>
    </xf>
    <xf numFmtId="0" fontId="6" fillId="0" borderId="13" xfId="7" applyBorder="1"/>
    <xf numFmtId="0" fontId="6" fillId="0" borderId="13" xfId="7" applyBorder="1" applyAlignment="1">
      <alignment horizontal="center"/>
    </xf>
    <xf numFmtId="10" fontId="6" fillId="0" borderId="0" xfId="10" applyNumberFormat="1" applyFont="1" applyFill="1" applyBorder="1" applyAlignment="1">
      <alignment horizontal="center"/>
    </xf>
    <xf numFmtId="10" fontId="6" fillId="0" borderId="0" xfId="10" applyNumberFormat="1" applyFont="1" applyAlignment="1">
      <alignment horizontal="center"/>
    </xf>
    <xf numFmtId="10" fontId="6" fillId="0" borderId="13" xfId="10" applyNumberFormat="1" applyFont="1" applyFill="1" applyBorder="1" applyAlignment="1">
      <alignment horizontal="center"/>
    </xf>
    <xf numFmtId="10" fontId="6" fillId="0" borderId="13" xfId="10" applyNumberFormat="1" applyFont="1" applyBorder="1" applyAlignment="1">
      <alignment horizontal="center"/>
    </xf>
    <xf numFmtId="0" fontId="6" fillId="0" borderId="22" xfId="7" applyBorder="1"/>
    <xf numFmtId="10" fontId="6" fillId="0" borderId="22" xfId="10" applyNumberFormat="1" applyFont="1" applyBorder="1" applyAlignment="1">
      <alignment horizontal="center"/>
    </xf>
    <xf numFmtId="10" fontId="6" fillId="0" borderId="0" xfId="10" applyNumberFormat="1" applyFont="1" applyBorder="1" applyAlignment="1">
      <alignment horizontal="center"/>
    </xf>
    <xf numFmtId="0" fontId="6" fillId="3" borderId="11" xfId="0" applyFont="1" applyFill="1" applyBorder="1"/>
    <xf numFmtId="0" fontId="0" fillId="3" borderId="12" xfId="0" applyFill="1" applyBorder="1"/>
    <xf numFmtId="2" fontId="0" fillId="0" borderId="0" xfId="0" applyNumberFormat="1" applyAlignment="1">
      <alignment horizontal="right"/>
    </xf>
    <xf numFmtId="14" fontId="6" fillId="0" borderId="0" xfId="0" applyNumberFormat="1" applyFont="1" applyAlignment="1">
      <alignment horizontal="center"/>
    </xf>
    <xf numFmtId="14" fontId="0" fillId="0" borderId="0" xfId="0" applyNumberFormat="1" applyAlignment="1">
      <alignment horizontal="center"/>
    </xf>
    <xf numFmtId="0" fontId="6" fillId="0" borderId="0" xfId="9" applyAlignment="1">
      <alignment horizontal="left" vertical="top"/>
    </xf>
    <xf numFmtId="0" fontId="6" fillId="0" borderId="0" xfId="9" applyAlignment="1">
      <alignment horizontal="left" vertical="top" wrapText="1"/>
    </xf>
    <xf numFmtId="14" fontId="6" fillId="0" borderId="0" xfId="9" applyNumberFormat="1" applyAlignment="1">
      <alignment horizontal="left" vertical="top"/>
    </xf>
    <xf numFmtId="164" fontId="6" fillId="0" borderId="0" xfId="9" applyNumberFormat="1" applyAlignment="1">
      <alignment horizontal="right" vertical="top"/>
    </xf>
    <xf numFmtId="165" fontId="6" fillId="0" borderId="0" xfId="9" applyNumberFormat="1" applyAlignment="1">
      <alignment horizontal="right" vertical="top"/>
    </xf>
    <xf numFmtId="0" fontId="6" fillId="0" borderId="0" xfId="9" applyAlignment="1">
      <alignment horizontal="right" vertical="top"/>
    </xf>
    <xf numFmtId="166" fontId="6" fillId="0" borderId="0" xfId="9" applyNumberFormat="1" applyAlignment="1">
      <alignment horizontal="right" vertical="top"/>
    </xf>
    <xf numFmtId="0" fontId="11" fillId="0" borderId="19" xfId="7" applyFont="1" applyBorder="1" applyAlignment="1">
      <alignment horizontal="centerContinuous"/>
    </xf>
    <xf numFmtId="168" fontId="6" fillId="0" borderId="0" xfId="14" applyNumberFormat="1" applyFont="1" applyFill="1" applyBorder="1" applyAlignment="1"/>
    <xf numFmtId="0" fontId="6" fillId="0" borderId="20" xfId="7" applyBorder="1"/>
    <xf numFmtId="0" fontId="11" fillId="0" borderId="19" xfId="7" applyFont="1" applyBorder="1" applyAlignment="1">
      <alignment horizontal="center"/>
    </xf>
    <xf numFmtId="169" fontId="6" fillId="0" borderId="0" xfId="14" applyNumberFormat="1" applyFont="1" applyFill="1" applyBorder="1" applyAlignment="1"/>
    <xf numFmtId="169" fontId="6" fillId="0" borderId="20" xfId="14" applyNumberFormat="1" applyFont="1" applyFill="1" applyBorder="1" applyAlignment="1"/>
    <xf numFmtId="170" fontId="6" fillId="0" borderId="0" xfId="14" applyNumberFormat="1" applyFont="1" applyFill="1" applyBorder="1" applyAlignment="1"/>
    <xf numFmtId="43" fontId="6" fillId="0" borderId="0" xfId="14" applyFont="1" applyFill="1" applyBorder="1" applyAlignment="1"/>
    <xf numFmtId="170" fontId="6" fillId="0" borderId="20" xfId="14" applyNumberFormat="1" applyFont="1" applyFill="1" applyBorder="1" applyAlignment="1"/>
    <xf numFmtId="43" fontId="6" fillId="0" borderId="20" xfId="14" applyFont="1" applyFill="1" applyBorder="1" applyAlignment="1"/>
    <xf numFmtId="14" fontId="7" fillId="4" borderId="6" xfId="0" applyNumberFormat="1" applyFont="1" applyFill="1" applyBorder="1" applyAlignment="1">
      <alignment horizontal="center"/>
    </xf>
    <xf numFmtId="14" fontId="7" fillId="4" borderId="10" xfId="0" applyNumberFormat="1" applyFont="1" applyFill="1" applyBorder="1" applyAlignment="1">
      <alignment horizontal="center"/>
    </xf>
    <xf numFmtId="14" fontId="9" fillId="0" borderId="13" xfId="4" applyNumberFormat="1" applyFont="1" applyBorder="1" applyAlignment="1">
      <alignment horizontal="center"/>
    </xf>
    <xf numFmtId="14"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6" fillId="0" borderId="0" xfId="4" applyAlignment="1">
      <alignment horizontal="center"/>
    </xf>
    <xf numFmtId="0" fontId="6" fillId="0" borderId="0" xfId="4"/>
    <xf numFmtId="0" fontId="5" fillId="0" borderId="0" xfId="2" applyFont="1" applyAlignment="1">
      <alignment horizontal="left"/>
    </xf>
    <xf numFmtId="0" fontId="5" fillId="0" borderId="0" xfId="2" applyFont="1" applyAlignment="1"/>
    <xf numFmtId="0" fontId="6" fillId="0" borderId="0" xfId="4" applyAlignment="1">
      <alignment horizontal="left" vertical="top" wrapText="1"/>
    </xf>
    <xf numFmtId="0" fontId="12" fillId="2" borderId="23" xfId="3" applyFont="1" applyFill="1" applyBorder="1" applyAlignment="1">
      <alignment horizontal="left" wrapText="1"/>
    </xf>
    <xf numFmtId="0" fontId="12" fillId="2" borderId="2" xfId="3" applyFont="1" applyFill="1" applyBorder="1" applyAlignment="1">
      <alignment horizontal="left" wrapText="1"/>
    </xf>
    <xf numFmtId="0" fontId="12" fillId="2" borderId="24" xfId="3" applyFont="1" applyFill="1" applyBorder="1" applyAlignment="1">
      <alignment horizontal="center" vertical="top" wrapText="1"/>
    </xf>
    <xf numFmtId="0" fontId="12" fillId="2" borderId="3" xfId="3" applyFont="1" applyFill="1" applyBorder="1" applyAlignment="1">
      <alignment horizontal="center" vertical="top" wrapText="1"/>
    </xf>
    <xf numFmtId="0" fontId="12" fillId="2" borderId="4" xfId="3" applyFont="1" applyFill="1" applyBorder="1" applyAlignment="1">
      <alignment horizontal="center" vertical="top" wrapText="1"/>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12" fillId="2" borderId="25" xfId="3" applyFont="1" applyFill="1" applyBorder="1" applyAlignment="1">
      <alignment horizontal="right" wrapText="1"/>
    </xf>
    <xf numFmtId="0" fontId="12" fillId="2" borderId="26" xfId="3" applyFont="1" applyFill="1" applyBorder="1" applyAlignment="1">
      <alignment horizontal="right" wrapText="1"/>
    </xf>
    <xf numFmtId="0" fontId="9" fillId="5" borderId="14" xfId="0" applyFont="1" applyFill="1" applyBorder="1" applyAlignment="1">
      <alignment horizontal="center" vertical="center"/>
    </xf>
  </cellXfs>
  <cellStyles count="13">
    <cellStyle name="Comma" xfId="14" builtinId="3"/>
    <cellStyle name="Comma 10" xfId="8" xr:uid="{00000000-0005-0000-0000-000001000000}"/>
    <cellStyle name="Normal" xfId="0" builtinId="0"/>
    <cellStyle name="Normal 10 21 3" xfId="9" xr:uid="{00000000-0005-0000-0000-000003000000}"/>
    <cellStyle name="Normal 2" xfId="4" xr:uid="{00000000-0005-0000-0000-000004000000}"/>
    <cellStyle name="Normal 2 10 2" xfId="7" xr:uid="{00000000-0005-0000-0000-000005000000}"/>
    <cellStyle name="Normal 3" xfId="5" xr:uid="{00000000-0005-0000-0000-000006000000}"/>
    <cellStyle name="Normal 4" xfId="11" xr:uid="{00000000-0005-0000-0000-000007000000}"/>
    <cellStyle name="Normal 5" xfId="12" xr:uid="{00000000-0005-0000-0000-000008000000}"/>
    <cellStyle name="Normal 6" xfId="13" xr:uid="{00000000-0005-0000-0000-000009000000}"/>
    <cellStyle name="Percent" xfId="1" builtinId="5"/>
    <cellStyle name="Percent 2" xfId="6" xr:uid="{00000000-0005-0000-0000-00000B000000}"/>
    <cellStyle name="Percent 2 16" xfId="10" xr:uid="{00000000-0005-0000-0000-00000C000000}"/>
  </cellStyles>
  <dxfs count="1">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0E0E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noFill/>
              <a:round/>
            </a:ln>
            <a:effectLst/>
          </c:spPr>
          <c:marker>
            <c:symbol val="diamond"/>
            <c:size val="7"/>
            <c:spPr>
              <a:solidFill>
                <a:schemeClr val="tx1"/>
              </a:solidFill>
              <a:ln w="9525">
                <a:solidFill>
                  <a:schemeClr val="tx1"/>
                </a:solidFill>
              </a:ln>
              <a:effectLst/>
            </c:spPr>
          </c:marker>
          <c:trendline>
            <c:spPr>
              <a:ln w="12700" cap="rnd">
                <a:solidFill>
                  <a:schemeClr val="tx1"/>
                </a:solidFill>
                <a:prstDash val="solid"/>
              </a:ln>
              <a:effectLst/>
            </c:spPr>
            <c:trendlineType val="linear"/>
            <c:dispRSqr val="1"/>
            <c:dispEq val="1"/>
            <c:trendlineLbl>
              <c:layout>
                <c:manualLayout>
                  <c:x val="1.9807435568888923E-3"/>
                  <c:y val="-0.65041266277990073"/>
                </c:manualLayout>
              </c:layout>
              <c:numFmt formatCode="General" sourceLinked="0"/>
              <c:spPr>
                <a:solidFill>
                  <a:schemeClr val="bg1"/>
                </a:solidFill>
                <a:ln>
                  <a:solidFill>
                    <a:sysClr val="windowText" lastClr="000000"/>
                  </a:solid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rendlineLbl>
          </c:trendline>
          <c:xVal>
            <c:numRef>
              <c:f>'Risk Premium'!$D$6:$D$177</c:f>
              <c:numCache>
                <c:formatCode>0.00%</c:formatCode>
                <c:ptCount val="172"/>
                <c:pt idx="0">
                  <c:v>0.11657096774193544</c:v>
                </c:pt>
                <c:pt idx="1">
                  <c:v>0.10524920634920633</c:v>
                </c:pt>
                <c:pt idx="2">
                  <c:v>0.1085</c:v>
                </c:pt>
                <c:pt idx="3">
                  <c:v>0.12096229508196724</c:v>
                </c:pt>
                <c:pt idx="4">
                  <c:v>0.12533278688524591</c:v>
                </c:pt>
                <c:pt idx="5">
                  <c:v>0.13242857142857142</c:v>
                </c:pt>
                <c:pt idx="6">
                  <c:v>0.14132343749999998</c:v>
                </c:pt>
                <c:pt idx="7">
                  <c:v>0.13847868852459014</c:v>
                </c:pt>
                <c:pt idx="8">
                  <c:v>0.13962131147540985</c:v>
                </c:pt>
                <c:pt idx="9">
                  <c:v>0.13521904761904768</c:v>
                </c:pt>
                <c:pt idx="10">
                  <c:v>0.12794375000000005</c:v>
                </c:pt>
                <c:pt idx="11">
                  <c:v>0.10746229508196721</c:v>
                </c:pt>
                <c:pt idx="12">
                  <c:v>0.10706825396825397</c:v>
                </c:pt>
                <c:pt idx="13">
                  <c:v>0.10653174603174603</c:v>
                </c:pt>
                <c:pt idx="14">
                  <c:v>0.11624531249999998</c:v>
                </c:pt>
                <c:pt idx="15">
                  <c:v>0.11737</c:v>
                </c:pt>
                <c:pt idx="16">
                  <c:v>0.12036290322580651</c:v>
                </c:pt>
                <c:pt idx="17">
                  <c:v>0.13183968253968248</c:v>
                </c:pt>
                <c:pt idx="18">
                  <c:v>0.12689047619047616</c:v>
                </c:pt>
                <c:pt idx="19">
                  <c:v>0.11698852459016393</c:v>
                </c:pt>
                <c:pt idx="20">
                  <c:v>0.11584000000000001</c:v>
                </c:pt>
                <c:pt idx="21">
                  <c:v>0.10995873015873014</c:v>
                </c:pt>
                <c:pt idx="22">
                  <c:v>0.10553015873015874</c:v>
                </c:pt>
                <c:pt idx="23">
                  <c:v>0.10039838709677419</c:v>
                </c:pt>
                <c:pt idx="24">
                  <c:v>8.7693333333333318E-2</c:v>
                </c:pt>
                <c:pt idx="25">
                  <c:v>7.4906250000000008E-2</c:v>
                </c:pt>
                <c:pt idx="26">
                  <c:v>7.4042187499999995E-2</c:v>
                </c:pt>
                <c:pt idx="27">
                  <c:v>7.5280645161290308E-2</c:v>
                </c:pt>
                <c:pt idx="28">
                  <c:v>7.4936065573770486E-2</c:v>
                </c:pt>
                <c:pt idx="29">
                  <c:v>8.5306349206349191E-2</c:v>
                </c:pt>
                <c:pt idx="30">
                  <c:v>9.0592187499999977E-2</c:v>
                </c:pt>
                <c:pt idx="31">
                  <c:v>9.2301538461538449E-2</c:v>
                </c:pt>
                <c:pt idx="32">
                  <c:v>8.6266129032258082E-2</c:v>
                </c:pt>
                <c:pt idx="33">
                  <c:v>9.0614285714285744E-2</c:v>
                </c:pt>
                <c:pt idx="34">
                  <c:v>9.1754687500000043E-2</c:v>
                </c:pt>
                <c:pt idx="35">
                  <c:v>8.9730158730158771E-2</c:v>
                </c:pt>
                <c:pt idx="36">
                  <c:v>9.036129032258064E-2</c:v>
                </c:pt>
                <c:pt idx="37">
                  <c:v>8.69796875E-2</c:v>
                </c:pt>
                <c:pt idx="38">
                  <c:v>8.1187301587301586E-2</c:v>
                </c:pt>
                <c:pt idx="39">
                  <c:v>7.9334374999999999E-2</c:v>
                </c:pt>
                <c:pt idx="40">
                  <c:v>8.4376190476190494E-2</c:v>
                </c:pt>
                <c:pt idx="41">
                  <c:v>8.6479365079365086E-2</c:v>
                </c:pt>
                <c:pt idx="42">
                  <c:v>8.7915873015873003E-2</c:v>
                </c:pt>
                <c:pt idx="43">
                  <c:v>8.557846153846152E-2</c:v>
                </c:pt>
                <c:pt idx="44">
                  <c:v>8.2024193548387081E-2</c:v>
                </c:pt>
                <c:pt idx="45">
                  <c:v>8.3114062500000016E-2</c:v>
                </c:pt>
                <c:pt idx="46">
                  <c:v>8.1885937500000019E-2</c:v>
                </c:pt>
                <c:pt idx="47">
                  <c:v>7.8533846153846162E-2</c:v>
                </c:pt>
                <c:pt idx="48">
                  <c:v>7.8050793650793662E-2</c:v>
                </c:pt>
                <c:pt idx="49">
                  <c:v>7.8976190476190478E-2</c:v>
                </c:pt>
                <c:pt idx="50">
                  <c:v>7.4456250000000002E-2</c:v>
                </c:pt>
                <c:pt idx="51">
                  <c:v>7.5235937499999989E-2</c:v>
                </c:pt>
                <c:pt idx="52">
                  <c:v>7.0716129032258074E-2</c:v>
                </c:pt>
                <c:pt idx="53">
                  <c:v>6.8584126984127011E-2</c:v>
                </c:pt>
                <c:pt idx="54">
                  <c:v>6.3154687500000015E-2</c:v>
                </c:pt>
                <c:pt idx="55">
                  <c:v>6.1351562500000012E-2</c:v>
                </c:pt>
                <c:pt idx="56">
                  <c:v>6.5758730158730155E-2</c:v>
                </c:pt>
                <c:pt idx="57">
                  <c:v>7.3622580645161306E-2</c:v>
                </c:pt>
                <c:pt idx="58">
                  <c:v>7.5893750000000024E-2</c:v>
                </c:pt>
                <c:pt idx="59">
                  <c:v>7.9633333333333334E-2</c:v>
                </c:pt>
                <c:pt idx="60">
                  <c:v>6.9422222222222191E-2</c:v>
                </c:pt>
                <c:pt idx="61">
                  <c:v>6.7173015873015857E-2</c:v>
                </c:pt>
                <c:pt idx="62">
                  <c:v>6.2390476190476205E-2</c:v>
                </c:pt>
                <c:pt idx="63">
                  <c:v>6.2916923076923065E-2</c:v>
                </c:pt>
                <c:pt idx="64">
                  <c:v>6.9215384615384609E-2</c:v>
                </c:pt>
                <c:pt idx="65">
                  <c:v>6.9672727272727275E-2</c:v>
                </c:pt>
                <c:pt idx="66">
                  <c:v>6.6199999999999995E-2</c:v>
                </c:pt>
                <c:pt idx="67">
                  <c:v>6.8153124999999995E-2</c:v>
                </c:pt>
                <c:pt idx="68">
                  <c:v>6.9369230769230752E-2</c:v>
                </c:pt>
                <c:pt idx="69">
                  <c:v>6.5304545454545448E-2</c:v>
                </c:pt>
                <c:pt idx="70">
                  <c:v>6.1478125000000015E-2</c:v>
                </c:pt>
                <c:pt idx="71">
                  <c:v>5.8490769230769207E-2</c:v>
                </c:pt>
                <c:pt idx="72">
                  <c:v>5.4762121212121241E-2</c:v>
                </c:pt>
                <c:pt idx="73">
                  <c:v>5.1071212121212115E-2</c:v>
                </c:pt>
                <c:pt idx="74">
                  <c:v>5.3734374999999994E-2</c:v>
                </c:pt>
                <c:pt idx="75">
                  <c:v>5.7987692307692289E-2</c:v>
                </c:pt>
                <c:pt idx="76">
                  <c:v>6.2559090909090911E-2</c:v>
                </c:pt>
                <c:pt idx="77">
                  <c:v>6.2958461538461505E-2</c:v>
                </c:pt>
                <c:pt idx="78">
                  <c:v>5.9787692307692299E-2</c:v>
                </c:pt>
                <c:pt idx="79">
                  <c:v>5.7932307692307693E-2</c:v>
                </c:pt>
                <c:pt idx="80">
                  <c:v>5.6907692307692305E-2</c:v>
                </c:pt>
                <c:pt idx="81">
                  <c:v>5.4464615384615396E-2</c:v>
                </c:pt>
                <c:pt idx="82">
                  <c:v>5.7016923076923069E-2</c:v>
                </c:pt>
                <c:pt idx="83">
                  <c:v>5.3019696969696967E-2</c:v>
                </c:pt>
                <c:pt idx="84">
                  <c:v>5.51578125E-2</c:v>
                </c:pt>
                <c:pt idx="85">
                  <c:v>5.6164615384615389E-2</c:v>
                </c:pt>
                <c:pt idx="86">
                  <c:v>5.0868181818181826E-2</c:v>
                </c:pt>
                <c:pt idx="87">
                  <c:v>4.9322727272727268E-2</c:v>
                </c:pt>
                <c:pt idx="88">
                  <c:v>4.8518749999999999E-2</c:v>
                </c:pt>
                <c:pt idx="89">
                  <c:v>4.6032307692307678E-2</c:v>
                </c:pt>
                <c:pt idx="90">
                  <c:v>5.113939393939395E-2</c:v>
                </c:pt>
                <c:pt idx="91">
                  <c:v>5.1146969696969691E-2</c:v>
                </c:pt>
                <c:pt idx="92">
                  <c:v>4.8776923076923072E-2</c:v>
                </c:pt>
                <c:pt idx="93">
                  <c:v>5.3353846153846154E-2</c:v>
                </c:pt>
                <c:pt idx="94">
                  <c:v>5.1074242424242439E-2</c:v>
                </c:pt>
                <c:pt idx="95">
                  <c:v>4.9322727272727296E-2</c:v>
                </c:pt>
                <c:pt idx="96">
                  <c:v>4.7070312500000003E-2</c:v>
                </c:pt>
                <c:pt idx="97">
                  <c:v>4.4709230769230765E-2</c:v>
                </c:pt>
                <c:pt idx="98">
                  <c:v>4.4228787878787867E-2</c:v>
                </c:pt>
                <c:pt idx="99">
                  <c:v>4.6523076923076924E-2</c:v>
                </c:pt>
                <c:pt idx="100">
                  <c:v>4.6270769230769213E-2</c:v>
                </c:pt>
                <c:pt idx="101">
                  <c:v>5.1427692307692299E-2</c:v>
                </c:pt>
                <c:pt idx="102">
                  <c:v>4.9955384615384631E-2</c:v>
                </c:pt>
                <c:pt idx="103">
                  <c:v>4.7423076923076908E-2</c:v>
                </c:pt>
                <c:pt idx="104">
                  <c:v>4.7975384615384635E-2</c:v>
                </c:pt>
                <c:pt idx="105">
                  <c:v>4.9892307692307715E-2</c:v>
                </c:pt>
                <c:pt idx="106">
                  <c:v>4.9499999999999982E-2</c:v>
                </c:pt>
                <c:pt idx="107">
                  <c:v>4.6140000000000014E-2</c:v>
                </c:pt>
                <c:pt idx="108">
                  <c:v>4.409538461538462E-2</c:v>
                </c:pt>
                <c:pt idx="109">
                  <c:v>4.5739999999999996E-2</c:v>
                </c:pt>
                <c:pt idx="110">
                  <c:v>4.4501515151515146E-2</c:v>
                </c:pt>
                <c:pt idx="111">
                  <c:v>3.6437500000000005E-2</c:v>
                </c:pt>
                <c:pt idx="112">
                  <c:v>3.4393749999999994E-2</c:v>
                </c:pt>
                <c:pt idx="113">
                  <c:v>4.1692307692307695E-2</c:v>
                </c:pt>
                <c:pt idx="114">
                  <c:v>4.321666666666666E-2</c:v>
                </c:pt>
                <c:pt idx="115">
                  <c:v>4.3392187499999998E-2</c:v>
                </c:pt>
                <c:pt idx="116">
                  <c:v>4.6243749999999986E-2</c:v>
                </c:pt>
                <c:pt idx="117">
                  <c:v>4.3692307692307676E-2</c:v>
                </c:pt>
                <c:pt idx="118">
                  <c:v>3.8563636363636355E-2</c:v>
                </c:pt>
                <c:pt idx="119">
                  <c:v>4.1749230769230768E-2</c:v>
                </c:pt>
                <c:pt idx="120">
                  <c:v>4.5609374999999994E-2</c:v>
                </c:pt>
                <c:pt idx="121">
                  <c:v>4.3387692307692308E-2</c:v>
                </c:pt>
                <c:pt idx="122">
                  <c:v>3.6960606060606048E-2</c:v>
                </c:pt>
                <c:pt idx="123">
                  <c:v>3.0376190476190473E-2</c:v>
                </c:pt>
                <c:pt idx="124">
                  <c:v>3.1361538461538462E-2</c:v>
                </c:pt>
                <c:pt idx="125">
                  <c:v>2.9363076923076922E-2</c:v>
                </c:pt>
                <c:pt idx="126">
                  <c:v>2.7429230769230779E-2</c:v>
                </c:pt>
                <c:pt idx="127">
                  <c:v>2.8639062499999993E-2</c:v>
                </c:pt>
                <c:pt idx="128">
                  <c:v>3.1303125000000008E-2</c:v>
                </c:pt>
                <c:pt idx="129">
                  <c:v>3.1412307692307684E-2</c:v>
                </c:pt>
                <c:pt idx="130">
                  <c:v>3.7107575757575756E-2</c:v>
                </c:pt>
                <c:pt idx="131">
                  <c:v>3.7882812500000008E-2</c:v>
                </c:pt>
                <c:pt idx="132">
                  <c:v>3.6903125000000009E-2</c:v>
                </c:pt>
                <c:pt idx="133">
                  <c:v>3.4430769230769237E-2</c:v>
                </c:pt>
                <c:pt idx="134">
                  <c:v>3.2657575757575753E-2</c:v>
                </c:pt>
                <c:pt idx="135">
                  <c:v>2.9637499999999997E-2</c:v>
                </c:pt>
                <c:pt idx="136">
                  <c:v>2.5540625000000004E-2</c:v>
                </c:pt>
                <c:pt idx="137">
                  <c:v>2.8836923076923083E-2</c:v>
                </c:pt>
                <c:pt idx="138">
                  <c:v>2.9624242424242438E-2</c:v>
                </c:pt>
                <c:pt idx="139">
                  <c:v>2.9630303030303028E-2</c:v>
                </c:pt>
                <c:pt idx="140">
                  <c:v>2.7218461538461539E-2</c:v>
                </c:pt>
                <c:pt idx="141">
                  <c:v>2.5672307692307696E-2</c:v>
                </c:pt>
                <c:pt idx="142">
                  <c:v>2.2793939393939398E-2</c:v>
                </c:pt>
                <c:pt idx="143">
                  <c:v>2.8333846153846154E-2</c:v>
                </c:pt>
                <c:pt idx="144">
                  <c:v>3.0452307692307709E-2</c:v>
                </c:pt>
                <c:pt idx="145">
                  <c:v>2.8972307692307693E-2</c:v>
                </c:pt>
                <c:pt idx="146">
                  <c:v>2.8173846153846157E-2</c:v>
                </c:pt>
                <c:pt idx="147">
                  <c:v>2.817384615384615E-2</c:v>
                </c:pt>
                <c:pt idx="148">
                  <c:v>3.0235384615384615E-2</c:v>
                </c:pt>
                <c:pt idx="149">
                  <c:v>3.0853846153846162E-2</c:v>
                </c:pt>
                <c:pt idx="150">
                  <c:v>3.0607692307692315E-2</c:v>
                </c:pt>
                <c:pt idx="151">
                  <c:v>3.26939393939394E-2</c:v>
                </c:pt>
                <c:pt idx="152">
                  <c:v>3.0129687499999998E-2</c:v>
                </c:pt>
                <c:pt idx="153">
                  <c:v>2.7836923076923075E-2</c:v>
                </c:pt>
                <c:pt idx="154">
                  <c:v>2.2849999999999995E-2</c:v>
                </c:pt>
                <c:pt idx="155">
                  <c:v>2.2566666666666676E-2</c:v>
                </c:pt>
                <c:pt idx="156">
                  <c:v>1.8878461538461538E-2</c:v>
                </c:pt>
                <c:pt idx="157">
                  <c:v>1.3801538461538454E-2</c:v>
                </c:pt>
                <c:pt idx="158">
                  <c:v>1.3654545454545457E-2</c:v>
                </c:pt>
                <c:pt idx="159">
                  <c:v>1.6210606060606054E-2</c:v>
                </c:pt>
                <c:pt idx="160">
                  <c:v>2.0748437499999998E-2</c:v>
                </c:pt>
                <c:pt idx="161">
                  <c:v>2.2579999999999996E-2</c:v>
                </c:pt>
                <c:pt idx="162">
                  <c:v>1.9333333333333327E-2</c:v>
                </c:pt>
                <c:pt idx="163">
                  <c:v>1.9479687499999995E-2</c:v>
                </c:pt>
                <c:pt idx="164">
                  <c:v>2.2546031746031748E-2</c:v>
                </c:pt>
                <c:pt idx="165">
                  <c:v>3.0455384615384599E-2</c:v>
                </c:pt>
                <c:pt idx="166">
                  <c:v>3.2607575757575759E-2</c:v>
                </c:pt>
                <c:pt idx="167">
                  <c:v>3.8912500000000003E-2</c:v>
                </c:pt>
                <c:pt idx="168">
                  <c:v>3.7495384615384618E-2</c:v>
                </c:pt>
                <c:pt idx="169">
                  <c:v>3.808461538461537E-2</c:v>
                </c:pt>
                <c:pt idx="170">
                  <c:v>4.234461538461539E-2</c:v>
                </c:pt>
                <c:pt idx="171">
                  <c:v>4.5817187500000002E-2</c:v>
                </c:pt>
              </c:numCache>
            </c:numRef>
          </c:xVal>
          <c:yVal>
            <c:numRef>
              <c:f>'Risk Premium'!$E$6:$E$177</c:f>
              <c:numCache>
                <c:formatCode>0.00%</c:formatCode>
                <c:ptCount val="172"/>
                <c:pt idx="0">
                  <c:v>1.7890570719603024E-2</c:v>
                </c:pt>
                <c:pt idx="1">
                  <c:v>3.8528571428571454E-2</c:v>
                </c:pt>
                <c:pt idx="2">
                  <c:v>3.0241666666666681E-2</c:v>
                </c:pt>
                <c:pt idx="3">
                  <c:v>2.2542052744119745E-2</c:v>
                </c:pt>
                <c:pt idx="4">
                  <c:v>2.17922131147541E-2</c:v>
                </c:pt>
                <c:pt idx="5">
                  <c:v>1.3641428571428582E-2</c:v>
                </c:pt>
                <c:pt idx="6">
                  <c:v>7.2376736111111339E-3</c:v>
                </c:pt>
                <c:pt idx="7">
                  <c:v>1.8569137562366389E-2</c:v>
                </c:pt>
                <c:pt idx="8">
                  <c:v>1.5905355191256826E-2</c:v>
                </c:pt>
                <c:pt idx="9">
                  <c:v>2.0993452380952293E-2</c:v>
                </c:pt>
                <c:pt idx="10">
                  <c:v>2.9713392857142834E-2</c:v>
                </c:pt>
                <c:pt idx="11">
                  <c:v>4.8857704918032749E-2</c:v>
                </c:pt>
                <c:pt idx="12">
                  <c:v>4.7071746031746006E-2</c:v>
                </c:pt>
                <c:pt idx="13">
                  <c:v>4.1861111111111127E-2</c:v>
                </c:pt>
                <c:pt idx="14">
                  <c:v>3.6192187500000028E-2</c:v>
                </c:pt>
                <c:pt idx="15">
                  <c:v>3.6640526315789457E-2</c:v>
                </c:pt>
                <c:pt idx="16">
                  <c:v>3.3487096774193509E-2</c:v>
                </c:pt>
                <c:pt idx="17">
                  <c:v>1.8874603174603266E-2</c:v>
                </c:pt>
                <c:pt idx="18">
                  <c:v>2.7745887445887463E-2</c:v>
                </c:pt>
                <c:pt idx="19">
                  <c:v>3.6319808743169396E-2</c:v>
                </c:pt>
                <c:pt idx="20">
                  <c:v>3.4484999999999974E-2</c:v>
                </c:pt>
                <c:pt idx="21">
                  <c:v>4.4466269841269862E-2</c:v>
                </c:pt>
                <c:pt idx="22">
                  <c:v>4.0836507936507907E-2</c:v>
                </c:pt>
                <c:pt idx="23">
                  <c:v>4.3284946236559138E-2</c:v>
                </c:pt>
                <c:pt idx="24">
                  <c:v>5.2806666666666696E-2</c:v>
                </c:pt>
                <c:pt idx="25">
                  <c:v>5.7860416666666664E-2</c:v>
                </c:pt>
                <c:pt idx="26">
                  <c:v>5.6857812500000021E-2</c:v>
                </c:pt>
                <c:pt idx="27">
                  <c:v>6.0933640552995424E-2</c:v>
                </c:pt>
                <c:pt idx="28">
                  <c:v>5.1149648711943788E-2</c:v>
                </c:pt>
                <c:pt idx="29">
                  <c:v>4.5068650793650827E-2</c:v>
                </c:pt>
                <c:pt idx="30">
                  <c:v>3.6407812500000025E-2</c:v>
                </c:pt>
                <c:pt idx="31">
                  <c:v>3.4565128205128207E-2</c:v>
                </c:pt>
                <c:pt idx="32">
                  <c:v>4.3133870967741933E-2</c:v>
                </c:pt>
                <c:pt idx="33">
                  <c:v>3.4135714285714255E-2</c:v>
                </c:pt>
                <c:pt idx="34">
                  <c:v>3.6123090277777742E-2</c:v>
                </c:pt>
                <c:pt idx="35">
                  <c:v>4.0042568542568491E-2</c:v>
                </c:pt>
                <c:pt idx="36">
                  <c:v>3.9563709677419373E-2</c:v>
                </c:pt>
                <c:pt idx="37">
                  <c:v>4.5520312500000007E-2</c:v>
                </c:pt>
                <c:pt idx="38">
                  <c:v>4.4384126984126998E-2</c:v>
                </c:pt>
                <c:pt idx="39">
                  <c:v>5.0034374999999978E-2</c:v>
                </c:pt>
                <c:pt idx="40">
                  <c:v>4.2423809523809503E-2</c:v>
                </c:pt>
                <c:pt idx="41">
                  <c:v>4.15920634920635E-2</c:v>
                </c:pt>
                <c:pt idx="42">
                  <c:v>3.5726984126984135E-2</c:v>
                </c:pt>
                <c:pt idx="43">
                  <c:v>4.2207252747252788E-2</c:v>
                </c:pt>
                <c:pt idx="44">
                  <c:v>4.4915806451612916E-2</c:v>
                </c:pt>
                <c:pt idx="45">
                  <c:v>4.2185937500000006E-2</c:v>
                </c:pt>
                <c:pt idx="46">
                  <c:v>4.2426562499999973E-2</c:v>
                </c:pt>
                <c:pt idx="47">
                  <c:v>4.4773846153846164E-2</c:v>
                </c:pt>
                <c:pt idx="48">
                  <c:v>4.6129206349206336E-2</c:v>
                </c:pt>
                <c:pt idx="49">
                  <c:v>4.0857142857142856E-2</c:v>
                </c:pt>
                <c:pt idx="50">
                  <c:v>4.4203749999999986E-2</c:v>
                </c:pt>
                <c:pt idx="51">
                  <c:v>4.4164062500000004E-2</c:v>
                </c:pt>
                <c:pt idx="52">
                  <c:v>4.678387096774192E-2</c:v>
                </c:pt>
                <c:pt idx="53">
                  <c:v>4.849920634920632E-2</c:v>
                </c:pt>
                <c:pt idx="54">
                  <c:v>5.0720312499999975E-2</c:v>
                </c:pt>
                <c:pt idx="55">
                  <c:v>5.0203993055555562E-2</c:v>
                </c:pt>
                <c:pt idx="56">
                  <c:v>4.5441269841269852E-2</c:v>
                </c:pt>
                <c:pt idx="57">
                  <c:v>3.4727419354838682E-2</c:v>
                </c:pt>
                <c:pt idx="58">
                  <c:v>3.2772916666666652E-2</c:v>
                </c:pt>
                <c:pt idx="59">
                  <c:v>3.5625000000000004E-2</c:v>
                </c:pt>
                <c:pt idx="60">
                  <c:v>4.057777777777781E-2</c:v>
                </c:pt>
                <c:pt idx="61">
                  <c:v>4.349365079365082E-2</c:v>
                </c:pt>
                <c:pt idx="62">
                  <c:v>5.3676190476190461E-2</c:v>
                </c:pt>
                <c:pt idx="63">
                  <c:v>5.1583076923076926E-2</c:v>
                </c:pt>
                <c:pt idx="64">
                  <c:v>3.953461538461539E-2</c:v>
                </c:pt>
                <c:pt idx="65">
                  <c:v>4.2827272727272728E-2</c:v>
                </c:pt>
                <c:pt idx="66">
                  <c:v>4.5742857142857155E-2</c:v>
                </c:pt>
                <c:pt idx="67">
                  <c:v>4.4918303571428578E-2</c:v>
                </c:pt>
                <c:pt idx="68">
                  <c:v>4.763076923076924E-2</c:v>
                </c:pt>
                <c:pt idx="69">
                  <c:v>5.4695454545454547E-2</c:v>
                </c:pt>
                <c:pt idx="70">
                  <c:v>4.768854166666666E-2</c:v>
                </c:pt>
                <c:pt idx="71">
                  <c:v>5.5175897435897445E-2</c:v>
                </c:pt>
                <c:pt idx="72">
                  <c:v>5.9337878787878752E-2</c:v>
                </c:pt>
                <c:pt idx="73">
                  <c:v>6.5828787878787889E-2</c:v>
                </c:pt>
                <c:pt idx="74">
                  <c:v>5.4432291666666681E-2</c:v>
                </c:pt>
                <c:pt idx="75">
                  <c:v>5.4512307692307714E-2</c:v>
                </c:pt>
                <c:pt idx="76">
                  <c:v>4.1190909090909084E-2</c:v>
                </c:pt>
                <c:pt idx="77">
                  <c:v>4.3591538461538501E-2</c:v>
                </c:pt>
                <c:pt idx="78">
                  <c:v>5.054564102564104E-2</c:v>
                </c:pt>
                <c:pt idx="79">
                  <c:v>5.5407692307692304E-2</c:v>
                </c:pt>
                <c:pt idx="80">
                  <c:v>6.4092307692307698E-2</c:v>
                </c:pt>
                <c:pt idx="81">
                  <c:v>5.9285384615384608E-2</c:v>
                </c:pt>
                <c:pt idx="82">
                  <c:v>5.0483076923076929E-2</c:v>
                </c:pt>
                <c:pt idx="83">
                  <c:v>5.3480303030303045E-2</c:v>
                </c:pt>
                <c:pt idx="84">
                  <c:v>5.1508854166666673E-2</c:v>
                </c:pt>
                <c:pt idx="85">
                  <c:v>6.0260384615384611E-2</c:v>
                </c:pt>
                <c:pt idx="86">
                  <c:v>6.4131818181818165E-2</c:v>
                </c:pt>
                <c:pt idx="87">
                  <c:v>6.0788383838383836E-2</c:v>
                </c:pt>
                <c:pt idx="88">
                  <c:v>6.5301249999999991E-2</c:v>
                </c:pt>
                <c:pt idx="89">
                  <c:v>6.7592692307692326E-2</c:v>
                </c:pt>
                <c:pt idx="90">
                  <c:v>5.498060606060607E-2</c:v>
                </c:pt>
                <c:pt idx="91">
                  <c:v>5.7271212121212139E-2</c:v>
                </c:pt>
                <c:pt idx="92">
                  <c:v>6.1823076923076918E-2</c:v>
                </c:pt>
                <c:pt idx="93">
                  <c:v>5.2379487179487191E-2</c:v>
                </c:pt>
                <c:pt idx="94">
                  <c:v>5.2613257575757549E-2</c:v>
                </c:pt>
                <c:pt idx="95">
                  <c:v>5.7260606060606026E-2</c:v>
                </c:pt>
                <c:pt idx="96">
                  <c:v>5.9429687500000009E-2</c:v>
                </c:pt>
                <c:pt idx="97">
                  <c:v>6.0650769230769244E-2</c:v>
                </c:pt>
                <c:pt idx="98">
                  <c:v>6.0491212121212126E-2</c:v>
                </c:pt>
                <c:pt idx="99">
                  <c:v>5.6641208791208798E-2</c:v>
                </c:pt>
                <c:pt idx="100">
                  <c:v>6.0529230769230793E-2</c:v>
                </c:pt>
                <c:pt idx="101">
                  <c:v>5.4572307692307698E-2</c:v>
                </c:pt>
                <c:pt idx="102">
                  <c:v>5.3419615384615364E-2</c:v>
                </c:pt>
                <c:pt idx="103">
                  <c:v>5.3996923076923088E-2</c:v>
                </c:pt>
                <c:pt idx="104">
                  <c:v>5.7206433566433533E-2</c:v>
                </c:pt>
                <c:pt idx="105">
                  <c:v>5.1374358974358943E-2</c:v>
                </c:pt>
                <c:pt idx="106">
                  <c:v>5.0762500000000009E-2</c:v>
                </c:pt>
                <c:pt idx="107">
                  <c:v>5.5036923076923053E-2</c:v>
                </c:pt>
                <c:pt idx="108">
                  <c:v>5.9661758241758248E-2</c:v>
                </c:pt>
                <c:pt idx="109">
                  <c:v>5.5926666666666687E-2</c:v>
                </c:pt>
                <c:pt idx="110">
                  <c:v>6.1009595959595965E-2</c:v>
                </c:pt>
                <c:pt idx="111">
                  <c:v>6.6947115384615369E-2</c:v>
                </c:pt>
                <c:pt idx="112">
                  <c:v>6.8031249999999988E-2</c:v>
                </c:pt>
                <c:pt idx="113">
                  <c:v>5.9382692307692303E-2</c:v>
                </c:pt>
                <c:pt idx="114">
                  <c:v>5.5583333333333339E-2</c:v>
                </c:pt>
                <c:pt idx="115">
                  <c:v>5.9657812500000032E-2</c:v>
                </c:pt>
                <c:pt idx="116">
                  <c:v>5.6122916666666675E-2</c:v>
                </c:pt>
                <c:pt idx="117">
                  <c:v>5.6162237762237784E-2</c:v>
                </c:pt>
                <c:pt idx="118">
                  <c:v>6.568636363636364E-2</c:v>
                </c:pt>
                <c:pt idx="119">
                  <c:v>5.9173846153846153E-2</c:v>
                </c:pt>
                <c:pt idx="120">
                  <c:v>5.5390625000000013E-2</c:v>
                </c:pt>
                <c:pt idx="121">
                  <c:v>5.5062307692307702E-2</c:v>
                </c:pt>
                <c:pt idx="122">
                  <c:v>5.9539393939393954E-2</c:v>
                </c:pt>
                <c:pt idx="123">
                  <c:v>6.8373809523809531E-2</c:v>
                </c:pt>
                <c:pt idx="124">
                  <c:v>6.495846153846152E-2</c:v>
                </c:pt>
                <c:pt idx="125">
                  <c:v>6.8949423076923061E-2</c:v>
                </c:pt>
                <c:pt idx="126">
                  <c:v>7.0070769230769228E-2</c:v>
                </c:pt>
                <c:pt idx="127">
                  <c:v>7.1910937500000008E-2</c:v>
                </c:pt>
                <c:pt idx="128">
                  <c:v>6.4363541666666663E-2</c:v>
                </c:pt>
                <c:pt idx="129">
                  <c:v>6.3271025641025644E-2</c:v>
                </c:pt>
                <c:pt idx="130">
                  <c:v>5.8892424242424246E-2</c:v>
                </c:pt>
                <c:pt idx="131">
                  <c:v>6.0408096590909073E-2</c:v>
                </c:pt>
                <c:pt idx="132">
                  <c:v>5.8513541666666655E-2</c:v>
                </c:pt>
                <c:pt idx="133">
                  <c:v>6.3931730769230755E-2</c:v>
                </c:pt>
                <c:pt idx="134">
                  <c:v>6.1842424242424261E-2</c:v>
                </c:pt>
                <c:pt idx="135">
                  <c:v>7.3195833333333335E-2</c:v>
                </c:pt>
                <c:pt idx="136">
                  <c:v>6.9126041666666665E-2</c:v>
                </c:pt>
                <c:pt idx="137">
                  <c:v>6.5496410256410259E-2</c:v>
                </c:pt>
                <c:pt idx="138">
                  <c:v>6.7875757575757562E-2</c:v>
                </c:pt>
                <c:pt idx="139">
                  <c:v>6.7147474747474734E-2</c:v>
                </c:pt>
                <c:pt idx="140">
                  <c:v>6.7614871794871786E-2</c:v>
                </c:pt>
                <c:pt idx="141">
                  <c:v>6.8477692307692295E-2</c:v>
                </c:pt>
                <c:pt idx="142">
                  <c:v>7.185606060606059E-2</c:v>
                </c:pt>
                <c:pt idx="143">
                  <c:v>6.8388376068376056E-2</c:v>
                </c:pt>
                <c:pt idx="144">
                  <c:v>6.5547692307692307E-2</c:v>
                </c:pt>
                <c:pt idx="145">
                  <c:v>6.5741978021978009E-2</c:v>
                </c:pt>
                <c:pt idx="146">
                  <c:v>7.3209487179487165E-2</c:v>
                </c:pt>
                <c:pt idx="147">
                  <c:v>6.8826153846153842E-2</c:v>
                </c:pt>
                <c:pt idx="148">
                  <c:v>6.6581282051282054E-2</c:v>
                </c:pt>
                <c:pt idx="149">
                  <c:v>6.343186813186813E-2</c:v>
                </c:pt>
                <c:pt idx="150">
                  <c:v>6.6500641025641016E-2</c:v>
                </c:pt>
                <c:pt idx="151">
                  <c:v>6.2613203463203454E-2</c:v>
                </c:pt>
                <c:pt idx="152">
                  <c:v>6.53703125E-2</c:v>
                </c:pt>
                <c:pt idx="153">
                  <c:v>6.9429743589743589E-2</c:v>
                </c:pt>
                <c:pt idx="154">
                  <c:v>7.665000000000001E-2</c:v>
                </c:pt>
                <c:pt idx="155">
                  <c:v>7.481969696969698E-2</c:v>
                </c:pt>
                <c:pt idx="156">
                  <c:v>7.464376068376069E-2</c:v>
                </c:pt>
                <c:pt idx="157">
                  <c:v>8.1698461538461539E-2</c:v>
                </c:pt>
                <c:pt idx="158">
                  <c:v>8.1532954545454547E-2</c:v>
                </c:pt>
                <c:pt idx="159">
                  <c:v>7.8742727272727311E-2</c:v>
                </c:pt>
                <c:pt idx="160">
                  <c:v>7.6331562500000005E-2</c:v>
                </c:pt>
                <c:pt idx="161">
                  <c:v>7.2203333333333342E-2</c:v>
                </c:pt>
                <c:pt idx="162">
                  <c:v>7.4993939393939391E-2</c:v>
                </c:pt>
                <c:pt idx="163">
                  <c:v>7.6457812500000027E-2</c:v>
                </c:pt>
                <c:pt idx="164">
                  <c:v>7.1203968253968242E-2</c:v>
                </c:pt>
                <c:pt idx="165">
                  <c:v>6.1811282051282078E-2</c:v>
                </c:pt>
                <c:pt idx="166">
                  <c:v>6.256742424242423E-2</c:v>
                </c:pt>
                <c:pt idx="167">
                  <c:v>5.7543750000000018E-2</c:v>
                </c:pt>
                <c:pt idx="168">
                  <c:v>5.8871282051282038E-2</c:v>
                </c:pt>
                <c:pt idx="169">
                  <c:v>5.5915384615384631E-2</c:v>
                </c:pt>
                <c:pt idx="170">
                  <c:v>5.297205128205127E-2</c:v>
                </c:pt>
                <c:pt idx="171">
                  <c:v>5.038281250000002E-2</c:v>
                </c:pt>
              </c:numCache>
            </c:numRef>
          </c:yVal>
          <c:smooth val="1"/>
          <c:extLst>
            <c:ext xmlns:c16="http://schemas.microsoft.com/office/drawing/2014/chart" uri="{C3380CC4-5D6E-409C-BE32-E72D297353CC}">
              <c16:uniqueId val="{00000000-4DD5-4F1D-8BA1-0535828D550E}"/>
            </c:ext>
          </c:extLst>
        </c:ser>
        <c:dLbls>
          <c:showLegendKey val="0"/>
          <c:showVal val="0"/>
          <c:showCatName val="0"/>
          <c:showSerName val="0"/>
          <c:showPercent val="0"/>
          <c:showBubbleSize val="0"/>
        </c:dLbls>
        <c:axId val="1143795120"/>
        <c:axId val="1143802192"/>
      </c:scatterChart>
      <c:valAx>
        <c:axId val="1143795120"/>
        <c:scaling>
          <c:orientation val="minMax"/>
          <c:max val="0.15000000000000002"/>
          <c:min val="1.0000000000000002E-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mn-cs"/>
                  </a:defRPr>
                </a:pPr>
                <a:r>
                  <a:rPr lang="en-US" b="0" i="0" baseline="0">
                    <a:solidFill>
                      <a:sysClr val="windowText" lastClr="000000"/>
                    </a:solidFill>
                    <a:latin typeface="Arial" panose="020B0604020202020204" pitchFamily="34" charset="0"/>
                  </a:rPr>
                  <a:t>U.S. Government 30-year Treasury Yield</a:t>
                </a:r>
              </a:p>
            </c:rich>
          </c:tx>
          <c:layout>
            <c:manualLayout>
              <c:xMode val="edge"/>
              <c:yMode val="edge"/>
              <c:x val="0.34729134419095042"/>
              <c:y val="0.92680662667809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mn-cs"/>
              </a:defRPr>
            </a:pPr>
            <a:endParaRPr lang="en-US"/>
          </a:p>
        </c:txPr>
        <c:crossAx val="1143802192"/>
        <c:crosses val="autoZero"/>
        <c:crossBetween val="midCat"/>
      </c:valAx>
      <c:valAx>
        <c:axId val="1143802192"/>
        <c:scaling>
          <c:orientation val="minMax"/>
          <c:max val="9.0000000000000024E-2"/>
          <c:min val="1.000000000000000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latin typeface="Arial" panose="020B0604020202020204" pitchFamily="34" charset="0"/>
                    <a:cs typeface="Arial" panose="020B0604020202020204" pitchFamily="34" charset="0"/>
                  </a:rPr>
                  <a:t>Risk Premium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mn-cs"/>
              </a:defRPr>
            </a:pPr>
            <a:endParaRPr lang="en-US"/>
          </a:p>
        </c:txPr>
        <c:crossAx val="1143795120"/>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57093928281374E-2"/>
          <c:y val="2.7838937194462066E-2"/>
          <c:w val="0.8491528245068023"/>
          <c:h val="0.87880378400567227"/>
        </c:manualLayout>
      </c:layout>
      <c:lineChart>
        <c:grouping val="standard"/>
        <c:varyColors val="0"/>
        <c:ser>
          <c:idx val="0"/>
          <c:order val="0"/>
          <c:tx>
            <c:v>Quarterly Average Authorized ROEs</c:v>
          </c:tx>
          <c:spPr>
            <a:ln w="12700" cap="rnd">
              <a:solidFill>
                <a:schemeClr val="tx1"/>
              </a:solidFill>
              <a:round/>
            </a:ln>
            <a:effectLst/>
          </c:spPr>
          <c:marker>
            <c:symbol val="none"/>
          </c:marker>
          <c:dPt>
            <c:idx val="1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0-3C92-49D6-8C71-43FB5798C299}"/>
              </c:ext>
            </c:extLst>
          </c:dPt>
          <c:dPt>
            <c:idx val="1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1-3C92-49D6-8C71-43FB5798C299}"/>
              </c:ext>
            </c:extLst>
          </c:dPt>
          <c:dPt>
            <c:idx val="2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2-3C92-49D6-8C71-43FB5798C299}"/>
              </c:ext>
            </c:extLst>
          </c:dPt>
          <c:dPt>
            <c:idx val="2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3-3C92-49D6-8C71-43FB5798C299}"/>
              </c:ext>
            </c:extLst>
          </c:dPt>
          <c:dPt>
            <c:idx val="3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4-3C92-49D6-8C71-43FB5798C299}"/>
              </c:ext>
            </c:extLst>
          </c:dPt>
          <c:dPt>
            <c:idx val="71"/>
            <c:marker>
              <c:symbol val="none"/>
            </c:marker>
            <c:bubble3D val="0"/>
            <c:extLst>
              <c:ext xmlns:c16="http://schemas.microsoft.com/office/drawing/2014/chart" uri="{C3380CC4-5D6E-409C-BE32-E72D297353CC}">
                <c16:uniqueId val="{00000005-3C92-49D6-8C71-43FB5798C299}"/>
              </c:ext>
            </c:extLst>
          </c:dPt>
          <c:dPt>
            <c:idx val="7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D-0C62-4D64-9639-45E2C4E6872F}"/>
              </c:ext>
            </c:extLst>
          </c:dPt>
          <c:dLbls>
            <c:dLbl>
              <c:idx val="15"/>
              <c:layout>
                <c:manualLayout>
                  <c:x val="-0.1163021382416884"/>
                  <c:y val="-0.1434013135798783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a:t>Q4 2008</a:t>
                    </a:r>
                  </a:p>
                  <a:p>
                    <a:pPr>
                      <a:defRPr/>
                    </a:pPr>
                    <a:fld id="{E897CE60-DAB5-429A-B048-29514F496181}" type="VALUE">
                      <a:rPr lang="en-US"/>
                      <a:pPr>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0872799381137029E-2"/>
                      <c:h val="6.6692585247933187E-2"/>
                    </c:manualLayout>
                  </c15:layout>
                  <c15:dlblFieldTable/>
                  <c15:showDataLabelsRange val="0"/>
                </c:ext>
                <c:ext xmlns:c16="http://schemas.microsoft.com/office/drawing/2014/chart" uri="{C3380CC4-5D6E-409C-BE32-E72D297353CC}">
                  <c16:uniqueId val="{00000000-3C92-49D6-8C71-43FB5798C299}"/>
                </c:ext>
              </c:extLst>
            </c:dLbl>
            <c:dLbl>
              <c:idx val="16"/>
              <c:layout>
                <c:manualLayout>
                  <c:x val="-1.7418170262349493E-2"/>
                  <c:y val="-0.10372355114378475"/>
                </c:manualLayout>
              </c:layout>
              <c:tx>
                <c:rich>
                  <a:bodyPr/>
                  <a:lstStyle/>
                  <a:p>
                    <a:r>
                      <a:rPr lang="en-US"/>
                      <a:t>Q1 2009</a:t>
                    </a:r>
                  </a:p>
                  <a:p>
                    <a:fld id="{8872EC75-8F57-40BF-B3EB-A80DBAAAA4E6}"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C92-49D6-8C71-43FB5798C299}"/>
                </c:ext>
              </c:extLst>
            </c:dLbl>
            <c:dLbl>
              <c:idx val="22"/>
              <c:layout>
                <c:manualLayout>
                  <c:x val="-1.7603911302623648E-2"/>
                  <c:y val="-5.0547601671525604E-2"/>
                </c:manualLayout>
              </c:layout>
              <c:tx>
                <c:rich>
                  <a:bodyPr/>
                  <a:lstStyle/>
                  <a:p>
                    <a:r>
                      <a:rPr lang="en-US"/>
                      <a:t>Q3 2010</a:t>
                    </a:r>
                  </a:p>
                  <a:p>
                    <a:fld id="{40138D0A-DF40-4D76-A17E-35A03F5E9E1D}"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C92-49D6-8C71-43FB5798C299}"/>
                </c:ext>
              </c:extLst>
            </c:dLbl>
            <c:dLbl>
              <c:idx val="26"/>
              <c:layout>
                <c:manualLayout>
                  <c:x val="-2.9148486484033014E-3"/>
                  <c:y val="8.5849908571855052E-2"/>
                </c:manualLayout>
              </c:layout>
              <c:tx>
                <c:rich>
                  <a:bodyPr/>
                  <a:lstStyle/>
                  <a:p>
                    <a:r>
                      <a:rPr lang="en-US"/>
                      <a:t>Q3 2011 </a:t>
                    </a:r>
                  </a:p>
                  <a:p>
                    <a:fld id="{883AE177-1250-4139-BE19-623CAA8F303A}"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C92-49D6-8C71-43FB5798C299}"/>
                </c:ext>
              </c:extLst>
            </c:dLbl>
            <c:dLbl>
              <c:idx val="35"/>
              <c:layout>
                <c:manualLayout>
                  <c:x val="-1.0249839846252497E-2"/>
                  <c:y val="0.20007109004739329"/>
                </c:manualLayout>
              </c:layout>
              <c:tx>
                <c:rich>
                  <a:bodyPr/>
                  <a:lstStyle/>
                  <a:p>
                    <a:r>
                      <a:rPr lang="en-US"/>
                      <a:t>Q4 2013</a:t>
                    </a:r>
                  </a:p>
                  <a:p>
                    <a:fld id="{51101B09-A419-4533-8466-17CBB1FC53A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C92-49D6-8C71-43FB5798C299}"/>
                </c:ext>
              </c:extLst>
            </c:dLbl>
            <c:dLbl>
              <c:idx val="72"/>
              <c:layout>
                <c:manualLayout>
                  <c:x val="-5.6374119154388398E-2"/>
                  <c:y val="0.22511848341232227"/>
                </c:manualLayout>
              </c:layout>
              <c:tx>
                <c:rich>
                  <a:bodyPr/>
                  <a:lstStyle/>
                  <a:p>
                    <a:r>
                      <a:rPr lang="en-US"/>
                      <a:t>Q1 2023</a:t>
                    </a:r>
                  </a:p>
                  <a:p>
                    <a:fld id="{7B970390-303B-4E2A-B50F-FA4F5268CD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0C62-4D64-9639-45E2C4E68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'Risk Premium'!$B$102:$B$177</c:f>
              <c:strCache>
                <c:ptCount val="76"/>
                <c:pt idx="0">
                  <c:v>2005.1</c:v>
                </c:pt>
                <c:pt idx="1">
                  <c:v>2005.2</c:v>
                </c:pt>
                <c:pt idx="2">
                  <c:v>2005.3</c:v>
                </c:pt>
                <c:pt idx="3">
                  <c:v>2005.4</c:v>
                </c:pt>
                <c:pt idx="4">
                  <c:v>2006.1</c:v>
                </c:pt>
                <c:pt idx="5">
                  <c:v>2006.2</c:v>
                </c:pt>
                <c:pt idx="6">
                  <c:v>2006.3</c:v>
                </c:pt>
                <c:pt idx="7">
                  <c:v>2006.4</c:v>
                </c:pt>
                <c:pt idx="8">
                  <c:v>2007.1</c:v>
                </c:pt>
                <c:pt idx="9">
                  <c:v>2007.2</c:v>
                </c:pt>
                <c:pt idx="10">
                  <c:v>2007.3</c:v>
                </c:pt>
                <c:pt idx="11">
                  <c:v>2007.4</c:v>
                </c:pt>
                <c:pt idx="12">
                  <c:v>2008.1</c:v>
                </c:pt>
                <c:pt idx="13">
                  <c:v>2008.2</c:v>
                </c:pt>
                <c:pt idx="14">
                  <c:v>2008.3</c:v>
                </c:pt>
                <c:pt idx="15">
                  <c:v>2008.4</c:v>
                </c:pt>
                <c:pt idx="16">
                  <c:v>2009.1</c:v>
                </c:pt>
                <c:pt idx="17">
                  <c:v>2009.2</c:v>
                </c:pt>
                <c:pt idx="18">
                  <c:v>2009.3</c:v>
                </c:pt>
                <c:pt idx="19">
                  <c:v>2009.4</c:v>
                </c:pt>
                <c:pt idx="20">
                  <c:v>2010.1</c:v>
                </c:pt>
                <c:pt idx="21">
                  <c:v>2010.2</c:v>
                </c:pt>
                <c:pt idx="22">
                  <c:v>2010.3</c:v>
                </c:pt>
                <c:pt idx="23">
                  <c:v>2010.4</c:v>
                </c:pt>
                <c:pt idx="24">
                  <c:v>2011.1</c:v>
                </c:pt>
                <c:pt idx="25">
                  <c:v>2011.2</c:v>
                </c:pt>
                <c:pt idx="26">
                  <c:v>2011.3</c:v>
                </c:pt>
                <c:pt idx="27">
                  <c:v>2011.4</c:v>
                </c:pt>
                <c:pt idx="28">
                  <c:v>2012.1</c:v>
                </c:pt>
                <c:pt idx="29">
                  <c:v>2012.2</c:v>
                </c:pt>
                <c:pt idx="30">
                  <c:v>2012.3</c:v>
                </c:pt>
                <c:pt idx="31">
                  <c:v>2012.4</c:v>
                </c:pt>
                <c:pt idx="32">
                  <c:v>2013.1</c:v>
                </c:pt>
                <c:pt idx="33">
                  <c:v>2013.2</c:v>
                </c:pt>
                <c:pt idx="34">
                  <c:v>2013.3</c:v>
                </c:pt>
                <c:pt idx="35">
                  <c:v>2013.4</c:v>
                </c:pt>
                <c:pt idx="36">
                  <c:v>2014.1</c:v>
                </c:pt>
                <c:pt idx="37">
                  <c:v>2014.2</c:v>
                </c:pt>
                <c:pt idx="38">
                  <c:v>2014.3</c:v>
                </c:pt>
                <c:pt idx="39">
                  <c:v>2014.4</c:v>
                </c:pt>
                <c:pt idx="40">
                  <c:v>2015.1</c:v>
                </c:pt>
                <c:pt idx="41">
                  <c:v>2015.2</c:v>
                </c:pt>
                <c:pt idx="42">
                  <c:v>2015.3</c:v>
                </c:pt>
                <c:pt idx="43">
                  <c:v>2015.4</c:v>
                </c:pt>
                <c:pt idx="44">
                  <c:v>2016.1</c:v>
                </c:pt>
                <c:pt idx="45">
                  <c:v>2016.2</c:v>
                </c:pt>
                <c:pt idx="46">
                  <c:v>2016.3</c:v>
                </c:pt>
                <c:pt idx="47">
                  <c:v>2016.4</c:v>
                </c:pt>
                <c:pt idx="48">
                  <c:v>2017.1</c:v>
                </c:pt>
                <c:pt idx="49">
                  <c:v>2017.2</c:v>
                </c:pt>
                <c:pt idx="50">
                  <c:v>2017.3</c:v>
                </c:pt>
                <c:pt idx="51">
                  <c:v>2017.4</c:v>
                </c:pt>
                <c:pt idx="52">
                  <c:v>2018.1</c:v>
                </c:pt>
                <c:pt idx="53">
                  <c:v>2018.2</c:v>
                </c:pt>
                <c:pt idx="54">
                  <c:v>2018.3</c:v>
                </c:pt>
                <c:pt idx="55">
                  <c:v>2018.4</c:v>
                </c:pt>
                <c:pt idx="56">
                  <c:v>2019.1</c:v>
                </c:pt>
                <c:pt idx="57">
                  <c:v>2019.2</c:v>
                </c:pt>
                <c:pt idx="58">
                  <c:v>2019.3</c:v>
                </c:pt>
                <c:pt idx="59">
                  <c:v>2019.4</c:v>
                </c:pt>
                <c:pt idx="60">
                  <c:v>2020.1</c:v>
                </c:pt>
                <c:pt idx="61">
                  <c:v>2020.2</c:v>
                </c:pt>
                <c:pt idx="62">
                  <c:v>2020.3</c:v>
                </c:pt>
                <c:pt idx="63">
                  <c:v>2020.4</c:v>
                </c:pt>
                <c:pt idx="64">
                  <c:v>2021.1</c:v>
                </c:pt>
                <c:pt idx="65">
                  <c:v>2021.2</c:v>
                </c:pt>
                <c:pt idx="66">
                  <c:v>2021.3</c:v>
                </c:pt>
                <c:pt idx="67">
                  <c:v>2021.4</c:v>
                </c:pt>
                <c:pt idx="68">
                  <c:v>2022.1</c:v>
                </c:pt>
                <c:pt idx="69">
                  <c:v>2022.2</c:v>
                </c:pt>
                <c:pt idx="70">
                  <c:v>2022.3</c:v>
                </c:pt>
                <c:pt idx="71">
                  <c:v>2022.4</c:v>
                </c:pt>
                <c:pt idx="72">
                  <c:v>2023.1</c:v>
                </c:pt>
                <c:pt idx="73">
                  <c:v>2023.2</c:v>
                </c:pt>
                <c:pt idx="74">
                  <c:v>2023.3</c:v>
                </c:pt>
                <c:pt idx="75">
                  <c:v>2023.4</c:v>
                </c:pt>
              </c:strCache>
            </c:strRef>
          </c:cat>
          <c:val>
            <c:numRef>
              <c:f>'Risk Premium'!$C$102:$C$177</c:f>
              <c:numCache>
                <c:formatCode>0.00%</c:formatCode>
                <c:ptCount val="76"/>
                <c:pt idx="0">
                  <c:v>0.10650000000000001</c:v>
                </c:pt>
                <c:pt idx="1">
                  <c:v>0.10536000000000001</c:v>
                </c:pt>
                <c:pt idx="2">
                  <c:v>0.10471999999999999</c:v>
                </c:pt>
                <c:pt idx="3">
                  <c:v>0.10316428571428572</c:v>
                </c:pt>
                <c:pt idx="4">
                  <c:v>0.10680000000000001</c:v>
                </c:pt>
                <c:pt idx="5">
                  <c:v>0.106</c:v>
                </c:pt>
                <c:pt idx="6">
                  <c:v>0.10337499999999999</c:v>
                </c:pt>
                <c:pt idx="7">
                  <c:v>0.10142</c:v>
                </c:pt>
                <c:pt idx="8">
                  <c:v>0.10518181818181817</c:v>
                </c:pt>
                <c:pt idx="9">
                  <c:v>0.10126666666666666</c:v>
                </c:pt>
                <c:pt idx="10">
                  <c:v>0.10026249999999999</c:v>
                </c:pt>
                <c:pt idx="11">
                  <c:v>0.10117692307692307</c:v>
                </c:pt>
                <c:pt idx="12">
                  <c:v>0.10375714285714287</c:v>
                </c:pt>
                <c:pt idx="13">
                  <c:v>0.10166666666666668</c:v>
                </c:pt>
                <c:pt idx="14">
                  <c:v>0.10551111111111111</c:v>
                </c:pt>
                <c:pt idx="15">
                  <c:v>0.10338461538461538</c:v>
                </c:pt>
                <c:pt idx="16">
                  <c:v>0.10242499999999999</c:v>
                </c:pt>
                <c:pt idx="17">
                  <c:v>0.101075</c:v>
                </c:pt>
                <c:pt idx="18">
                  <c:v>9.8799999999999999E-2</c:v>
                </c:pt>
                <c:pt idx="19">
                  <c:v>0.10305000000000003</c:v>
                </c:pt>
                <c:pt idx="20">
                  <c:v>0.10236666666666666</c:v>
                </c:pt>
                <c:pt idx="21">
                  <c:v>9.985454545454546E-2</c:v>
                </c:pt>
                <c:pt idx="22">
                  <c:v>0.10425</c:v>
                </c:pt>
                <c:pt idx="23">
                  <c:v>0.10092307692307692</c:v>
                </c:pt>
                <c:pt idx="24">
                  <c:v>0.10100000000000001</c:v>
                </c:pt>
                <c:pt idx="25">
                  <c:v>9.845000000000001E-2</c:v>
                </c:pt>
                <c:pt idx="26">
                  <c:v>9.6500000000000002E-2</c:v>
                </c:pt>
                <c:pt idx="27">
                  <c:v>9.8750000000000004E-2</c:v>
                </c:pt>
                <c:pt idx="28">
                  <c:v>9.6319999999999989E-2</c:v>
                </c:pt>
                <c:pt idx="29">
                  <c:v>9.8312499999999983E-2</c:v>
                </c:pt>
                <c:pt idx="30">
                  <c:v>9.7500000000000003E-2</c:v>
                </c:pt>
                <c:pt idx="31">
                  <c:v>0.10055</c:v>
                </c:pt>
                <c:pt idx="32">
                  <c:v>9.5666666666666678E-2</c:v>
                </c:pt>
                <c:pt idx="33">
                  <c:v>9.4683333333333328E-2</c:v>
                </c:pt>
                <c:pt idx="34">
                  <c:v>9.6000000000000002E-2</c:v>
                </c:pt>
                <c:pt idx="35">
                  <c:v>9.8290909090909082E-2</c:v>
                </c:pt>
                <c:pt idx="36">
                  <c:v>9.5416666666666664E-2</c:v>
                </c:pt>
                <c:pt idx="37">
                  <c:v>9.8362499999999992E-2</c:v>
                </c:pt>
                <c:pt idx="38">
                  <c:v>9.4500000000000015E-2</c:v>
                </c:pt>
                <c:pt idx="39">
                  <c:v>0.10283333333333333</c:v>
                </c:pt>
                <c:pt idx="40">
                  <c:v>9.4666666666666677E-2</c:v>
                </c:pt>
                <c:pt idx="41">
                  <c:v>9.4333333333333338E-2</c:v>
                </c:pt>
                <c:pt idx="42">
                  <c:v>9.7500000000000003E-2</c:v>
                </c:pt>
                <c:pt idx="43">
                  <c:v>9.6777777777777768E-2</c:v>
                </c:pt>
                <c:pt idx="44">
                  <c:v>9.4833333333333325E-2</c:v>
                </c:pt>
                <c:pt idx="45">
                  <c:v>9.4149999999999998E-2</c:v>
                </c:pt>
                <c:pt idx="46">
                  <c:v>9.4649999999999984E-2</c:v>
                </c:pt>
                <c:pt idx="47">
                  <c:v>9.6722222222222209E-2</c:v>
                </c:pt>
                <c:pt idx="48">
                  <c:v>9.6000000000000016E-2</c:v>
                </c:pt>
                <c:pt idx="49">
                  <c:v>9.4714285714285709E-2</c:v>
                </c:pt>
                <c:pt idx="50">
                  <c:v>0.10138333333333333</c:v>
                </c:pt>
                <c:pt idx="51">
                  <c:v>9.6999999999999989E-2</c:v>
                </c:pt>
                <c:pt idx="52">
                  <c:v>9.6816666666666662E-2</c:v>
                </c:pt>
                <c:pt idx="53">
                  <c:v>9.4285714285714292E-2</c:v>
                </c:pt>
                <c:pt idx="54">
                  <c:v>9.7108333333333338E-2</c:v>
                </c:pt>
                <c:pt idx="55">
                  <c:v>9.5307142857142854E-2</c:v>
                </c:pt>
                <c:pt idx="56">
                  <c:v>9.5500000000000002E-2</c:v>
                </c:pt>
                <c:pt idx="57">
                  <c:v>9.7266666666666668E-2</c:v>
                </c:pt>
                <c:pt idx="58">
                  <c:v>9.9500000000000005E-2</c:v>
                </c:pt>
                <c:pt idx="59">
                  <c:v>9.738636363636366E-2</c:v>
                </c:pt>
                <c:pt idx="60">
                  <c:v>9.3522222222222229E-2</c:v>
                </c:pt>
                <c:pt idx="61">
                  <c:v>9.5499999999999988E-2</c:v>
                </c:pt>
                <c:pt idx="62">
                  <c:v>9.5187500000000008E-2</c:v>
                </c:pt>
                <c:pt idx="63">
                  <c:v>9.4953333333333362E-2</c:v>
                </c:pt>
                <c:pt idx="64">
                  <c:v>9.708E-2</c:v>
                </c:pt>
                <c:pt idx="65">
                  <c:v>9.4783333333333331E-2</c:v>
                </c:pt>
                <c:pt idx="66">
                  <c:v>9.4327272727272718E-2</c:v>
                </c:pt>
                <c:pt idx="67">
                  <c:v>9.5937500000000023E-2</c:v>
                </c:pt>
                <c:pt idx="68">
                  <c:v>9.3749999999999986E-2</c:v>
                </c:pt>
                <c:pt idx="69">
                  <c:v>9.2266666666666677E-2</c:v>
                </c:pt>
                <c:pt idx="70">
                  <c:v>9.5174999999999996E-2</c:v>
                </c:pt>
                <c:pt idx="71">
                  <c:v>9.6456250000000021E-2</c:v>
                </c:pt>
                <c:pt idx="72">
                  <c:v>9.6366666666666656E-2</c:v>
                </c:pt>
                <c:pt idx="73">
                  <c:v>9.4E-2</c:v>
                </c:pt>
                <c:pt idx="74">
                  <c:v>9.5316666666666661E-2</c:v>
                </c:pt>
                <c:pt idx="75">
                  <c:v>9.6200000000000022E-2</c:v>
                </c:pt>
              </c:numCache>
            </c:numRef>
          </c:val>
          <c:smooth val="0"/>
          <c:extLst>
            <c:ext xmlns:c16="http://schemas.microsoft.com/office/drawing/2014/chart" uri="{C3380CC4-5D6E-409C-BE32-E72D297353CC}">
              <c16:uniqueId val="{00000006-3C92-49D6-8C71-43FB5798C299}"/>
            </c:ext>
          </c:extLst>
        </c:ser>
        <c:dLbls>
          <c:showLegendKey val="0"/>
          <c:showVal val="0"/>
          <c:showCatName val="0"/>
          <c:showSerName val="0"/>
          <c:showPercent val="0"/>
          <c:showBubbleSize val="0"/>
        </c:dLbls>
        <c:marker val="1"/>
        <c:smooth val="0"/>
        <c:axId val="264784815"/>
        <c:axId val="264808527"/>
      </c:lineChart>
      <c:lineChart>
        <c:grouping val="standard"/>
        <c:varyColors val="0"/>
        <c:ser>
          <c:idx val="1"/>
          <c:order val="1"/>
          <c:tx>
            <c:v>Quarterly Average 30-year Treasury Bond Yield</c:v>
          </c:tx>
          <c:spPr>
            <a:ln w="15875" cap="rnd">
              <a:solidFill>
                <a:schemeClr val="tx1"/>
              </a:solidFill>
              <a:prstDash val="dash"/>
              <a:round/>
            </a:ln>
            <a:effectLst/>
          </c:spPr>
          <c:marker>
            <c:symbol val="none"/>
          </c:marker>
          <c:dPt>
            <c:idx val="1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7-3C92-49D6-8C71-43FB5798C299}"/>
              </c:ext>
            </c:extLst>
          </c:dPt>
          <c:dPt>
            <c:idx val="1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8-3C92-49D6-8C71-43FB5798C299}"/>
              </c:ext>
            </c:extLst>
          </c:dPt>
          <c:dPt>
            <c:idx val="2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9-3C92-49D6-8C71-43FB5798C299}"/>
              </c:ext>
            </c:extLst>
          </c:dPt>
          <c:dPt>
            <c:idx val="26"/>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A-3C92-49D6-8C71-43FB5798C299}"/>
              </c:ext>
            </c:extLst>
          </c:dPt>
          <c:dPt>
            <c:idx val="35"/>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B-3C92-49D6-8C71-43FB5798C299}"/>
              </c:ext>
            </c:extLst>
          </c:dPt>
          <c:dPt>
            <c:idx val="71"/>
            <c:marker>
              <c:symbol val="none"/>
            </c:marker>
            <c:bubble3D val="0"/>
            <c:extLst>
              <c:ext xmlns:c16="http://schemas.microsoft.com/office/drawing/2014/chart" uri="{C3380CC4-5D6E-409C-BE32-E72D297353CC}">
                <c16:uniqueId val="{0000000C-3C92-49D6-8C71-43FB5798C299}"/>
              </c:ext>
            </c:extLst>
          </c:dPt>
          <c:dPt>
            <c:idx val="72"/>
            <c:marker>
              <c:symbol val="circle"/>
              <c:size val="5"/>
              <c:spPr>
                <a:solidFill>
                  <a:srgbClr val="FF0000"/>
                </a:solidFill>
                <a:ln w="9525">
                  <a:solidFill>
                    <a:srgbClr val="FF0000"/>
                  </a:solidFill>
                </a:ln>
                <a:effectLst/>
              </c:spPr>
            </c:marker>
            <c:bubble3D val="0"/>
            <c:extLst>
              <c:ext xmlns:c16="http://schemas.microsoft.com/office/drawing/2014/chart" uri="{C3380CC4-5D6E-409C-BE32-E72D297353CC}">
                <c16:uniqueId val="{0000000C-0C62-4D64-9639-45E2C4E6872F}"/>
              </c:ext>
            </c:extLst>
          </c:dPt>
          <c:dLbls>
            <c:dLbl>
              <c:idx val="15"/>
              <c:layout>
                <c:manualLayout>
                  <c:x val="-9.7192996615333399E-2"/>
                  <c:y val="7.5133783632496176E-2"/>
                </c:manualLayout>
              </c:layout>
              <c:tx>
                <c:rich>
                  <a:bodyPr/>
                  <a:lstStyle/>
                  <a:p>
                    <a:r>
                      <a:rPr lang="en-US"/>
                      <a:t>Q4 2008</a:t>
                    </a:r>
                  </a:p>
                  <a:p>
                    <a:fld id="{DC857994-7BB2-42A3-AF6E-9E7BA5EA0314}"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3C92-49D6-8C71-43FB5798C299}"/>
                </c:ext>
              </c:extLst>
            </c:dLbl>
            <c:dLbl>
              <c:idx val="16"/>
              <c:layout>
                <c:manualLayout>
                  <c:x val="-3.1530767174282631E-2"/>
                  <c:y val="8.1701123260066427E-2"/>
                </c:manualLayout>
              </c:layout>
              <c:tx>
                <c:rich>
                  <a:bodyPr/>
                  <a:lstStyle/>
                  <a:p>
                    <a:r>
                      <a:rPr lang="en-US"/>
                      <a:t>Q1 2009</a:t>
                    </a:r>
                  </a:p>
                  <a:p>
                    <a:fld id="{40F59C83-1AC3-4C53-B990-F45AB33E3573}"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3C92-49D6-8C71-43FB5798C299}"/>
                </c:ext>
              </c:extLst>
            </c:dLbl>
            <c:dLbl>
              <c:idx val="22"/>
              <c:layout>
                <c:manualLayout>
                  <c:x val="-3.3740829996695226E-2"/>
                  <c:y val="6.2679026072691671E-2"/>
                </c:manualLayout>
              </c:layout>
              <c:tx>
                <c:rich>
                  <a:bodyPr/>
                  <a:lstStyle/>
                  <a:p>
                    <a:r>
                      <a:rPr lang="en-US"/>
                      <a:t>Q3 2010</a:t>
                    </a:r>
                  </a:p>
                  <a:p>
                    <a:fld id="{C795220F-2B28-4D4F-8DF4-B1029806D3CC}"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3C92-49D6-8C71-43FB5798C299}"/>
                </c:ext>
              </c:extLst>
            </c:dLbl>
            <c:dLbl>
              <c:idx val="26"/>
              <c:layout>
                <c:manualLayout>
                  <c:x val="1.2812299807815502E-3"/>
                  <c:y val="-6.1611374407582936E-2"/>
                </c:manualLayout>
              </c:layout>
              <c:tx>
                <c:rich>
                  <a:bodyPr/>
                  <a:lstStyle/>
                  <a:p>
                    <a:r>
                      <a:rPr lang="en-US"/>
                      <a:t>Q3 2011</a:t>
                    </a:r>
                  </a:p>
                  <a:p>
                    <a:fld id="{76C99889-F1BF-4797-A62A-C5336462BC1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C92-49D6-8C71-43FB5798C299}"/>
                </c:ext>
              </c:extLst>
            </c:dLbl>
            <c:dLbl>
              <c:idx val="35"/>
              <c:layout>
                <c:manualLayout>
                  <c:x val="-2.4286067380590973E-2"/>
                  <c:y val="-8.6480762771952088E-2"/>
                </c:manualLayout>
              </c:layout>
              <c:tx>
                <c:rich>
                  <a:bodyPr/>
                  <a:lstStyle/>
                  <a:p>
                    <a:r>
                      <a:rPr lang="en-US"/>
                      <a:t>Q4 2013</a:t>
                    </a:r>
                  </a:p>
                  <a:p>
                    <a:fld id="{72B2C0A6-34BA-4535-BCFB-5A597A3D49C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C92-49D6-8C71-43FB5798C299}"/>
                </c:ext>
              </c:extLst>
            </c:dLbl>
            <c:dLbl>
              <c:idx val="72"/>
              <c:layout>
                <c:manualLayout>
                  <c:x val="-4.9967969250480651E-2"/>
                  <c:y val="-8.2938388625592413E-2"/>
                </c:manualLayout>
              </c:layout>
              <c:tx>
                <c:rich>
                  <a:bodyPr/>
                  <a:lstStyle/>
                  <a:p>
                    <a:r>
                      <a:rPr lang="en-US"/>
                      <a:t>Q1 2023</a:t>
                    </a:r>
                  </a:p>
                  <a:p>
                    <a:fld id="{C939DA30-DF0F-44DA-94DA-6F9D0E1455EC}"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0C62-4D64-9639-45E2C4E68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'Risk Premium'!$B$102:$B$177</c:f>
              <c:strCache>
                <c:ptCount val="76"/>
                <c:pt idx="0">
                  <c:v>2005.1</c:v>
                </c:pt>
                <c:pt idx="1">
                  <c:v>2005.2</c:v>
                </c:pt>
                <c:pt idx="2">
                  <c:v>2005.3</c:v>
                </c:pt>
                <c:pt idx="3">
                  <c:v>2005.4</c:v>
                </c:pt>
                <c:pt idx="4">
                  <c:v>2006.1</c:v>
                </c:pt>
                <c:pt idx="5">
                  <c:v>2006.2</c:v>
                </c:pt>
                <c:pt idx="6">
                  <c:v>2006.3</c:v>
                </c:pt>
                <c:pt idx="7">
                  <c:v>2006.4</c:v>
                </c:pt>
                <c:pt idx="8">
                  <c:v>2007.1</c:v>
                </c:pt>
                <c:pt idx="9">
                  <c:v>2007.2</c:v>
                </c:pt>
                <c:pt idx="10">
                  <c:v>2007.3</c:v>
                </c:pt>
                <c:pt idx="11">
                  <c:v>2007.4</c:v>
                </c:pt>
                <c:pt idx="12">
                  <c:v>2008.1</c:v>
                </c:pt>
                <c:pt idx="13">
                  <c:v>2008.2</c:v>
                </c:pt>
                <c:pt idx="14">
                  <c:v>2008.3</c:v>
                </c:pt>
                <c:pt idx="15">
                  <c:v>2008.4</c:v>
                </c:pt>
                <c:pt idx="16">
                  <c:v>2009.1</c:v>
                </c:pt>
                <c:pt idx="17">
                  <c:v>2009.2</c:v>
                </c:pt>
                <c:pt idx="18">
                  <c:v>2009.3</c:v>
                </c:pt>
                <c:pt idx="19">
                  <c:v>2009.4</c:v>
                </c:pt>
                <c:pt idx="20">
                  <c:v>2010.1</c:v>
                </c:pt>
                <c:pt idx="21">
                  <c:v>2010.2</c:v>
                </c:pt>
                <c:pt idx="22">
                  <c:v>2010.3</c:v>
                </c:pt>
                <c:pt idx="23">
                  <c:v>2010.4</c:v>
                </c:pt>
                <c:pt idx="24">
                  <c:v>2011.1</c:v>
                </c:pt>
                <c:pt idx="25">
                  <c:v>2011.2</c:v>
                </c:pt>
                <c:pt idx="26">
                  <c:v>2011.3</c:v>
                </c:pt>
                <c:pt idx="27">
                  <c:v>2011.4</c:v>
                </c:pt>
                <c:pt idx="28">
                  <c:v>2012.1</c:v>
                </c:pt>
                <c:pt idx="29">
                  <c:v>2012.2</c:v>
                </c:pt>
                <c:pt idx="30">
                  <c:v>2012.3</c:v>
                </c:pt>
                <c:pt idx="31">
                  <c:v>2012.4</c:v>
                </c:pt>
                <c:pt idx="32">
                  <c:v>2013.1</c:v>
                </c:pt>
                <c:pt idx="33">
                  <c:v>2013.2</c:v>
                </c:pt>
                <c:pt idx="34">
                  <c:v>2013.3</c:v>
                </c:pt>
                <c:pt idx="35">
                  <c:v>2013.4</c:v>
                </c:pt>
                <c:pt idx="36">
                  <c:v>2014.1</c:v>
                </c:pt>
                <c:pt idx="37">
                  <c:v>2014.2</c:v>
                </c:pt>
                <c:pt idx="38">
                  <c:v>2014.3</c:v>
                </c:pt>
                <c:pt idx="39">
                  <c:v>2014.4</c:v>
                </c:pt>
                <c:pt idx="40">
                  <c:v>2015.1</c:v>
                </c:pt>
                <c:pt idx="41">
                  <c:v>2015.2</c:v>
                </c:pt>
                <c:pt idx="42">
                  <c:v>2015.3</c:v>
                </c:pt>
                <c:pt idx="43">
                  <c:v>2015.4</c:v>
                </c:pt>
                <c:pt idx="44">
                  <c:v>2016.1</c:v>
                </c:pt>
                <c:pt idx="45">
                  <c:v>2016.2</c:v>
                </c:pt>
                <c:pt idx="46">
                  <c:v>2016.3</c:v>
                </c:pt>
                <c:pt idx="47">
                  <c:v>2016.4</c:v>
                </c:pt>
                <c:pt idx="48">
                  <c:v>2017.1</c:v>
                </c:pt>
                <c:pt idx="49">
                  <c:v>2017.2</c:v>
                </c:pt>
                <c:pt idx="50">
                  <c:v>2017.3</c:v>
                </c:pt>
                <c:pt idx="51">
                  <c:v>2017.4</c:v>
                </c:pt>
                <c:pt idx="52">
                  <c:v>2018.1</c:v>
                </c:pt>
                <c:pt idx="53">
                  <c:v>2018.2</c:v>
                </c:pt>
                <c:pt idx="54">
                  <c:v>2018.3</c:v>
                </c:pt>
                <c:pt idx="55">
                  <c:v>2018.4</c:v>
                </c:pt>
                <c:pt idx="56">
                  <c:v>2019.1</c:v>
                </c:pt>
                <c:pt idx="57">
                  <c:v>2019.2</c:v>
                </c:pt>
                <c:pt idx="58">
                  <c:v>2019.3</c:v>
                </c:pt>
                <c:pt idx="59">
                  <c:v>2019.4</c:v>
                </c:pt>
                <c:pt idx="60">
                  <c:v>2020.1</c:v>
                </c:pt>
                <c:pt idx="61">
                  <c:v>2020.2</c:v>
                </c:pt>
                <c:pt idx="62">
                  <c:v>2020.3</c:v>
                </c:pt>
                <c:pt idx="63">
                  <c:v>2020.4</c:v>
                </c:pt>
                <c:pt idx="64">
                  <c:v>2021.1</c:v>
                </c:pt>
                <c:pt idx="65">
                  <c:v>2021.2</c:v>
                </c:pt>
                <c:pt idx="66">
                  <c:v>2021.3</c:v>
                </c:pt>
                <c:pt idx="67">
                  <c:v>2021.4</c:v>
                </c:pt>
                <c:pt idx="68">
                  <c:v>2022.1</c:v>
                </c:pt>
                <c:pt idx="69">
                  <c:v>2022.2</c:v>
                </c:pt>
                <c:pt idx="70">
                  <c:v>2022.3</c:v>
                </c:pt>
                <c:pt idx="71">
                  <c:v>2022.4</c:v>
                </c:pt>
                <c:pt idx="72">
                  <c:v>2023.1</c:v>
                </c:pt>
                <c:pt idx="73">
                  <c:v>2023.2</c:v>
                </c:pt>
                <c:pt idx="74">
                  <c:v>2023.3</c:v>
                </c:pt>
                <c:pt idx="75">
                  <c:v>2023.4</c:v>
                </c:pt>
              </c:strCache>
            </c:strRef>
          </c:cat>
          <c:val>
            <c:numRef>
              <c:f>'Risk Premium'!$D$102:$D$177</c:f>
              <c:numCache>
                <c:formatCode>0.00%</c:formatCode>
                <c:ptCount val="76"/>
                <c:pt idx="0">
                  <c:v>4.7070312500000003E-2</c:v>
                </c:pt>
                <c:pt idx="1">
                  <c:v>4.4709230769230765E-2</c:v>
                </c:pt>
                <c:pt idx="2">
                  <c:v>4.4228787878787867E-2</c:v>
                </c:pt>
                <c:pt idx="3">
                  <c:v>4.6523076923076924E-2</c:v>
                </c:pt>
                <c:pt idx="4">
                  <c:v>4.6270769230769213E-2</c:v>
                </c:pt>
                <c:pt idx="5">
                  <c:v>5.1427692307692299E-2</c:v>
                </c:pt>
                <c:pt idx="6">
                  <c:v>4.9955384615384631E-2</c:v>
                </c:pt>
                <c:pt idx="7">
                  <c:v>4.7423076923076908E-2</c:v>
                </c:pt>
                <c:pt idx="8">
                  <c:v>4.7975384615384635E-2</c:v>
                </c:pt>
                <c:pt idx="9">
                  <c:v>4.9892307692307715E-2</c:v>
                </c:pt>
                <c:pt idx="10">
                  <c:v>4.9499999999999982E-2</c:v>
                </c:pt>
                <c:pt idx="11">
                  <c:v>4.6140000000000014E-2</c:v>
                </c:pt>
                <c:pt idx="12">
                  <c:v>4.409538461538462E-2</c:v>
                </c:pt>
                <c:pt idx="13">
                  <c:v>4.5739999999999996E-2</c:v>
                </c:pt>
                <c:pt idx="14">
                  <c:v>4.4501515151515146E-2</c:v>
                </c:pt>
                <c:pt idx="15">
                  <c:v>3.6437500000000005E-2</c:v>
                </c:pt>
                <c:pt idx="16">
                  <c:v>3.4393749999999994E-2</c:v>
                </c:pt>
                <c:pt idx="17">
                  <c:v>4.1692307692307695E-2</c:v>
                </c:pt>
                <c:pt idx="18">
                  <c:v>4.321666666666666E-2</c:v>
                </c:pt>
                <c:pt idx="19">
                  <c:v>4.3392187499999998E-2</c:v>
                </c:pt>
                <c:pt idx="20">
                  <c:v>4.6243749999999986E-2</c:v>
                </c:pt>
                <c:pt idx="21">
                  <c:v>4.3692307692307676E-2</c:v>
                </c:pt>
                <c:pt idx="22">
                  <c:v>3.8563636363636355E-2</c:v>
                </c:pt>
                <c:pt idx="23">
                  <c:v>4.1749230769230768E-2</c:v>
                </c:pt>
                <c:pt idx="24">
                  <c:v>4.5609374999999994E-2</c:v>
                </c:pt>
                <c:pt idx="25">
                  <c:v>4.3387692307692308E-2</c:v>
                </c:pt>
                <c:pt idx="26">
                  <c:v>3.6960606060606048E-2</c:v>
                </c:pt>
                <c:pt idx="27">
                  <c:v>3.0376190476190473E-2</c:v>
                </c:pt>
                <c:pt idx="28">
                  <c:v>3.1361538461538462E-2</c:v>
                </c:pt>
                <c:pt idx="29">
                  <c:v>2.9363076923076922E-2</c:v>
                </c:pt>
                <c:pt idx="30">
                  <c:v>2.7429230769230779E-2</c:v>
                </c:pt>
                <c:pt idx="31">
                  <c:v>2.8639062499999993E-2</c:v>
                </c:pt>
                <c:pt idx="32">
                  <c:v>3.1303125000000008E-2</c:v>
                </c:pt>
                <c:pt idx="33">
                  <c:v>3.1412307692307684E-2</c:v>
                </c:pt>
                <c:pt idx="34">
                  <c:v>3.7107575757575756E-2</c:v>
                </c:pt>
                <c:pt idx="35">
                  <c:v>3.7882812500000008E-2</c:v>
                </c:pt>
                <c:pt idx="36">
                  <c:v>3.6903125000000009E-2</c:v>
                </c:pt>
                <c:pt idx="37">
                  <c:v>3.4430769230769237E-2</c:v>
                </c:pt>
                <c:pt idx="38">
                  <c:v>3.2657575757575753E-2</c:v>
                </c:pt>
                <c:pt idx="39">
                  <c:v>2.9637499999999997E-2</c:v>
                </c:pt>
                <c:pt idx="40">
                  <c:v>2.5540625000000004E-2</c:v>
                </c:pt>
                <c:pt idx="41">
                  <c:v>2.8836923076923083E-2</c:v>
                </c:pt>
                <c:pt idx="42">
                  <c:v>2.9624242424242438E-2</c:v>
                </c:pt>
                <c:pt idx="43">
                  <c:v>2.9630303030303028E-2</c:v>
                </c:pt>
                <c:pt idx="44">
                  <c:v>2.7218461538461539E-2</c:v>
                </c:pt>
                <c:pt idx="45">
                  <c:v>2.5672307692307696E-2</c:v>
                </c:pt>
                <c:pt idx="46">
                  <c:v>2.2793939393939398E-2</c:v>
                </c:pt>
                <c:pt idx="47">
                  <c:v>2.8333846153846154E-2</c:v>
                </c:pt>
                <c:pt idx="48">
                  <c:v>3.0452307692307709E-2</c:v>
                </c:pt>
                <c:pt idx="49">
                  <c:v>2.8972307692307693E-2</c:v>
                </c:pt>
                <c:pt idx="50">
                  <c:v>2.8173846153846157E-2</c:v>
                </c:pt>
                <c:pt idx="51">
                  <c:v>2.817384615384615E-2</c:v>
                </c:pt>
                <c:pt idx="52">
                  <c:v>3.0235384615384615E-2</c:v>
                </c:pt>
                <c:pt idx="53">
                  <c:v>3.0853846153846162E-2</c:v>
                </c:pt>
                <c:pt idx="54">
                  <c:v>3.0607692307692315E-2</c:v>
                </c:pt>
                <c:pt idx="55">
                  <c:v>3.26939393939394E-2</c:v>
                </c:pt>
                <c:pt idx="56">
                  <c:v>3.0129687499999998E-2</c:v>
                </c:pt>
                <c:pt idx="57">
                  <c:v>2.7836923076923075E-2</c:v>
                </c:pt>
                <c:pt idx="58">
                  <c:v>2.2849999999999995E-2</c:v>
                </c:pt>
                <c:pt idx="59">
                  <c:v>2.2566666666666676E-2</c:v>
                </c:pt>
                <c:pt idx="60">
                  <c:v>1.8878461538461538E-2</c:v>
                </c:pt>
                <c:pt idx="61">
                  <c:v>1.3801538461538454E-2</c:v>
                </c:pt>
                <c:pt idx="62">
                  <c:v>1.3654545454545457E-2</c:v>
                </c:pt>
                <c:pt idx="63">
                  <c:v>1.6210606060606054E-2</c:v>
                </c:pt>
                <c:pt idx="64">
                  <c:v>2.0748437499999998E-2</c:v>
                </c:pt>
                <c:pt idx="65">
                  <c:v>2.2579999999999996E-2</c:v>
                </c:pt>
                <c:pt idx="66">
                  <c:v>1.9333333333333327E-2</c:v>
                </c:pt>
                <c:pt idx="67">
                  <c:v>1.9479687499999995E-2</c:v>
                </c:pt>
                <c:pt idx="68">
                  <c:v>2.2546031746031748E-2</c:v>
                </c:pt>
                <c:pt idx="69">
                  <c:v>3.0455384615384599E-2</c:v>
                </c:pt>
                <c:pt idx="70">
                  <c:v>3.2607575757575759E-2</c:v>
                </c:pt>
                <c:pt idx="71">
                  <c:v>3.8912500000000003E-2</c:v>
                </c:pt>
                <c:pt idx="72">
                  <c:v>3.7495384615384618E-2</c:v>
                </c:pt>
                <c:pt idx="73">
                  <c:v>3.808461538461537E-2</c:v>
                </c:pt>
                <c:pt idx="74">
                  <c:v>4.234461538461539E-2</c:v>
                </c:pt>
                <c:pt idx="75">
                  <c:v>4.5817187500000002E-2</c:v>
                </c:pt>
              </c:numCache>
            </c:numRef>
          </c:val>
          <c:smooth val="0"/>
          <c:extLst>
            <c:ext xmlns:c16="http://schemas.microsoft.com/office/drawing/2014/chart" uri="{C3380CC4-5D6E-409C-BE32-E72D297353CC}">
              <c16:uniqueId val="{0000000D-3C92-49D6-8C71-43FB5798C299}"/>
            </c:ext>
          </c:extLst>
        </c:ser>
        <c:dLbls>
          <c:showLegendKey val="0"/>
          <c:showVal val="0"/>
          <c:showCatName val="0"/>
          <c:showSerName val="0"/>
          <c:showPercent val="0"/>
          <c:showBubbleSize val="0"/>
        </c:dLbls>
        <c:marker val="1"/>
        <c:smooth val="0"/>
        <c:axId val="264793135"/>
        <c:axId val="264801455"/>
      </c:lineChart>
      <c:catAx>
        <c:axId val="264784815"/>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264808527"/>
        <c:crosses val="autoZero"/>
        <c:auto val="1"/>
        <c:lblAlgn val="ctr"/>
        <c:lblOffset val="100"/>
        <c:tickLblSkip val="2"/>
        <c:noMultiLvlLbl val="0"/>
      </c:catAx>
      <c:valAx>
        <c:axId val="264808527"/>
        <c:scaling>
          <c:orientation val="minMax"/>
          <c:min val="8.50000000000000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kern="1200" baseline="0">
                    <a:solidFill>
                      <a:schemeClr val="tx1"/>
                    </a:solidFill>
                    <a:latin typeface="+mn-lt"/>
                    <a:ea typeface="+mn-ea"/>
                    <a:cs typeface="+mn-cs"/>
                  </a:rPr>
                  <a:t>Quarterly Average Authorized ROEs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64784815"/>
        <c:crosses val="autoZero"/>
        <c:crossBetween val="midCat"/>
      </c:valAx>
      <c:valAx>
        <c:axId val="26480145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kern="1200" baseline="0">
                    <a:solidFill>
                      <a:schemeClr val="tx1"/>
                    </a:solidFill>
                    <a:latin typeface="+mn-lt"/>
                    <a:ea typeface="+mn-ea"/>
                    <a:cs typeface="+mn-cs"/>
                  </a:rPr>
                  <a:t>Quarterly Average 30-year Treasury Bond 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64793135"/>
        <c:crosses val="max"/>
        <c:crossBetween val="between"/>
      </c:valAx>
      <c:catAx>
        <c:axId val="264793135"/>
        <c:scaling>
          <c:orientation val="minMax"/>
        </c:scaling>
        <c:delete val="1"/>
        <c:axPos val="b"/>
        <c:numFmt formatCode="General" sourceLinked="1"/>
        <c:majorTickMark val="out"/>
        <c:minorTickMark val="none"/>
        <c:tickLblPos val="nextTo"/>
        <c:crossAx val="264801455"/>
        <c:crosses val="autoZero"/>
        <c:auto val="1"/>
        <c:lblAlgn val="ctr"/>
        <c:lblOffset val="100"/>
        <c:noMultiLvlLbl val="0"/>
      </c:catAx>
      <c:spPr>
        <a:noFill/>
        <a:ln>
          <a:solidFill>
            <a:schemeClr val="tx1"/>
          </a:solidFill>
        </a:ln>
        <a:effectLst/>
      </c:spPr>
    </c:plotArea>
    <c:legend>
      <c:legendPos val="b"/>
      <c:layout>
        <c:manualLayout>
          <c:xMode val="edge"/>
          <c:yMode val="edge"/>
          <c:x val="9.2134761181758104E-2"/>
          <c:y val="0.8438978243833265"/>
          <c:w val="0.5338597809802923"/>
          <c:h val="3.9988431540844124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7058</xdr:colOff>
      <xdr:row>2</xdr:row>
      <xdr:rowOff>14610</xdr:rowOff>
    </xdr:from>
    <xdr:to>
      <xdr:col>14</xdr:col>
      <xdr:colOff>23520</xdr:colOff>
      <xdr:row>22</xdr:row>
      <xdr:rowOff>70555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16676687" y="349250"/>
    <xdr:ext cx="9912350" cy="5359400"/>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203200</xdr:colOff>
      <xdr:row>0</xdr:row>
      <xdr:rowOff>31750</xdr:rowOff>
    </xdr:from>
    <xdr:to>
      <xdr:col>1</xdr:col>
      <xdr:colOff>859</xdr:colOff>
      <xdr:row>0</xdr:row>
      <xdr:rowOff>447675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31750"/>
          <a:ext cx="15938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SNL%20Financial/SNLxl/SNLXLAddin.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NLXLAddin"/>
    </sheetNames>
    <definedNames>
      <definedName name="SNL"/>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5" x14ac:dyDescent="0.25"/>
  <sheetData>
    <row r="1" spans="1:1" x14ac:dyDescent="0.25">
      <c r="A1" t="s">
        <v>2667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AG232"/>
  <sheetViews>
    <sheetView tabSelected="1" zoomScaleNormal="100" workbookViewId="0"/>
  </sheetViews>
  <sheetFormatPr defaultColWidth="8.54296875" defaultRowHeight="15" customHeight="1" x14ac:dyDescent="0.25"/>
  <cols>
    <col min="1" max="1" width="3.453125" style="23" customWidth="1"/>
    <col min="2" max="2" width="10.453125" style="23" customWidth="1"/>
    <col min="3" max="3" width="13.54296875" style="23" customWidth="1"/>
    <col min="4" max="4" width="12.54296875" style="23" customWidth="1"/>
    <col min="5" max="5" width="10.54296875" style="23" customWidth="1"/>
    <col min="6" max="6" width="8.54296875" style="23"/>
    <col min="7" max="7" width="30" style="23" customWidth="1"/>
    <col min="8" max="8" width="12.54296875" style="23" bestFit="1" customWidth="1"/>
    <col min="9" max="9" width="13.54296875" style="23" bestFit="1" customWidth="1"/>
    <col min="10" max="10" width="12.54296875" style="23" bestFit="1" customWidth="1"/>
    <col min="11" max="11" width="12.453125" style="23" bestFit="1" customWidth="1"/>
    <col min="12" max="12" width="13.08984375" style="23" bestFit="1" customWidth="1"/>
    <col min="13" max="15" width="12.54296875" style="23" bestFit="1" customWidth="1"/>
    <col min="16" max="18" width="8.54296875" style="23"/>
    <col min="19" max="19" width="18.54296875" style="23" bestFit="1" customWidth="1"/>
    <col min="20" max="20" width="12.453125" style="23" bestFit="1" customWidth="1"/>
    <col min="21" max="21" width="15" style="23" bestFit="1" customWidth="1"/>
    <col min="22" max="22" width="10.54296875" style="23" bestFit="1" customWidth="1"/>
    <col min="23" max="23" width="12.90625" style="23" bestFit="1" customWidth="1"/>
    <col min="24" max="24" width="14.90625" style="23" bestFit="1" customWidth="1"/>
    <col min="25" max="25" width="11.54296875" style="23" bestFit="1" customWidth="1"/>
    <col min="26" max="27" width="13.08984375" style="23" bestFit="1" customWidth="1"/>
    <col min="28" max="16384" width="8.54296875" style="23"/>
  </cols>
  <sheetData>
    <row r="1" spans="2:33" ht="15" customHeight="1" x14ac:dyDescent="0.25">
      <c r="Q1" s="2" t="s">
        <v>1633</v>
      </c>
      <c r="R1" s="2"/>
      <c r="S1" s="2"/>
      <c r="T1" s="2"/>
      <c r="U1" s="2"/>
      <c r="V1" s="2"/>
      <c r="W1" s="2"/>
      <c r="X1" s="2"/>
      <c r="Y1" s="2"/>
      <c r="Z1" s="2"/>
      <c r="AA1" s="2"/>
      <c r="AB1" s="2"/>
      <c r="AC1" s="2"/>
      <c r="AD1" s="2"/>
      <c r="AE1" s="2"/>
      <c r="AF1" s="2"/>
      <c r="AG1" s="2"/>
    </row>
    <row r="2" spans="2:33" ht="15" customHeight="1" x14ac:dyDescent="0.25">
      <c r="B2" s="3" t="s">
        <v>1416</v>
      </c>
      <c r="C2" s="3"/>
      <c r="D2" s="3"/>
      <c r="E2" s="3"/>
    </row>
    <row r="4" spans="2:33" ht="15" customHeight="1" thickBot="1" x14ac:dyDescent="0.3">
      <c r="B4" s="13"/>
      <c r="C4" s="24" t="s">
        <v>1417</v>
      </c>
      <c r="D4" s="24" t="s">
        <v>1418</v>
      </c>
      <c r="E4" s="24" t="s">
        <v>1419</v>
      </c>
    </row>
    <row r="5" spans="2:33" ht="37.5" customHeight="1" x14ac:dyDescent="0.25">
      <c r="B5" s="29" t="s">
        <v>168</v>
      </c>
      <c r="C5" s="25" t="s">
        <v>2668</v>
      </c>
      <c r="D5" s="25" t="s">
        <v>1420</v>
      </c>
      <c r="E5" s="25" t="s">
        <v>1421</v>
      </c>
    </row>
    <row r="6" spans="2:33" ht="15" customHeight="1" x14ac:dyDescent="0.25">
      <c r="B6" s="27">
        <v>1980.1</v>
      </c>
      <c r="C6" s="35">
        <f>AVERAGEIFS('Rate Case History'!AA:AA,'Rate Case History'!Z:Z,$B6)</f>
        <v>0.13446153846153847</v>
      </c>
      <c r="D6" s="26">
        <f ca="1">AVERAGEIFS('30y Treasury Bond'!C:C,'30y Treasury Bond'!A:A,$B6)/100</f>
        <v>0.11657096774193544</v>
      </c>
      <c r="E6" s="35">
        <f ca="1">C6-D6</f>
        <v>1.7890570719603024E-2</v>
      </c>
    </row>
    <row r="7" spans="2:33" ht="15" customHeight="1" x14ac:dyDescent="0.25">
      <c r="B7" s="27">
        <v>1980.2</v>
      </c>
      <c r="C7" s="36">
        <f>AVERAGEIFS('Rate Case History'!AA:AA,'Rate Case History'!Z:Z,$B7)</f>
        <v>0.14377777777777778</v>
      </c>
      <c r="D7" s="26">
        <f ca="1">AVERAGEIFS('30y Treasury Bond'!C:C,'30y Treasury Bond'!A:A,$B7)/100</f>
        <v>0.10524920634920633</v>
      </c>
      <c r="E7" s="36">
        <f t="shared" ref="E7:E24" ca="1" si="0">C7-D7</f>
        <v>3.8528571428571454E-2</v>
      </c>
    </row>
    <row r="8" spans="2:33" ht="15" customHeight="1" x14ac:dyDescent="0.25">
      <c r="B8" s="27">
        <v>1980.3</v>
      </c>
      <c r="C8" s="36">
        <f>AVERAGEIFS('Rate Case History'!AA:AA,'Rate Case History'!Z:Z,$B8)</f>
        <v>0.13874166666666668</v>
      </c>
      <c r="D8" s="26">
        <f ca="1">AVERAGEIFS('30y Treasury Bond'!C:C,'30y Treasury Bond'!A:A,$B8)/100</f>
        <v>0.1085</v>
      </c>
      <c r="E8" s="36">
        <f t="shared" ca="1" si="0"/>
        <v>3.0241666666666681E-2</v>
      </c>
    </row>
    <row r="9" spans="2:33" ht="15" customHeight="1" x14ac:dyDescent="0.25">
      <c r="B9" s="27">
        <v>1980.4</v>
      </c>
      <c r="C9" s="36">
        <f>AVERAGEIFS('Rate Case History'!AA:AA,'Rate Case History'!Z:Z,$B9)</f>
        <v>0.14350434782608698</v>
      </c>
      <c r="D9" s="26">
        <f ca="1">AVERAGEIFS('30y Treasury Bond'!C:C,'30y Treasury Bond'!A:A,$B9)/100</f>
        <v>0.12096229508196724</v>
      </c>
      <c r="E9" s="36">
        <f t="shared" ca="1" si="0"/>
        <v>2.2542052744119745E-2</v>
      </c>
    </row>
    <row r="10" spans="2:33" ht="15" customHeight="1" x14ac:dyDescent="0.25">
      <c r="B10" s="27">
        <v>1981.1</v>
      </c>
      <c r="C10" s="36">
        <f>AVERAGEIFS('Rate Case History'!AA:AA,'Rate Case History'!Z:Z,$B10)</f>
        <v>0.14712500000000001</v>
      </c>
      <c r="D10" s="26">
        <f ca="1">AVERAGEIFS('30y Treasury Bond'!C:C,'30y Treasury Bond'!A:A,$B10)/100</f>
        <v>0.12533278688524591</v>
      </c>
      <c r="E10" s="36">
        <f t="shared" ca="1" si="0"/>
        <v>2.17922131147541E-2</v>
      </c>
    </row>
    <row r="11" spans="2:33" ht="15" customHeight="1" x14ac:dyDescent="0.25">
      <c r="B11" s="27">
        <v>1981.2</v>
      </c>
      <c r="C11" s="36">
        <f>AVERAGEIFS('Rate Case History'!AA:AA,'Rate Case History'!Z:Z,$B11)</f>
        <v>0.14607000000000001</v>
      </c>
      <c r="D11" s="26">
        <f ca="1">AVERAGEIFS('30y Treasury Bond'!C:C,'30y Treasury Bond'!A:A,$B11)/100</f>
        <v>0.13242857142857142</v>
      </c>
      <c r="E11" s="36">
        <f t="shared" ca="1" si="0"/>
        <v>1.3641428571428582E-2</v>
      </c>
    </row>
    <row r="12" spans="2:33" ht="15" customHeight="1" x14ac:dyDescent="0.25">
      <c r="B12" s="27">
        <v>1981.3</v>
      </c>
      <c r="C12" s="36">
        <f>AVERAGEIFS('Rate Case History'!AA:AA,'Rate Case History'!Z:Z,$B12)</f>
        <v>0.14856111111111112</v>
      </c>
      <c r="D12" s="26">
        <f ca="1">AVERAGEIFS('30y Treasury Bond'!C:C,'30y Treasury Bond'!A:A,$B12)/100</f>
        <v>0.14132343749999998</v>
      </c>
      <c r="E12" s="36">
        <f t="shared" ca="1" si="0"/>
        <v>7.2376736111111339E-3</v>
      </c>
    </row>
    <row r="13" spans="2:33" ht="15" customHeight="1" x14ac:dyDescent="0.25">
      <c r="B13" s="27">
        <v>1981.4</v>
      </c>
      <c r="C13" s="36">
        <f>AVERAGEIFS('Rate Case History'!AA:AA,'Rate Case History'!Z:Z,$B13)</f>
        <v>0.15704782608695653</v>
      </c>
      <c r="D13" s="26">
        <f ca="1">AVERAGEIFS('30y Treasury Bond'!C:C,'30y Treasury Bond'!A:A,$B13)/100</f>
        <v>0.13847868852459014</v>
      </c>
      <c r="E13" s="36">
        <f t="shared" ca="1" si="0"/>
        <v>1.8569137562366389E-2</v>
      </c>
    </row>
    <row r="14" spans="2:33" ht="15" customHeight="1" x14ac:dyDescent="0.25">
      <c r="B14" s="27">
        <v>1982.1</v>
      </c>
      <c r="C14" s="36">
        <f>AVERAGEIFS('Rate Case History'!AA:AA,'Rate Case History'!Z:Z,$B14)</f>
        <v>0.15552666666666667</v>
      </c>
      <c r="D14" s="26">
        <f ca="1">AVERAGEIFS('30y Treasury Bond'!C:C,'30y Treasury Bond'!A:A,$B14)/100</f>
        <v>0.13962131147540985</v>
      </c>
      <c r="E14" s="36">
        <f t="shared" ca="1" si="0"/>
        <v>1.5905355191256826E-2</v>
      </c>
    </row>
    <row r="15" spans="2:33" ht="15" customHeight="1" x14ac:dyDescent="0.25">
      <c r="B15" s="27">
        <v>1982.2</v>
      </c>
      <c r="C15" s="36">
        <f>AVERAGEIFS('Rate Case History'!AA:AA,'Rate Case History'!Z:Z,$B15)</f>
        <v>0.15621249999999998</v>
      </c>
      <c r="D15" s="26">
        <f ca="1">AVERAGEIFS('30y Treasury Bond'!C:C,'30y Treasury Bond'!A:A,$B15)/100</f>
        <v>0.13521904761904768</v>
      </c>
      <c r="E15" s="36">
        <f t="shared" ca="1" si="0"/>
        <v>2.0993452380952293E-2</v>
      </c>
    </row>
    <row r="16" spans="2:33" ht="15" customHeight="1" x14ac:dyDescent="0.25">
      <c r="B16" s="27">
        <v>1982.3</v>
      </c>
      <c r="C16" s="36">
        <f>AVERAGEIFS('Rate Case History'!AA:AA,'Rate Case History'!Z:Z,$B16)</f>
        <v>0.15765714285714288</v>
      </c>
      <c r="D16" s="26">
        <f ca="1">AVERAGEIFS('30y Treasury Bond'!C:C,'30y Treasury Bond'!A:A,$B16)/100</f>
        <v>0.12794375000000005</v>
      </c>
      <c r="E16" s="36">
        <f t="shared" ca="1" si="0"/>
        <v>2.9713392857142834E-2</v>
      </c>
    </row>
    <row r="17" spans="2:15" ht="15" customHeight="1" x14ac:dyDescent="0.25">
      <c r="B17" s="27">
        <v>1982.4</v>
      </c>
      <c r="C17" s="36">
        <f>AVERAGEIFS('Rate Case History'!AA:AA,'Rate Case History'!Z:Z,$B17)</f>
        <v>0.15631999999999996</v>
      </c>
      <c r="D17" s="26">
        <f ca="1">AVERAGEIFS('30y Treasury Bond'!C:C,'30y Treasury Bond'!A:A,$B17)/100</f>
        <v>0.10746229508196721</v>
      </c>
      <c r="E17" s="36">
        <f t="shared" ca="1" si="0"/>
        <v>4.8857704918032749E-2</v>
      </c>
    </row>
    <row r="18" spans="2:15" ht="15" customHeight="1" x14ac:dyDescent="0.25">
      <c r="B18" s="27">
        <v>1983.1</v>
      </c>
      <c r="C18" s="36">
        <f>AVERAGEIFS('Rate Case History'!AA:AA,'Rate Case History'!Z:Z,$B18)</f>
        <v>0.15413999999999997</v>
      </c>
      <c r="D18" s="26">
        <f ca="1">AVERAGEIFS('30y Treasury Bond'!C:C,'30y Treasury Bond'!A:A,$B18)/100</f>
        <v>0.10706825396825397</v>
      </c>
      <c r="E18" s="36">
        <f t="shared" ca="1" si="0"/>
        <v>4.7071746031746006E-2</v>
      </c>
    </row>
    <row r="19" spans="2:15" ht="15" customHeight="1" x14ac:dyDescent="0.25">
      <c r="B19" s="27">
        <v>1983.2</v>
      </c>
      <c r="C19" s="36">
        <f>AVERAGEIFS('Rate Case History'!AA:AA,'Rate Case History'!Z:Z,$B19)</f>
        <v>0.14839285714285716</v>
      </c>
      <c r="D19" s="26">
        <f ca="1">AVERAGEIFS('30y Treasury Bond'!C:C,'30y Treasury Bond'!A:A,$B19)/100</f>
        <v>0.10653174603174603</v>
      </c>
      <c r="E19" s="36">
        <f t="shared" ca="1" si="0"/>
        <v>4.1861111111111127E-2</v>
      </c>
    </row>
    <row r="20" spans="2:15" ht="15" customHeight="1" x14ac:dyDescent="0.25">
      <c r="B20" s="27">
        <v>1983.3</v>
      </c>
      <c r="C20" s="36">
        <f>AVERAGEIFS('Rate Case History'!AA:AA,'Rate Case History'!Z:Z,$B20)</f>
        <v>0.1524375</v>
      </c>
      <c r="D20" s="26">
        <f ca="1">AVERAGEIFS('30y Treasury Bond'!C:C,'30y Treasury Bond'!A:A,$B20)/100</f>
        <v>0.11624531249999998</v>
      </c>
      <c r="E20" s="36">
        <f t="shared" ca="1" si="0"/>
        <v>3.6192187500000028E-2</v>
      </c>
    </row>
    <row r="21" spans="2:15" ht="15" customHeight="1" x14ac:dyDescent="0.25">
      <c r="B21" s="27">
        <v>1983.4</v>
      </c>
      <c r="C21" s="36">
        <f>AVERAGEIFS('Rate Case History'!AA:AA,'Rate Case History'!Z:Z,$B21)</f>
        <v>0.15401052631578946</v>
      </c>
      <c r="D21" s="26">
        <f ca="1">AVERAGEIFS('30y Treasury Bond'!C:C,'30y Treasury Bond'!A:A,$B21)/100</f>
        <v>0.11737</v>
      </c>
      <c r="E21" s="36">
        <f t="shared" ca="1" si="0"/>
        <v>3.6640526315789457E-2</v>
      </c>
    </row>
    <row r="22" spans="2:15" ht="15" customHeight="1" x14ac:dyDescent="0.25">
      <c r="B22" s="27">
        <v>1984.1</v>
      </c>
      <c r="C22" s="36">
        <f>AVERAGEIFS('Rate Case History'!AA:AA,'Rate Case History'!Z:Z,$B22)</f>
        <v>0.15385000000000001</v>
      </c>
      <c r="D22" s="26">
        <f ca="1">AVERAGEIFS('30y Treasury Bond'!C:C,'30y Treasury Bond'!A:A,$B22)/100</f>
        <v>0.12036290322580651</v>
      </c>
      <c r="E22" s="36">
        <f t="shared" ca="1" si="0"/>
        <v>3.3487096774193509E-2</v>
      </c>
    </row>
    <row r="23" spans="2:15" ht="15" customHeight="1" x14ac:dyDescent="0.25">
      <c r="B23" s="27">
        <v>1984.2</v>
      </c>
      <c r="C23" s="36">
        <f>AVERAGEIFS('Rate Case History'!AA:AA,'Rate Case History'!Z:Z,$B23)</f>
        <v>0.15071428571428575</v>
      </c>
      <c r="D23" s="26">
        <f ca="1">AVERAGEIFS('30y Treasury Bond'!C:C,'30y Treasury Bond'!A:A,$B23)/100</f>
        <v>0.13183968253968248</v>
      </c>
      <c r="E23" s="36">
        <f t="shared" ca="1" si="0"/>
        <v>1.8874603174603266E-2</v>
      </c>
    </row>
    <row r="24" spans="2:15" ht="15" customHeight="1" x14ac:dyDescent="0.25">
      <c r="B24" s="27">
        <v>1984.3</v>
      </c>
      <c r="C24" s="36">
        <f>AVERAGEIFS('Rate Case History'!AA:AA,'Rate Case History'!Z:Z,$B24)</f>
        <v>0.15463636363636363</v>
      </c>
      <c r="D24" s="26">
        <f ca="1">AVERAGEIFS('30y Treasury Bond'!C:C,'30y Treasury Bond'!A:A,$B24)/100</f>
        <v>0.12689047619047616</v>
      </c>
      <c r="E24" s="36">
        <f t="shared" ca="1" si="0"/>
        <v>2.7745887445887463E-2</v>
      </c>
      <c r="G24" s="39" t="s">
        <v>1536</v>
      </c>
      <c r="H24" s="39"/>
      <c r="I24" s="39"/>
      <c r="J24" s="39"/>
      <c r="K24" s="39"/>
      <c r="L24" s="39"/>
      <c r="M24" s="39"/>
      <c r="N24" s="39"/>
      <c r="O24" s="39"/>
    </row>
    <row r="25" spans="2:15" ht="15" customHeight="1" thickBot="1" x14ac:dyDescent="0.3">
      <c r="B25" s="27">
        <v>1984.4</v>
      </c>
      <c r="C25" s="36">
        <f>AVERAGEIFS('Rate Case History'!AA:AA,'Rate Case History'!Z:Z,$B25)</f>
        <v>0.15330833333333332</v>
      </c>
      <c r="D25" s="26">
        <f ca="1">AVERAGEIFS('30y Treasury Bond'!C:C,'30y Treasury Bond'!A:A,$B25)/100</f>
        <v>0.11698852459016393</v>
      </c>
      <c r="E25" s="36">
        <f t="shared" ref="E25:E54" ca="1" si="1">C25-D25</f>
        <v>3.6319808743169396E-2</v>
      </c>
      <c r="G25" s="39"/>
      <c r="H25" s="39"/>
      <c r="I25" s="39"/>
      <c r="J25" s="39"/>
      <c r="K25" s="39"/>
      <c r="L25" s="39"/>
      <c r="M25" s="39"/>
      <c r="N25" s="39"/>
      <c r="O25" s="39"/>
    </row>
    <row r="26" spans="2:15" ht="15" customHeight="1" x14ac:dyDescent="0.3">
      <c r="B26" s="27">
        <v>1985.1</v>
      </c>
      <c r="C26" s="36">
        <f>AVERAGEIFS('Rate Case History'!AA:AA,'Rate Case History'!Z:Z,$B26)</f>
        <v>0.15032499999999999</v>
      </c>
      <c r="D26" s="26">
        <f ca="1">AVERAGEIFS('30y Treasury Bond'!C:C,'30y Treasury Bond'!A:A,$B26)/100</f>
        <v>0.11584000000000001</v>
      </c>
      <c r="E26" s="36">
        <f t="shared" ca="1" si="1"/>
        <v>3.4484999999999974E-2</v>
      </c>
      <c r="G26" s="62" t="s">
        <v>1537</v>
      </c>
      <c r="H26" s="62"/>
      <c r="I26" s="39"/>
      <c r="J26" s="39"/>
      <c r="K26" s="39"/>
      <c r="L26" s="39"/>
      <c r="M26" s="39"/>
      <c r="N26" s="39"/>
      <c r="O26" s="39"/>
    </row>
    <row r="27" spans="2:15" ht="15" customHeight="1" x14ac:dyDescent="0.25">
      <c r="B27" s="27">
        <v>1985.2</v>
      </c>
      <c r="C27" s="36">
        <f>AVERAGEIFS('Rate Case History'!AA:AA,'Rate Case History'!Z:Z,$B27)</f>
        <v>0.15442500000000001</v>
      </c>
      <c r="D27" s="26">
        <f ca="1">AVERAGEIFS('30y Treasury Bond'!C:C,'30y Treasury Bond'!A:A,$B27)/100</f>
        <v>0.10995873015873014</v>
      </c>
      <c r="E27" s="36">
        <f t="shared" ca="1" si="1"/>
        <v>4.4466269841269862E-2</v>
      </c>
      <c r="G27" s="39" t="s">
        <v>1538</v>
      </c>
      <c r="H27" s="63">
        <v>0.92797488619126334</v>
      </c>
      <c r="I27" s="39"/>
      <c r="J27" s="39"/>
      <c r="K27" s="39"/>
      <c r="L27" s="39"/>
      <c r="M27" s="39"/>
      <c r="N27" s="39"/>
      <c r="O27" s="39"/>
    </row>
    <row r="28" spans="2:15" ht="15" customHeight="1" x14ac:dyDescent="0.25">
      <c r="B28" s="27">
        <v>1985.3</v>
      </c>
      <c r="C28" s="36">
        <f>AVERAGEIFS('Rate Case History'!AA:AA,'Rate Case History'!Z:Z,$B28)</f>
        <v>0.14636666666666664</v>
      </c>
      <c r="D28" s="26">
        <f ca="1">AVERAGEIFS('30y Treasury Bond'!C:C,'30y Treasury Bond'!A:A,$B28)/100</f>
        <v>0.10553015873015874</v>
      </c>
      <c r="E28" s="36">
        <f t="shared" ca="1" si="1"/>
        <v>4.0836507936507907E-2</v>
      </c>
      <c r="G28" s="39" t="s">
        <v>1539</v>
      </c>
      <c r="H28" s="63">
        <v>0.86113738940168805</v>
      </c>
      <c r="I28" s="39"/>
      <c r="J28" s="39"/>
      <c r="K28" s="39"/>
      <c r="L28" s="39"/>
      <c r="M28" s="39"/>
      <c r="N28" s="39"/>
      <c r="O28" s="39"/>
    </row>
    <row r="29" spans="2:15" ht="15" customHeight="1" x14ac:dyDescent="0.25">
      <c r="B29" s="27" t="s">
        <v>2628</v>
      </c>
      <c r="C29" s="36">
        <f>AVERAGEIFS('Rate Case History'!AA:AA,'Rate Case History'!Z:Z,$B29)</f>
        <v>0.14368333333333333</v>
      </c>
      <c r="D29" s="26">
        <f ca="1">AVERAGEIFS('30y Treasury Bond'!C:C,'30y Treasury Bond'!A:A,$B29)/100</f>
        <v>0.10039838709677419</v>
      </c>
      <c r="E29" s="36">
        <f t="shared" ca="1" si="1"/>
        <v>4.3284946236559138E-2</v>
      </c>
      <c r="G29" s="39" t="s">
        <v>1540</v>
      </c>
      <c r="H29" s="63">
        <v>0.86032055051581557</v>
      </c>
      <c r="I29" s="39"/>
      <c r="J29" s="39"/>
      <c r="K29" s="39"/>
      <c r="L29" s="39"/>
      <c r="M29" s="39"/>
      <c r="N29" s="39"/>
      <c r="O29" s="39"/>
    </row>
    <row r="30" spans="2:15" ht="15" customHeight="1" x14ac:dyDescent="0.25">
      <c r="B30" s="27">
        <v>1986.1</v>
      </c>
      <c r="C30" s="36">
        <f>AVERAGEIFS('Rate Case History'!AA:AA,'Rate Case History'!Z:Z,$B30)</f>
        <v>0.14050000000000001</v>
      </c>
      <c r="D30" s="26">
        <f ca="1">AVERAGEIFS('30y Treasury Bond'!C:C,'30y Treasury Bond'!A:A,$B30)/100</f>
        <v>8.7693333333333318E-2</v>
      </c>
      <c r="E30" s="36">
        <f t="shared" ca="1" si="1"/>
        <v>5.2806666666666696E-2</v>
      </c>
      <c r="G30" s="39" t="s">
        <v>1541</v>
      </c>
      <c r="H30" s="63">
        <v>5.3972749732821255E-3</v>
      </c>
      <c r="I30" s="39"/>
      <c r="J30" s="39"/>
      <c r="K30" s="39"/>
      <c r="L30" s="39"/>
      <c r="M30" s="39"/>
      <c r="N30" s="39"/>
      <c r="O30" s="39"/>
    </row>
    <row r="31" spans="2:15" ht="15" customHeight="1" thickBot="1" x14ac:dyDescent="0.3">
      <c r="B31" s="27">
        <v>1986.2</v>
      </c>
      <c r="C31" s="36">
        <f>AVERAGEIFS('Rate Case History'!AA:AA,'Rate Case History'!Z:Z,$B31)</f>
        <v>0.13276666666666667</v>
      </c>
      <c r="D31" s="26">
        <f ca="1">AVERAGEIFS('30y Treasury Bond'!C:C,'30y Treasury Bond'!A:A,$B31)/100</f>
        <v>7.4906250000000008E-2</v>
      </c>
      <c r="E31" s="36">
        <f t="shared" ca="1" si="1"/>
        <v>5.7860416666666664E-2</v>
      </c>
      <c r="G31" s="64" t="s">
        <v>1542</v>
      </c>
      <c r="H31" s="64">
        <v>172</v>
      </c>
      <c r="I31" s="39"/>
      <c r="J31" s="39"/>
      <c r="K31" s="39"/>
      <c r="L31" s="39"/>
      <c r="M31" s="39"/>
      <c r="N31" s="39"/>
      <c r="O31" s="39"/>
    </row>
    <row r="32" spans="2:15" ht="15" customHeight="1" x14ac:dyDescent="0.25">
      <c r="B32" s="27">
        <v>1986.3</v>
      </c>
      <c r="C32" s="36">
        <f>AVERAGEIFS('Rate Case History'!AA:AA,'Rate Case History'!Z:Z,$B32)</f>
        <v>0.13090000000000002</v>
      </c>
      <c r="D32" s="26">
        <f ca="1">AVERAGEIFS('30y Treasury Bond'!C:C,'30y Treasury Bond'!A:A,$B32)/100</f>
        <v>7.4042187499999995E-2</v>
      </c>
      <c r="E32" s="36">
        <f t="shared" ca="1" si="1"/>
        <v>5.6857812500000021E-2</v>
      </c>
      <c r="G32" s="39"/>
      <c r="H32" s="39"/>
      <c r="I32" s="39"/>
      <c r="J32" s="39"/>
      <c r="K32" s="39"/>
      <c r="L32" s="39"/>
      <c r="M32" s="39"/>
      <c r="N32" s="39"/>
      <c r="O32" s="39"/>
    </row>
    <row r="33" spans="2:15" ht="15" customHeight="1" thickBot="1" x14ac:dyDescent="0.3">
      <c r="B33" s="27">
        <v>1986.4</v>
      </c>
      <c r="C33" s="36">
        <f>AVERAGEIFS('Rate Case History'!AA:AA,'Rate Case History'!Z:Z,$B33)</f>
        <v>0.13621428571428573</v>
      </c>
      <c r="D33" s="26">
        <f ca="1">AVERAGEIFS('30y Treasury Bond'!C:C,'30y Treasury Bond'!A:A,$B33)/100</f>
        <v>7.5280645161290308E-2</v>
      </c>
      <c r="E33" s="36">
        <f t="shared" ca="1" si="1"/>
        <v>6.0933640552995424E-2</v>
      </c>
      <c r="G33" s="39" t="s">
        <v>1543</v>
      </c>
      <c r="H33" s="39"/>
      <c r="I33" s="39"/>
      <c r="J33" s="39"/>
      <c r="K33" s="39"/>
      <c r="L33" s="39"/>
      <c r="M33" s="39"/>
      <c r="N33" s="39"/>
      <c r="O33" s="39"/>
    </row>
    <row r="34" spans="2:15" ht="15" customHeight="1" x14ac:dyDescent="0.3">
      <c r="B34" s="27">
        <v>1987.1</v>
      </c>
      <c r="C34" s="36">
        <f>AVERAGEIFS('Rate Case History'!AA:AA,'Rate Case History'!Z:Z,$B34)</f>
        <v>0.12608571428571427</v>
      </c>
      <c r="D34" s="26">
        <f ca="1">AVERAGEIFS('30y Treasury Bond'!C:C,'30y Treasury Bond'!A:A,$B34)/100</f>
        <v>7.4936065573770486E-2</v>
      </c>
      <c r="E34" s="36">
        <f t="shared" ca="1" si="1"/>
        <v>5.1149648711943788E-2</v>
      </c>
      <c r="G34" s="65"/>
      <c r="H34" s="65" t="s">
        <v>1547</v>
      </c>
      <c r="I34" s="65" t="s">
        <v>1548</v>
      </c>
      <c r="J34" s="65" t="s">
        <v>1549</v>
      </c>
      <c r="K34" s="65" t="s">
        <v>1550</v>
      </c>
      <c r="L34" s="65" t="s">
        <v>1551</v>
      </c>
      <c r="M34" s="39"/>
      <c r="N34" s="39"/>
      <c r="O34" s="39"/>
    </row>
    <row r="35" spans="2:15" ht="15" customHeight="1" x14ac:dyDescent="0.25">
      <c r="B35" s="27">
        <v>1987.2</v>
      </c>
      <c r="C35" s="36">
        <f>AVERAGEIFS('Rate Case History'!AA:AA,'Rate Case History'!Z:Z,$B35)</f>
        <v>0.13037500000000002</v>
      </c>
      <c r="D35" s="26">
        <f ca="1">AVERAGEIFS('30y Treasury Bond'!C:C,'30y Treasury Bond'!A:A,$B35)/100</f>
        <v>8.5306349206349191E-2</v>
      </c>
      <c r="E35" s="36">
        <f t="shared" ca="1" si="1"/>
        <v>4.5068650793650827E-2</v>
      </c>
      <c r="G35" s="39" t="s">
        <v>1544</v>
      </c>
      <c r="H35" s="39">
        <v>1</v>
      </c>
      <c r="I35" s="66">
        <v>3.0710375793282157E-2</v>
      </c>
      <c r="J35" s="66">
        <v>3.0710375793282157E-2</v>
      </c>
      <c r="K35" s="66">
        <v>1054.2316291442855</v>
      </c>
      <c r="L35" s="66">
        <v>8.6673666565264189E-75</v>
      </c>
      <c r="M35" s="39"/>
      <c r="N35" s="39"/>
      <c r="O35" s="39"/>
    </row>
    <row r="36" spans="2:15" ht="15" customHeight="1" x14ac:dyDescent="0.25">
      <c r="B36" s="27">
        <v>1987.3</v>
      </c>
      <c r="C36" s="36">
        <f>AVERAGEIFS('Rate Case History'!AA:AA,'Rate Case History'!Z:Z,$B36)</f>
        <v>0.127</v>
      </c>
      <c r="D36" s="26">
        <f ca="1">AVERAGEIFS('30y Treasury Bond'!C:C,'30y Treasury Bond'!A:A,$B36)/100</f>
        <v>9.0592187499999977E-2</v>
      </c>
      <c r="E36" s="36">
        <f t="shared" ca="1" si="1"/>
        <v>3.6407812500000025E-2</v>
      </c>
      <c r="G36" s="39" t="s">
        <v>1545</v>
      </c>
      <c r="H36" s="39">
        <v>170</v>
      </c>
      <c r="I36" s="66">
        <v>4.9521981133269872E-3</v>
      </c>
      <c r="J36" s="66">
        <v>2.9130577137217571E-5</v>
      </c>
      <c r="K36" s="66"/>
      <c r="L36" s="66"/>
      <c r="M36" s="39"/>
      <c r="N36" s="39"/>
      <c r="O36" s="39"/>
    </row>
    <row r="37" spans="2:15" ht="15" customHeight="1" thickBot="1" x14ac:dyDescent="0.3">
      <c r="B37" s="27">
        <v>1987.4</v>
      </c>
      <c r="C37" s="36">
        <f>AVERAGEIFS('Rate Case History'!AA:AA,'Rate Case History'!Z:Z,$B37)</f>
        <v>0.12686666666666666</v>
      </c>
      <c r="D37" s="26">
        <f ca="1">AVERAGEIFS('30y Treasury Bond'!C:C,'30y Treasury Bond'!A:A,$B37)/100</f>
        <v>9.2301538461538449E-2</v>
      </c>
      <c r="E37" s="36">
        <f t="shared" ca="1" si="1"/>
        <v>3.4565128205128207E-2</v>
      </c>
      <c r="G37" s="64" t="s">
        <v>164</v>
      </c>
      <c r="H37" s="64">
        <v>171</v>
      </c>
      <c r="I37" s="67">
        <v>3.5662573906609145E-2</v>
      </c>
      <c r="J37" s="67"/>
      <c r="K37" s="67"/>
      <c r="L37" s="67"/>
      <c r="M37" s="39"/>
      <c r="N37" s="39"/>
      <c r="O37" s="39"/>
    </row>
    <row r="38" spans="2:15" ht="15" customHeight="1" thickBot="1" x14ac:dyDescent="0.3">
      <c r="B38" s="27">
        <v>1988.1</v>
      </c>
      <c r="C38" s="36">
        <f>AVERAGEIFS('Rate Case History'!AA:AA,'Rate Case History'!Z:Z,$B38)</f>
        <v>0.12940000000000002</v>
      </c>
      <c r="D38" s="26">
        <f ca="1">AVERAGEIFS('30y Treasury Bond'!C:C,'30y Treasury Bond'!A:A,$B38)/100</f>
        <v>8.6266129032258082E-2</v>
      </c>
      <c r="E38" s="36">
        <f t="shared" ca="1" si="1"/>
        <v>4.3133870967741933E-2</v>
      </c>
      <c r="G38" s="39"/>
      <c r="H38" s="39"/>
      <c r="I38" s="39"/>
      <c r="J38" s="39"/>
      <c r="K38" s="39"/>
      <c r="L38" s="39"/>
      <c r="M38" s="39"/>
      <c r="N38" s="39"/>
      <c r="O38" s="39"/>
    </row>
    <row r="39" spans="2:15" ht="15" customHeight="1" x14ac:dyDescent="0.3">
      <c r="B39" s="27">
        <v>1988.2</v>
      </c>
      <c r="C39" s="36">
        <f>AVERAGEIFS('Rate Case History'!AA:AA,'Rate Case History'!Z:Z,$B39)</f>
        <v>0.12475</v>
      </c>
      <c r="D39" s="26">
        <f ca="1">AVERAGEIFS('30y Treasury Bond'!C:C,'30y Treasury Bond'!A:A,$B39)/100</f>
        <v>9.0614285714285744E-2</v>
      </c>
      <c r="E39" s="36">
        <f t="shared" ca="1" si="1"/>
        <v>3.4135714285714255E-2</v>
      </c>
      <c r="G39" s="65"/>
      <c r="H39" s="65" t="s">
        <v>1552</v>
      </c>
      <c r="I39" s="65" t="s">
        <v>1541</v>
      </c>
      <c r="J39" s="65" t="s">
        <v>1553</v>
      </c>
      <c r="K39" s="65" t="s">
        <v>1554</v>
      </c>
      <c r="L39" s="65" t="s">
        <v>1555</v>
      </c>
      <c r="M39" s="65" t="s">
        <v>1556</v>
      </c>
      <c r="N39" s="65" t="s">
        <v>1557</v>
      </c>
      <c r="O39" s="65" t="s">
        <v>1558</v>
      </c>
    </row>
    <row r="40" spans="2:15" ht="15" customHeight="1" x14ac:dyDescent="0.25">
      <c r="B40" s="27">
        <v>1988.3</v>
      </c>
      <c r="C40" s="36">
        <f>AVERAGEIFS('Rate Case History'!AA:AA,'Rate Case History'!Z:Z,$B40)</f>
        <v>0.12787777777777778</v>
      </c>
      <c r="D40" s="26">
        <f ca="1">AVERAGEIFS('30y Treasury Bond'!C:C,'30y Treasury Bond'!A:A,$B40)/100</f>
        <v>9.1754687500000043E-2</v>
      </c>
      <c r="E40" s="36">
        <f t="shared" ca="1" si="1"/>
        <v>3.6123090277777742E-2</v>
      </c>
      <c r="G40" s="39" t="s">
        <v>1546</v>
      </c>
      <c r="H40" s="68">
        <v>7.9192000623355074E-2</v>
      </c>
      <c r="I40" s="69">
        <v>9.0710642676058843E-4</v>
      </c>
      <c r="J40" s="69">
        <v>87.301774397257276</v>
      </c>
      <c r="K40" s="68">
        <v>3.8967713938681142E-143</v>
      </c>
      <c r="L40" s="68">
        <v>7.7401357381330249E-2</v>
      </c>
      <c r="M40" s="68">
        <v>8.09826438653799E-2</v>
      </c>
      <c r="N40" s="68">
        <v>7.7401357381330249E-2</v>
      </c>
      <c r="O40" s="68">
        <v>8.09826438653799E-2</v>
      </c>
    </row>
    <row r="41" spans="2:15" ht="15" customHeight="1" thickBot="1" x14ac:dyDescent="0.3">
      <c r="B41" s="27">
        <v>1988.4</v>
      </c>
      <c r="C41" s="36">
        <f>AVERAGEIFS('Rate Case History'!AA:AA,'Rate Case History'!Z:Z,$B41)</f>
        <v>0.12977272727272726</v>
      </c>
      <c r="D41" s="26">
        <f ca="1">AVERAGEIFS('30y Treasury Bond'!C:C,'30y Treasury Bond'!A:A,$B41)/100</f>
        <v>8.9730158730158771E-2</v>
      </c>
      <c r="E41" s="36">
        <f t="shared" ca="1" si="1"/>
        <v>4.0042568542568491E-2</v>
      </c>
      <c r="G41" s="64" t="s">
        <v>1420</v>
      </c>
      <c r="H41" s="70">
        <v>-0.43172048286568754</v>
      </c>
      <c r="I41" s="71">
        <v>1.3296417192958937E-2</v>
      </c>
      <c r="J41" s="71">
        <v>-32.468933292368668</v>
      </c>
      <c r="K41" s="70">
        <v>8.667366656525927E-75</v>
      </c>
      <c r="L41" s="70">
        <v>-0.45796783255622014</v>
      </c>
      <c r="M41" s="70">
        <v>-0.40547313317515493</v>
      </c>
      <c r="N41" s="70">
        <v>-0.45796783255622014</v>
      </c>
      <c r="O41" s="70">
        <v>-0.40547313317515493</v>
      </c>
    </row>
    <row r="42" spans="2:15" ht="15" customHeight="1" x14ac:dyDescent="0.25">
      <c r="B42" s="27">
        <v>1989.1</v>
      </c>
      <c r="C42" s="36">
        <f>AVERAGEIFS('Rate Case History'!AA:AA,'Rate Case History'!Z:Z,$B42)</f>
        <v>0.12992500000000001</v>
      </c>
      <c r="D42" s="26">
        <f ca="1">AVERAGEIFS('30y Treasury Bond'!C:C,'30y Treasury Bond'!A:A,$B42)/100</f>
        <v>9.036129032258064E-2</v>
      </c>
      <c r="E42" s="36">
        <f t="shared" ca="1" si="1"/>
        <v>3.9563709677419373E-2</v>
      </c>
      <c r="G42"/>
      <c r="H42"/>
      <c r="I42"/>
      <c r="J42"/>
      <c r="K42"/>
      <c r="L42"/>
      <c r="M42"/>
      <c r="N42"/>
      <c r="O42"/>
    </row>
    <row r="43" spans="2:15" ht="15" customHeight="1" x14ac:dyDescent="0.25">
      <c r="B43" s="27">
        <v>1989.2</v>
      </c>
      <c r="C43" s="36">
        <f>AVERAGEIFS('Rate Case History'!AA:AA,'Rate Case History'!Z:Z,$B43)</f>
        <v>0.13250000000000001</v>
      </c>
      <c r="D43" s="26">
        <f ca="1">AVERAGEIFS('30y Treasury Bond'!C:C,'30y Treasury Bond'!A:A,$B43)/100</f>
        <v>8.69796875E-2</v>
      </c>
      <c r="E43" s="36">
        <f t="shared" ca="1" si="1"/>
        <v>4.5520312500000007E-2</v>
      </c>
      <c r="G43"/>
      <c r="H43"/>
      <c r="I43"/>
      <c r="J43"/>
      <c r="K43"/>
      <c r="L43"/>
      <c r="M43"/>
      <c r="N43"/>
      <c r="O43"/>
    </row>
    <row r="44" spans="2:15" ht="15" customHeight="1" thickBot="1" x14ac:dyDescent="0.3">
      <c r="B44" s="27">
        <v>1989.3</v>
      </c>
      <c r="C44" s="36">
        <f>AVERAGEIFS('Rate Case History'!AA:AA,'Rate Case History'!Z:Z,$B44)</f>
        <v>0.12557142857142858</v>
      </c>
      <c r="D44" s="26">
        <f ca="1">AVERAGEIFS('30y Treasury Bond'!C:C,'30y Treasury Bond'!A:A,$B44)/100</f>
        <v>8.1187301587301586E-2</v>
      </c>
      <c r="E44" s="36">
        <f t="shared" ref="E44:E53" ca="1" si="2">C44-D44</f>
        <v>4.4384126984126998E-2</v>
      </c>
      <c r="G44"/>
      <c r="H44"/>
      <c r="I44"/>
      <c r="J44" s="10" t="s">
        <v>2629</v>
      </c>
      <c r="K44" s="10" t="s">
        <v>2630</v>
      </c>
      <c r="L44" s="10" t="s">
        <v>2631</v>
      </c>
      <c r="M44"/>
      <c r="N44"/>
      <c r="O44"/>
    </row>
    <row r="45" spans="2:15" ht="15" customHeight="1" x14ac:dyDescent="0.25">
      <c r="B45" s="27">
        <v>1989.4</v>
      </c>
      <c r="C45" s="36">
        <f>AVERAGEIFS('Rate Case History'!AA:AA,'Rate Case History'!Z:Z,$B45)</f>
        <v>0.12936874999999998</v>
      </c>
      <c r="D45" s="26">
        <f ca="1">AVERAGEIFS('30y Treasury Bond'!C:C,'30y Treasury Bond'!A:A,$B45)/100</f>
        <v>7.9334374999999999E-2</v>
      </c>
      <c r="E45" s="36">
        <f t="shared" ca="1" si="2"/>
        <v>5.0034374999999978E-2</v>
      </c>
      <c r="G45" s="37"/>
      <c r="H45" s="37"/>
      <c r="I45" s="37"/>
      <c r="J45" s="38" t="s">
        <v>1559</v>
      </c>
      <c r="K45" s="38"/>
      <c r="L45" s="38"/>
    </row>
    <row r="46" spans="2:15" ht="15" customHeight="1" x14ac:dyDescent="0.25">
      <c r="B46" s="27">
        <v>1990.1</v>
      </c>
      <c r="C46" s="36">
        <f>AVERAGEIFS('Rate Case History'!AA:AA,'Rate Case History'!Z:Z,$B46)</f>
        <v>0.1268</v>
      </c>
      <c r="D46" s="26">
        <f ca="1">AVERAGEIFS('30y Treasury Bond'!C:C,'30y Treasury Bond'!A:A,$B46)/100</f>
        <v>8.4376190476190494E-2</v>
      </c>
      <c r="E46" s="36">
        <f t="shared" ca="1" si="2"/>
        <v>4.2423809523809503E-2</v>
      </c>
      <c r="G46" s="39"/>
      <c r="H46" s="39"/>
      <c r="I46" s="39"/>
      <c r="J46" s="40" t="s">
        <v>1560</v>
      </c>
      <c r="K46" s="40" t="s">
        <v>1561</v>
      </c>
      <c r="L46" s="40"/>
    </row>
    <row r="47" spans="2:15" ht="15" customHeight="1" x14ac:dyDescent="0.25">
      <c r="B47" s="27">
        <v>1990.2</v>
      </c>
      <c r="C47" s="36">
        <f>AVERAGEIFS('Rate Case History'!AA:AA,'Rate Case History'!Z:Z,$B47)</f>
        <v>0.12807142857142859</v>
      </c>
      <c r="D47" s="26">
        <f ca="1">AVERAGEIFS('30y Treasury Bond'!C:C,'30y Treasury Bond'!A:A,$B47)/100</f>
        <v>8.6479365079365086E-2</v>
      </c>
      <c r="E47" s="36">
        <f t="shared" ca="1" si="2"/>
        <v>4.15920634920635E-2</v>
      </c>
      <c r="G47" s="41"/>
      <c r="H47" s="41"/>
      <c r="I47" s="41"/>
      <c r="J47" s="42" t="s">
        <v>1562</v>
      </c>
      <c r="K47" s="42" t="s">
        <v>1563</v>
      </c>
      <c r="L47" s="42" t="s">
        <v>1564</v>
      </c>
    </row>
    <row r="48" spans="2:15" ht="15" customHeight="1" x14ac:dyDescent="0.25">
      <c r="B48" s="27">
        <v>1990.3</v>
      </c>
      <c r="C48" s="36">
        <f>AVERAGEIFS('Rate Case History'!AA:AA,'Rate Case History'!Z:Z,$B48)</f>
        <v>0.12364285714285714</v>
      </c>
      <c r="D48" s="26">
        <f ca="1">AVERAGEIFS('30y Treasury Bond'!C:C,'30y Treasury Bond'!A:A,$B48)/100</f>
        <v>8.7915873015873003E-2</v>
      </c>
      <c r="E48" s="36">
        <f t="shared" ca="1" si="2"/>
        <v>3.5726984126984135E-2</v>
      </c>
      <c r="G48" s="39"/>
      <c r="H48" s="39"/>
      <c r="I48" s="39"/>
      <c r="J48" s="39"/>
      <c r="K48" s="39"/>
      <c r="L48" s="39"/>
    </row>
    <row r="49" spans="2:12" ht="15" customHeight="1" x14ac:dyDescent="0.25">
      <c r="B49" s="27">
        <v>1990.4</v>
      </c>
      <c r="C49" s="36">
        <f>AVERAGEIFS('Rate Case History'!AA:AA,'Rate Case History'!Z:Z,$B49)</f>
        <v>0.12778571428571431</v>
      </c>
      <c r="D49" s="26">
        <f ca="1">AVERAGEIFS('30y Treasury Bond'!C:C,'30y Treasury Bond'!A:A,$B49)/100</f>
        <v>8.557846153846152E-2</v>
      </c>
      <c r="E49" s="36">
        <f t="shared" ca="1" si="2"/>
        <v>4.2207252747252788E-2</v>
      </c>
      <c r="G49" s="39" t="s">
        <v>1565</v>
      </c>
      <c r="H49" s="39"/>
      <c r="I49" s="39"/>
      <c r="J49" s="43">
        <f ca="1">AVERAGE('30y Treasury Bond'!C4:OFFSET('30y Treasury Bond'!C4,30-1,0))/100</f>
        <v>4.1926666666666661E-2</v>
      </c>
      <c r="K49" s="49">
        <f ca="1">$H$40+($H$41*J49)</f>
        <v>6.1091399845073016E-2</v>
      </c>
      <c r="L49" s="44">
        <f ca="1">J49+K49</f>
        <v>0.10301806651173967</v>
      </c>
    </row>
    <row r="50" spans="2:12" ht="15" customHeight="1" x14ac:dyDescent="0.25">
      <c r="B50" s="27">
        <v>1991.1</v>
      </c>
      <c r="C50" s="36">
        <f>AVERAGEIFS('Rate Case History'!AA:AA,'Rate Case History'!Z:Z,$B50)</f>
        <v>0.12694</v>
      </c>
      <c r="D50" s="26">
        <f ca="1">AVERAGEIFS('30y Treasury Bond'!C:C,'30y Treasury Bond'!A:A,$B50)/100</f>
        <v>8.2024193548387081E-2</v>
      </c>
      <c r="E50" s="36">
        <f t="shared" ca="1" si="2"/>
        <v>4.4915806451612916E-2</v>
      </c>
      <c r="G50" s="39" t="s">
        <v>2662</v>
      </c>
      <c r="H50" s="39"/>
      <c r="I50" s="39"/>
      <c r="J50" s="43">
        <v>4.1000000000000002E-2</v>
      </c>
      <c r="K50" s="49">
        <f>$H$40+($H$41*J50)</f>
        <v>6.1491460825861884E-2</v>
      </c>
      <c r="L50" s="44">
        <f>J50+K50</f>
        <v>0.10249146082586189</v>
      </c>
    </row>
    <row r="51" spans="2:12" ht="15" customHeight="1" x14ac:dyDescent="0.25">
      <c r="B51" s="27">
        <v>1991.2</v>
      </c>
      <c r="C51" s="36">
        <f>AVERAGEIFS('Rate Case History'!AA:AA,'Rate Case History'!Z:Z,$B51)</f>
        <v>0.12530000000000002</v>
      </c>
      <c r="D51" s="26">
        <f ca="1">AVERAGEIFS('30y Treasury Bond'!C:C,'30y Treasury Bond'!A:A,$B51)/100</f>
        <v>8.3114062500000016E-2</v>
      </c>
      <c r="E51" s="36">
        <f t="shared" ca="1" si="2"/>
        <v>4.2185937500000006E-2</v>
      </c>
      <c r="G51" s="41" t="s">
        <v>1655</v>
      </c>
      <c r="H51" s="41"/>
      <c r="I51" s="41"/>
      <c r="J51" s="45">
        <v>4.1000000000000002E-2</v>
      </c>
      <c r="K51" s="46">
        <f>$H$40+($H$41*J51)</f>
        <v>6.1491460825861884E-2</v>
      </c>
      <c r="L51" s="46">
        <f>J51+K51</f>
        <v>0.10249146082586189</v>
      </c>
    </row>
    <row r="52" spans="2:12" ht="15" customHeight="1" thickBot="1" x14ac:dyDescent="0.3">
      <c r="B52" s="27">
        <v>1991.3</v>
      </c>
      <c r="C52" s="36">
        <f>AVERAGEIFS('Rate Case History'!AA:AA,'Rate Case History'!Z:Z,$B52)</f>
        <v>0.12431249999999999</v>
      </c>
      <c r="D52" s="26">
        <f ca="1">AVERAGEIFS('30y Treasury Bond'!C:C,'30y Treasury Bond'!A:A,$B52)/100</f>
        <v>8.1885937500000019E-2</v>
      </c>
      <c r="E52" s="36">
        <f t="shared" ca="1" si="2"/>
        <v>4.2426562499999973E-2</v>
      </c>
      <c r="G52" s="47" t="s">
        <v>1533</v>
      </c>
      <c r="H52" s="47"/>
      <c r="I52" s="47"/>
      <c r="J52" s="48"/>
      <c r="K52" s="48"/>
      <c r="L52" s="48">
        <f ca="1">AVERAGE(L49:L51)</f>
        <v>0.10266699605448781</v>
      </c>
    </row>
    <row r="53" spans="2:12" ht="15" customHeight="1" x14ac:dyDescent="0.25">
      <c r="B53" s="27">
        <v>1991.4</v>
      </c>
      <c r="C53" s="36">
        <f>AVERAGEIFS('Rate Case History'!AA:AA,'Rate Case History'!Z:Z,$B53)</f>
        <v>0.12330769230769233</v>
      </c>
      <c r="D53" s="26">
        <f ca="1">AVERAGEIFS('30y Treasury Bond'!C:C,'30y Treasury Bond'!A:A,$B53)/100</f>
        <v>7.8533846153846162E-2</v>
      </c>
      <c r="E53" s="36">
        <f t="shared" ca="1" si="2"/>
        <v>4.4773846153846164E-2</v>
      </c>
    </row>
    <row r="54" spans="2:12" ht="15" customHeight="1" x14ac:dyDescent="0.25">
      <c r="B54" s="27">
        <v>1992.1</v>
      </c>
      <c r="C54" s="36">
        <f>AVERAGEIFS('Rate Case History'!AA:AA,'Rate Case History'!Z:Z,$B54)</f>
        <v>0.12418</v>
      </c>
      <c r="D54" s="26">
        <f ca="1">AVERAGEIFS('30y Treasury Bond'!C:C,'30y Treasury Bond'!A:A,$B54)/100</f>
        <v>7.8050793650793662E-2</v>
      </c>
      <c r="E54" s="36">
        <f t="shared" ca="1" si="1"/>
        <v>4.6129206349206336E-2</v>
      </c>
      <c r="G54" s="28" t="s">
        <v>1566</v>
      </c>
    </row>
    <row r="55" spans="2:12" ht="15" customHeight="1" x14ac:dyDescent="0.25">
      <c r="B55" s="27" t="s">
        <v>1423</v>
      </c>
      <c r="C55" s="36">
        <f>AVERAGEIFS('Rate Case History'!AA:AA,'Rate Case History'!Z:Z,$B55)</f>
        <v>0.11983333333333333</v>
      </c>
      <c r="D55" s="26">
        <f ca="1">AVERAGEIFS('30y Treasury Bond'!C:C,'30y Treasury Bond'!A:A,$B55)/100</f>
        <v>7.8976190476190478E-2</v>
      </c>
      <c r="E55" s="36">
        <f t="shared" ref="E55:E114" ca="1" si="3">C55-D55</f>
        <v>4.0857142857142856E-2</v>
      </c>
      <c r="G55" s="28" t="s">
        <v>2664</v>
      </c>
    </row>
    <row r="56" spans="2:12" ht="15" customHeight="1" x14ac:dyDescent="0.25">
      <c r="B56" s="27" t="s">
        <v>1424</v>
      </c>
      <c r="C56" s="36">
        <f>AVERAGEIFS('Rate Case History'!AA:AA,'Rate Case History'!Z:Z,$B56)</f>
        <v>0.11865999999999999</v>
      </c>
      <c r="D56" s="26">
        <f ca="1">AVERAGEIFS('30y Treasury Bond'!C:C,'30y Treasury Bond'!A:A,$B56)/100</f>
        <v>7.4456250000000002E-2</v>
      </c>
      <c r="E56" s="36">
        <f t="shared" ca="1" si="3"/>
        <v>4.4203749999999986E-2</v>
      </c>
      <c r="G56" s="28" t="s">
        <v>1570</v>
      </c>
    </row>
    <row r="57" spans="2:12" ht="15" customHeight="1" x14ac:dyDescent="0.25">
      <c r="B57" s="27" t="s">
        <v>1425</v>
      </c>
      <c r="C57" s="36">
        <f>AVERAGEIFS('Rate Case History'!AA:AA,'Rate Case History'!Z:Z,$B57)</f>
        <v>0.11939999999999999</v>
      </c>
      <c r="D57" s="26">
        <f ca="1">AVERAGEIFS('30y Treasury Bond'!C:C,'30y Treasury Bond'!A:A,$B57)/100</f>
        <v>7.5235937499999989E-2</v>
      </c>
      <c r="E57" s="36">
        <f t="shared" ca="1" si="3"/>
        <v>4.4164062500000004E-2</v>
      </c>
      <c r="G57" s="28" t="s">
        <v>1567</v>
      </c>
    </row>
    <row r="58" spans="2:12" ht="15" customHeight="1" x14ac:dyDescent="0.25">
      <c r="B58" s="27" t="s">
        <v>1426</v>
      </c>
      <c r="C58" s="36">
        <f>AVERAGEIFS('Rate Case History'!AA:AA,'Rate Case History'!Z:Z,$B58)</f>
        <v>0.11749999999999999</v>
      </c>
      <c r="D58" s="26">
        <f ca="1">AVERAGEIFS('30y Treasury Bond'!C:C,'30y Treasury Bond'!A:A,$B58)/100</f>
        <v>7.0716129032258074E-2</v>
      </c>
      <c r="E58" s="36">
        <f t="shared" ca="1" si="3"/>
        <v>4.678387096774192E-2</v>
      </c>
      <c r="G58" s="28" t="s">
        <v>2665</v>
      </c>
    </row>
    <row r="59" spans="2:12" ht="15" customHeight="1" x14ac:dyDescent="0.25">
      <c r="B59" s="24" t="s">
        <v>1427</v>
      </c>
      <c r="C59" s="36">
        <f>AVERAGEIFS('Rate Case History'!AA:AA,'Rate Case History'!Z:Z,$B59)</f>
        <v>0.11708333333333333</v>
      </c>
      <c r="D59" s="26">
        <f ca="1">AVERAGEIFS('30y Treasury Bond'!C:C,'30y Treasury Bond'!A:A,$B59)/100</f>
        <v>6.8584126984127011E-2</v>
      </c>
      <c r="E59" s="36">
        <f t="shared" ca="1" si="3"/>
        <v>4.849920634920632E-2</v>
      </c>
      <c r="G59" s="28" t="s">
        <v>2666</v>
      </c>
    </row>
    <row r="60" spans="2:12" ht="15" customHeight="1" x14ac:dyDescent="0.25">
      <c r="B60" s="24" t="s">
        <v>1428</v>
      </c>
      <c r="C60" s="36">
        <f>AVERAGEIFS('Rate Case History'!AA:AA,'Rate Case History'!Z:Z,$B60)</f>
        <v>0.11387499999999999</v>
      </c>
      <c r="D60" s="26">
        <f ca="1">AVERAGEIFS('30y Treasury Bond'!C:C,'30y Treasury Bond'!A:A,$B60)/100</f>
        <v>6.3154687500000015E-2</v>
      </c>
      <c r="E60" s="36">
        <f t="shared" ca="1" si="3"/>
        <v>5.0720312499999975E-2</v>
      </c>
      <c r="G60" s="28" t="s">
        <v>2645</v>
      </c>
    </row>
    <row r="61" spans="2:12" ht="15" customHeight="1" x14ac:dyDescent="0.25">
      <c r="B61" s="24" t="s">
        <v>1429</v>
      </c>
      <c r="C61" s="36">
        <f>AVERAGEIFS('Rate Case History'!AA:AA,'Rate Case History'!Z:Z,$B61)</f>
        <v>0.11155555555555557</v>
      </c>
      <c r="D61" s="26">
        <f ca="1">AVERAGEIFS('30y Treasury Bond'!C:C,'30y Treasury Bond'!A:A,$B61)/100</f>
        <v>6.1351562500000012E-2</v>
      </c>
      <c r="E61" s="36">
        <f t="shared" ca="1" si="3"/>
        <v>5.0203993055555562E-2</v>
      </c>
      <c r="G61" s="28" t="s">
        <v>1568</v>
      </c>
    </row>
    <row r="62" spans="2:12" ht="15" customHeight="1" x14ac:dyDescent="0.25">
      <c r="B62" s="24" t="s">
        <v>1430</v>
      </c>
      <c r="C62" s="36">
        <f>AVERAGEIFS('Rate Case History'!AA:AA,'Rate Case History'!Z:Z,$B62)</f>
        <v>0.11120000000000001</v>
      </c>
      <c r="D62" s="26">
        <f ca="1">AVERAGEIFS('30y Treasury Bond'!C:C,'30y Treasury Bond'!A:A,$B62)/100</f>
        <v>6.5758730158730155E-2</v>
      </c>
      <c r="E62" s="36">
        <f t="shared" ca="1" si="3"/>
        <v>4.5441269841269852E-2</v>
      </c>
      <c r="G62" s="28" t="str">
        <f>"[8] Equals "&amp;TEXT(H40,"0.000000")&amp;" + ("&amp;TEXT(H41,"0.000000")&amp;" x Column [7])"</f>
        <v>[8] Equals 0.079192 + (-0.431720 x Column [7])</v>
      </c>
    </row>
    <row r="63" spans="2:12" ht="15" customHeight="1" x14ac:dyDescent="0.25">
      <c r="B63" s="24" t="s">
        <v>1431</v>
      </c>
      <c r="C63" s="36">
        <f>AVERAGEIFS('Rate Case History'!AA:AA,'Rate Case History'!Z:Z,$B63)</f>
        <v>0.10834999999999999</v>
      </c>
      <c r="D63" s="26">
        <f ca="1">AVERAGEIFS('30y Treasury Bond'!C:C,'30y Treasury Bond'!A:A,$B63)/100</f>
        <v>7.3622580645161306E-2</v>
      </c>
      <c r="E63" s="36">
        <f t="shared" ca="1" si="3"/>
        <v>3.4727419354838682E-2</v>
      </c>
      <c r="G63" s="28" t="s">
        <v>1569</v>
      </c>
    </row>
    <row r="64" spans="2:12" ht="15" customHeight="1" x14ac:dyDescent="0.25">
      <c r="B64" s="24" t="s">
        <v>1432</v>
      </c>
      <c r="C64" s="36">
        <f>AVERAGEIFS('Rate Case History'!AA:AA,'Rate Case History'!Z:Z,$B64)</f>
        <v>0.10866666666666668</v>
      </c>
      <c r="D64" s="26">
        <f ca="1">AVERAGEIFS('30y Treasury Bond'!C:C,'30y Treasury Bond'!A:A,$B64)/100</f>
        <v>7.5893750000000024E-2</v>
      </c>
      <c r="E64" s="36">
        <f t="shared" ca="1" si="3"/>
        <v>3.2772916666666652E-2</v>
      </c>
    </row>
    <row r="65" spans="2:5" ht="15" customHeight="1" x14ac:dyDescent="0.25">
      <c r="B65" s="24" t="s">
        <v>1433</v>
      </c>
      <c r="C65" s="36">
        <f>AVERAGEIFS('Rate Case History'!AA:AA,'Rate Case History'!Z:Z,$B65)</f>
        <v>0.11525833333333334</v>
      </c>
      <c r="D65" s="26">
        <f ca="1">AVERAGEIFS('30y Treasury Bond'!C:C,'30y Treasury Bond'!A:A,$B65)/100</f>
        <v>7.9633333333333334E-2</v>
      </c>
      <c r="E65" s="36">
        <f t="shared" ca="1" si="3"/>
        <v>3.5625000000000004E-2</v>
      </c>
    </row>
    <row r="66" spans="2:5" ht="15" customHeight="1" x14ac:dyDescent="0.25">
      <c r="B66" s="24" t="s">
        <v>1434</v>
      </c>
      <c r="C66" s="36">
        <f>AVERAGEIFS('Rate Case History'!AA:AA,'Rate Case History'!Z:Z,$B66)</f>
        <v>0.11</v>
      </c>
      <c r="D66" s="26">
        <f ca="1">AVERAGEIFS('30y Treasury Bond'!C:C,'30y Treasury Bond'!A:A,$B66)/100</f>
        <v>6.9422222222222191E-2</v>
      </c>
      <c r="E66" s="36">
        <f t="shared" ca="1" si="3"/>
        <v>4.057777777777781E-2</v>
      </c>
    </row>
    <row r="67" spans="2:5" ht="15" customHeight="1" x14ac:dyDescent="0.25">
      <c r="B67" s="24" t="s">
        <v>1435</v>
      </c>
      <c r="C67" s="36">
        <f>AVERAGEIFS('Rate Case History'!AA:AA,'Rate Case History'!Z:Z,$B67)</f>
        <v>0.11066666666666668</v>
      </c>
      <c r="D67" s="26">
        <f ca="1">AVERAGEIFS('30y Treasury Bond'!C:C,'30y Treasury Bond'!A:A,$B67)/100</f>
        <v>6.7173015873015857E-2</v>
      </c>
      <c r="E67" s="36">
        <f t="shared" ca="1" si="3"/>
        <v>4.349365079365082E-2</v>
      </c>
    </row>
    <row r="68" spans="2:5" ht="15" customHeight="1" x14ac:dyDescent="0.25">
      <c r="B68" s="24" t="s">
        <v>1436</v>
      </c>
      <c r="C68" s="36">
        <f>AVERAGEIFS('Rate Case History'!AA:AA,'Rate Case History'!Z:Z,$B68)</f>
        <v>0.11606666666666667</v>
      </c>
      <c r="D68" s="26">
        <f ca="1">AVERAGEIFS('30y Treasury Bond'!C:C,'30y Treasury Bond'!A:A,$B68)/100</f>
        <v>6.2390476190476205E-2</v>
      </c>
      <c r="E68" s="36">
        <f t="shared" ca="1" si="3"/>
        <v>5.3676190476190461E-2</v>
      </c>
    </row>
    <row r="69" spans="2:5" ht="15" customHeight="1" x14ac:dyDescent="0.25">
      <c r="B69" s="24" t="s">
        <v>1437</v>
      </c>
      <c r="C69" s="36">
        <f>AVERAGEIFS('Rate Case History'!AA:AA,'Rate Case History'!Z:Z,$B69)</f>
        <v>0.11449999999999999</v>
      </c>
      <c r="D69" s="26">
        <f ca="1">AVERAGEIFS('30y Treasury Bond'!C:C,'30y Treasury Bond'!A:A,$B69)/100</f>
        <v>6.2916923076923065E-2</v>
      </c>
      <c r="E69" s="36">
        <f t="shared" ca="1" si="3"/>
        <v>5.1583076923076926E-2</v>
      </c>
    </row>
    <row r="70" spans="2:5" ht="15" customHeight="1" x14ac:dyDescent="0.25">
      <c r="B70" s="24" t="s">
        <v>1438</v>
      </c>
      <c r="C70" s="36">
        <f>AVERAGEIFS('Rate Case History'!AA:AA,'Rate Case History'!Z:Z,$B70)</f>
        <v>0.10875</v>
      </c>
      <c r="D70" s="26">
        <f ca="1">AVERAGEIFS('30y Treasury Bond'!C:C,'30y Treasury Bond'!A:A,$B70)/100</f>
        <v>6.9215384615384609E-2</v>
      </c>
      <c r="E70" s="36">
        <f t="shared" ca="1" si="3"/>
        <v>3.953461538461539E-2</v>
      </c>
    </row>
    <row r="71" spans="2:5" ht="15" customHeight="1" x14ac:dyDescent="0.25">
      <c r="B71" s="24" t="s">
        <v>1439</v>
      </c>
      <c r="C71" s="36">
        <f>AVERAGEIFS('Rate Case History'!AA:AA,'Rate Case History'!Z:Z,$B71)</f>
        <v>0.1125</v>
      </c>
      <c r="D71" s="26">
        <f ca="1">AVERAGEIFS('30y Treasury Bond'!C:C,'30y Treasury Bond'!A:A,$B71)/100</f>
        <v>6.9672727272727275E-2</v>
      </c>
      <c r="E71" s="36">
        <f t="shared" ca="1" si="3"/>
        <v>4.2827272727272728E-2</v>
      </c>
    </row>
    <row r="72" spans="2:5" ht="15" customHeight="1" x14ac:dyDescent="0.25">
      <c r="B72" s="24" t="s">
        <v>1440</v>
      </c>
      <c r="C72" s="36">
        <f>AVERAGEIFS('Rate Case History'!AA:AA,'Rate Case History'!Z:Z,$B72)</f>
        <v>0.11194285714285715</v>
      </c>
      <c r="D72" s="26">
        <f ca="1">AVERAGEIFS('30y Treasury Bond'!C:C,'30y Treasury Bond'!A:A,$B72)/100</f>
        <v>6.6199999999999995E-2</v>
      </c>
      <c r="E72" s="36">
        <f t="shared" ca="1" si="3"/>
        <v>4.5742857142857155E-2</v>
      </c>
    </row>
    <row r="73" spans="2:5" ht="15" customHeight="1" x14ac:dyDescent="0.25">
      <c r="B73" s="24" t="s">
        <v>1441</v>
      </c>
      <c r="C73" s="36">
        <f>AVERAGEIFS('Rate Case History'!AA:AA,'Rate Case History'!Z:Z,$B73)</f>
        <v>0.11307142857142857</v>
      </c>
      <c r="D73" s="26">
        <f ca="1">AVERAGEIFS('30y Treasury Bond'!C:C,'30y Treasury Bond'!A:A,$B73)/100</f>
        <v>6.8153124999999995E-2</v>
      </c>
      <c r="E73" s="36">
        <f t="shared" ca="1" si="3"/>
        <v>4.4918303571428578E-2</v>
      </c>
    </row>
    <row r="74" spans="2:5" ht="15" customHeight="1" x14ac:dyDescent="0.25">
      <c r="B74" s="24" t="s">
        <v>1442</v>
      </c>
      <c r="C74" s="36">
        <f>AVERAGEIFS('Rate Case History'!AA:AA,'Rate Case History'!Z:Z,$B74)</f>
        <v>0.11699999999999999</v>
      </c>
      <c r="D74" s="26">
        <f ca="1">AVERAGEIFS('30y Treasury Bond'!C:C,'30y Treasury Bond'!A:A,$B74)/100</f>
        <v>6.9369230769230752E-2</v>
      </c>
      <c r="E74" s="36">
        <f t="shared" ca="1" si="3"/>
        <v>4.763076923076924E-2</v>
      </c>
    </row>
    <row r="75" spans="2:5" ht="15" customHeight="1" x14ac:dyDescent="0.25">
      <c r="B75" s="24" t="s">
        <v>1443</v>
      </c>
      <c r="C75" s="36">
        <f>AVERAGEIFS('Rate Case History'!AA:AA,'Rate Case History'!Z:Z,$B75)</f>
        <v>0.12</v>
      </c>
      <c r="D75" s="26">
        <f ca="1">AVERAGEIFS('30y Treasury Bond'!C:C,'30y Treasury Bond'!A:A,$B75)/100</f>
        <v>6.5304545454545448E-2</v>
      </c>
      <c r="E75" s="36">
        <f t="shared" ca="1" si="3"/>
        <v>5.4695454545454547E-2</v>
      </c>
    </row>
    <row r="76" spans="2:5" ht="15" customHeight="1" x14ac:dyDescent="0.25">
      <c r="B76" s="27" t="s">
        <v>1444</v>
      </c>
      <c r="C76" s="36">
        <f>AVERAGEIFS('Rate Case History'!AA:AA,'Rate Case History'!Z:Z,$B76)</f>
        <v>0.10916666666666668</v>
      </c>
      <c r="D76" s="26">
        <f ca="1">AVERAGEIFS('30y Treasury Bond'!C:C,'30y Treasury Bond'!A:A,$B76)/100</f>
        <v>6.1478125000000015E-2</v>
      </c>
      <c r="E76" s="36">
        <f t="shared" ca="1" si="3"/>
        <v>4.768854166666666E-2</v>
      </c>
    </row>
    <row r="77" spans="2:5" ht="15" customHeight="1" x14ac:dyDescent="0.25">
      <c r="B77" s="24" t="s">
        <v>1445</v>
      </c>
      <c r="C77" s="36">
        <f>AVERAGEIFS('Rate Case History'!AA:AA,'Rate Case History'!Z:Z,$B77)</f>
        <v>0.11366666666666665</v>
      </c>
      <c r="D77" s="26">
        <f ca="1">AVERAGEIFS('30y Treasury Bond'!C:C,'30y Treasury Bond'!A:A,$B77)/100</f>
        <v>5.8490769230769207E-2</v>
      </c>
      <c r="E77" s="36">
        <f t="shared" ca="1" si="3"/>
        <v>5.5175897435897445E-2</v>
      </c>
    </row>
    <row r="78" spans="2:5" ht="15" customHeight="1" x14ac:dyDescent="0.25">
      <c r="B78" s="24" t="s">
        <v>1446</v>
      </c>
      <c r="C78" s="36">
        <f>AVERAGEIFS('Rate Case History'!AA:AA,'Rate Case History'!Z:Z,$B78)</f>
        <v>0.11409999999999999</v>
      </c>
      <c r="D78" s="26">
        <f ca="1">AVERAGEIFS('30y Treasury Bond'!C:C,'30y Treasury Bond'!A:A,$B78)/100</f>
        <v>5.4762121212121241E-2</v>
      </c>
      <c r="E78" s="36">
        <f t="shared" ca="1" si="3"/>
        <v>5.9337878787878752E-2</v>
      </c>
    </row>
    <row r="79" spans="2:5" ht="15" customHeight="1" x14ac:dyDescent="0.25">
      <c r="B79" s="24" t="s">
        <v>1447</v>
      </c>
      <c r="C79" s="36">
        <f>AVERAGEIFS('Rate Case History'!AA:AA,'Rate Case History'!Z:Z,$B79)</f>
        <v>0.1169</v>
      </c>
      <c r="D79" s="26">
        <f ca="1">AVERAGEIFS('30y Treasury Bond'!C:C,'30y Treasury Bond'!A:A,$B79)/100</f>
        <v>5.1071212121212115E-2</v>
      </c>
      <c r="E79" s="36">
        <f t="shared" ca="1" si="3"/>
        <v>6.5828787878787889E-2</v>
      </c>
    </row>
    <row r="80" spans="2:5" ht="15" customHeight="1" x14ac:dyDescent="0.25">
      <c r="B80" s="27" t="s">
        <v>1448</v>
      </c>
      <c r="C80" s="36">
        <f>AVERAGEIFS('Rate Case History'!AA:AA,'Rate Case History'!Z:Z,$B80)</f>
        <v>0.10816666666666667</v>
      </c>
      <c r="D80" s="26">
        <f ca="1">AVERAGEIFS('30y Treasury Bond'!C:C,'30y Treasury Bond'!A:A,$B80)/100</f>
        <v>5.3734374999999994E-2</v>
      </c>
      <c r="E80" s="36">
        <f t="shared" ca="1" si="3"/>
        <v>5.4432291666666681E-2</v>
      </c>
    </row>
    <row r="81" spans="2:31" ht="15" customHeight="1" x14ac:dyDescent="0.25">
      <c r="B81" s="27" t="s">
        <v>1449</v>
      </c>
      <c r="C81" s="36">
        <f>AVERAGEIFS('Rate Case History'!AA:AA,'Rate Case History'!Z:Z,$B81)</f>
        <v>0.1125</v>
      </c>
      <c r="D81" s="26">
        <f ca="1">AVERAGEIFS('30y Treasury Bond'!C:C,'30y Treasury Bond'!A:A,$B81)/100</f>
        <v>5.7987692307692289E-2</v>
      </c>
      <c r="E81" s="36">
        <f t="shared" ca="1" si="3"/>
        <v>5.4512307692307714E-2</v>
      </c>
    </row>
    <row r="82" spans="2:31" ht="15" customHeight="1" x14ac:dyDescent="0.25">
      <c r="B82" s="27" t="s">
        <v>1450</v>
      </c>
      <c r="C82" s="36">
        <f>AVERAGEIFS('Rate Case History'!AA:AA,'Rate Case History'!Z:Z,$B82)</f>
        <v>0.10375</v>
      </c>
      <c r="D82" s="26">
        <f ca="1">AVERAGEIFS('30y Treasury Bond'!C:C,'30y Treasury Bond'!A:A,$B82)/100</f>
        <v>6.2559090909090911E-2</v>
      </c>
      <c r="E82" s="36">
        <f t="shared" ca="1" si="3"/>
        <v>4.1190909090909084E-2</v>
      </c>
    </row>
    <row r="83" spans="2:31" ht="15" customHeight="1" x14ac:dyDescent="0.25">
      <c r="B83" s="24" t="s">
        <v>1451</v>
      </c>
      <c r="C83" s="36">
        <f>AVERAGEIFS('Rate Case History'!AA:AA,'Rate Case History'!Z:Z,$B83)</f>
        <v>0.10655000000000001</v>
      </c>
      <c r="D83" s="26">
        <f ca="1">AVERAGEIFS('30y Treasury Bond'!C:C,'30y Treasury Bond'!A:A,$B83)/100</f>
        <v>6.2958461538461505E-2</v>
      </c>
      <c r="E83" s="36">
        <f t="shared" ca="1" si="3"/>
        <v>4.3591538461538501E-2</v>
      </c>
      <c r="S83"/>
      <c r="T83"/>
      <c r="U83"/>
      <c r="V83"/>
      <c r="W83"/>
      <c r="X83"/>
      <c r="Y83"/>
      <c r="Z83"/>
      <c r="AA83"/>
      <c r="AB83"/>
      <c r="AC83"/>
      <c r="AD83"/>
      <c r="AE83"/>
    </row>
    <row r="84" spans="2:31" ht="15" customHeight="1" x14ac:dyDescent="0.25">
      <c r="B84" s="27" t="s">
        <v>1452</v>
      </c>
      <c r="C84" s="36">
        <f>AVERAGEIFS('Rate Case History'!AA:AA,'Rate Case History'!Z:Z,$B84)</f>
        <v>0.11033333333333334</v>
      </c>
      <c r="D84" s="26">
        <f ca="1">AVERAGEIFS('30y Treasury Bond'!C:C,'30y Treasury Bond'!A:A,$B84)/100</f>
        <v>5.9787692307692299E-2</v>
      </c>
      <c r="E84" s="36">
        <f t="shared" ca="1" si="3"/>
        <v>5.054564102564104E-2</v>
      </c>
      <c r="S84"/>
      <c r="T84"/>
      <c r="U84"/>
      <c r="V84"/>
      <c r="W84"/>
      <c r="X84"/>
      <c r="Y84"/>
      <c r="Z84"/>
      <c r="AA84"/>
      <c r="AB84"/>
      <c r="AC84"/>
      <c r="AD84"/>
      <c r="AE84"/>
    </row>
    <row r="85" spans="2:31" ht="15" customHeight="1" x14ac:dyDescent="0.25">
      <c r="B85" s="24" t="s">
        <v>1453</v>
      </c>
      <c r="C85" s="36">
        <f>AVERAGEIFS('Rate Case History'!AA:AA,'Rate Case History'!Z:Z,$B85)</f>
        <v>0.11334</v>
      </c>
      <c r="D85" s="26">
        <f ca="1">AVERAGEIFS('30y Treasury Bond'!C:C,'30y Treasury Bond'!A:A,$B85)/100</f>
        <v>5.7932307692307693E-2</v>
      </c>
      <c r="E85" s="36">
        <f t="shared" ca="1" si="3"/>
        <v>5.5407692307692304E-2</v>
      </c>
      <c r="S85"/>
      <c r="T85"/>
      <c r="U85"/>
      <c r="V85"/>
      <c r="W85"/>
      <c r="X85"/>
      <c r="Y85"/>
      <c r="Z85"/>
      <c r="AA85"/>
      <c r="AB85"/>
      <c r="AC85"/>
      <c r="AD85"/>
      <c r="AE85"/>
    </row>
    <row r="86" spans="2:31" ht="15" customHeight="1" x14ac:dyDescent="0.25">
      <c r="B86" s="24" t="s">
        <v>1454</v>
      </c>
      <c r="C86" s="36">
        <f>AVERAGEIFS('Rate Case History'!AA:AA,'Rate Case History'!Z:Z,$B86)</f>
        <v>0.121</v>
      </c>
      <c r="D86" s="26">
        <f ca="1">AVERAGEIFS('30y Treasury Bond'!C:C,'30y Treasury Bond'!A:A,$B86)/100</f>
        <v>5.6907692307692305E-2</v>
      </c>
      <c r="E86" s="36">
        <f t="shared" ca="1" si="3"/>
        <v>6.4092307692307698E-2</v>
      </c>
      <c r="S86"/>
      <c r="T86"/>
      <c r="U86"/>
      <c r="V86"/>
      <c r="W86"/>
      <c r="X86"/>
      <c r="Y86"/>
      <c r="Z86"/>
      <c r="AA86"/>
      <c r="AB86"/>
      <c r="AC86"/>
      <c r="AD86"/>
      <c r="AE86"/>
    </row>
    <row r="87" spans="2:31" ht="15" customHeight="1" x14ac:dyDescent="0.25">
      <c r="B87" s="27" t="s">
        <v>1455</v>
      </c>
      <c r="C87" s="36">
        <f>AVERAGEIFS('Rate Case History'!AA:AA,'Rate Case History'!Z:Z,$B87)</f>
        <v>0.11375</v>
      </c>
      <c r="D87" s="26">
        <f ca="1">AVERAGEIFS('30y Treasury Bond'!C:C,'30y Treasury Bond'!A:A,$B87)/100</f>
        <v>5.4464615384615396E-2</v>
      </c>
      <c r="E87" s="36">
        <f t="shared" ca="1" si="3"/>
        <v>5.9285384615384608E-2</v>
      </c>
      <c r="S87"/>
      <c r="T87"/>
      <c r="U87"/>
      <c r="V87"/>
      <c r="W87"/>
      <c r="X87"/>
      <c r="Y87"/>
      <c r="Z87"/>
      <c r="AA87"/>
      <c r="AB87"/>
      <c r="AC87"/>
      <c r="AD87"/>
      <c r="AE87"/>
    </row>
    <row r="88" spans="2:31" ht="15" customHeight="1" x14ac:dyDescent="0.25">
      <c r="B88" s="24" t="s">
        <v>1456</v>
      </c>
      <c r="C88" s="36">
        <f>AVERAGEIFS('Rate Case History'!AA:AA,'Rate Case History'!Z:Z,$B88)</f>
        <v>0.1075</v>
      </c>
      <c r="D88" s="26">
        <f ca="1">AVERAGEIFS('30y Treasury Bond'!C:C,'30y Treasury Bond'!A:A,$B88)/100</f>
        <v>5.7016923076923069E-2</v>
      </c>
      <c r="E88" s="36">
        <f t="shared" ca="1" si="3"/>
        <v>5.0483076923076929E-2</v>
      </c>
      <c r="S88"/>
      <c r="T88"/>
      <c r="U88"/>
      <c r="V88"/>
      <c r="W88"/>
      <c r="X88"/>
      <c r="Y88"/>
      <c r="Z88"/>
      <c r="AA88"/>
      <c r="AB88"/>
      <c r="AC88"/>
      <c r="AD88"/>
      <c r="AE88"/>
    </row>
    <row r="89" spans="2:31" ht="15" customHeight="1" x14ac:dyDescent="0.25">
      <c r="B89" s="24" t="s">
        <v>1457</v>
      </c>
      <c r="C89" s="36">
        <f>AVERAGEIFS('Rate Case History'!AA:AA,'Rate Case History'!Z:Z,$B89)</f>
        <v>0.10650000000000001</v>
      </c>
      <c r="D89" s="26">
        <f ca="1">AVERAGEIFS('30y Treasury Bond'!C:C,'30y Treasury Bond'!A:A,$B89)/100</f>
        <v>5.3019696969696967E-2</v>
      </c>
      <c r="E89" s="36">
        <f t="shared" ca="1" si="3"/>
        <v>5.3480303030303045E-2</v>
      </c>
      <c r="S89"/>
      <c r="T89"/>
      <c r="U89"/>
      <c r="V89"/>
      <c r="W89"/>
      <c r="X89"/>
      <c r="Y89"/>
      <c r="Z89"/>
      <c r="AA89"/>
      <c r="AB89"/>
      <c r="AC89"/>
      <c r="AD89"/>
      <c r="AE89"/>
    </row>
    <row r="90" spans="2:31" ht="15" customHeight="1" x14ac:dyDescent="0.25">
      <c r="B90" s="27" t="s">
        <v>1458</v>
      </c>
      <c r="C90" s="36">
        <f>AVERAGEIFS('Rate Case History'!AA:AA,'Rate Case History'!Z:Z,$B90)</f>
        <v>0.10666666666666667</v>
      </c>
      <c r="D90" s="26">
        <f ca="1">AVERAGEIFS('30y Treasury Bond'!C:C,'30y Treasury Bond'!A:A,$B90)/100</f>
        <v>5.51578125E-2</v>
      </c>
      <c r="E90" s="36">
        <f t="shared" ca="1" si="3"/>
        <v>5.1508854166666673E-2</v>
      </c>
      <c r="S90"/>
      <c r="T90"/>
      <c r="U90"/>
      <c r="V90"/>
      <c r="W90"/>
      <c r="X90"/>
      <c r="Y90"/>
      <c r="Z90"/>
      <c r="AA90"/>
      <c r="AB90"/>
      <c r="AC90"/>
      <c r="AD90"/>
      <c r="AE90"/>
    </row>
    <row r="91" spans="2:31" ht="15" customHeight="1" x14ac:dyDescent="0.25">
      <c r="B91" s="24" t="s">
        <v>1459</v>
      </c>
      <c r="C91" s="36">
        <f>AVERAGEIFS('Rate Case History'!AA:AA,'Rate Case History'!Z:Z,$B91)</f>
        <v>0.116425</v>
      </c>
      <c r="D91" s="26">
        <f ca="1">AVERAGEIFS('30y Treasury Bond'!C:C,'30y Treasury Bond'!A:A,$B91)/100</f>
        <v>5.6164615384615389E-2</v>
      </c>
      <c r="E91" s="36">
        <f t="shared" ca="1" si="3"/>
        <v>6.0260384615384611E-2</v>
      </c>
      <c r="S91"/>
      <c r="T91"/>
      <c r="U91"/>
      <c r="V91"/>
      <c r="W91"/>
      <c r="X91"/>
      <c r="Y91"/>
      <c r="Z91"/>
      <c r="AA91"/>
      <c r="AB91"/>
      <c r="AC91"/>
      <c r="AD91"/>
      <c r="AE91"/>
    </row>
    <row r="92" spans="2:31" ht="15" customHeight="1" x14ac:dyDescent="0.25">
      <c r="B92" s="24" t="s">
        <v>1460</v>
      </c>
      <c r="C92" s="36">
        <f>AVERAGEIFS('Rate Case History'!AA:AA,'Rate Case History'!Z:Z,$B92)</f>
        <v>0.11499999999999999</v>
      </c>
      <c r="D92" s="26">
        <f ca="1">AVERAGEIFS('30y Treasury Bond'!C:C,'30y Treasury Bond'!A:A,$B92)/100</f>
        <v>5.0868181818181826E-2</v>
      </c>
      <c r="E92" s="36">
        <f t="shared" ca="1" si="3"/>
        <v>6.4131818181818165E-2</v>
      </c>
      <c r="S92"/>
      <c r="T92"/>
      <c r="U92"/>
      <c r="V92"/>
      <c r="W92"/>
      <c r="X92"/>
      <c r="Y92"/>
      <c r="Z92"/>
      <c r="AA92"/>
      <c r="AB92"/>
      <c r="AC92"/>
      <c r="AD92"/>
      <c r="AE92"/>
    </row>
    <row r="93" spans="2:31" ht="15" customHeight="1" x14ac:dyDescent="0.25">
      <c r="B93" s="27" t="s">
        <v>1461</v>
      </c>
      <c r="C93" s="36">
        <f>AVERAGEIFS('Rate Case History'!AA:AA,'Rate Case History'!Z:Z,$B93)</f>
        <v>0.1101111111111111</v>
      </c>
      <c r="D93" s="26">
        <f ca="1">AVERAGEIFS('30y Treasury Bond'!C:C,'30y Treasury Bond'!A:A,$B93)/100</f>
        <v>4.9322727272727268E-2</v>
      </c>
      <c r="E93" s="36">
        <f t="shared" ca="1" si="3"/>
        <v>6.0788383838383836E-2</v>
      </c>
      <c r="S93"/>
      <c r="T93"/>
      <c r="U93"/>
      <c r="V93"/>
      <c r="W93"/>
      <c r="X93"/>
      <c r="Y93"/>
      <c r="Z93"/>
      <c r="AA93"/>
      <c r="AB93"/>
      <c r="AC93"/>
      <c r="AD93"/>
      <c r="AE93"/>
    </row>
    <row r="94" spans="2:31" ht="15" customHeight="1" x14ac:dyDescent="0.25">
      <c r="B94" s="24" t="s">
        <v>1462</v>
      </c>
      <c r="C94" s="36">
        <f>AVERAGEIFS('Rate Case History'!AA:AA,'Rate Case History'!Z:Z,$B94)</f>
        <v>0.11381999999999999</v>
      </c>
      <c r="D94" s="26">
        <f ca="1">AVERAGEIFS('30y Treasury Bond'!C:C,'30y Treasury Bond'!A:A,$B94)/100</f>
        <v>4.8518749999999999E-2</v>
      </c>
      <c r="E94" s="36">
        <f t="shared" ca="1" si="3"/>
        <v>6.5301249999999991E-2</v>
      </c>
      <c r="S94"/>
      <c r="T94"/>
      <c r="U94"/>
      <c r="V94"/>
      <c r="W94"/>
      <c r="X94"/>
      <c r="Y94"/>
      <c r="Z94"/>
      <c r="AA94"/>
      <c r="AB94"/>
      <c r="AC94"/>
      <c r="AD94"/>
      <c r="AE94"/>
    </row>
    <row r="95" spans="2:31" ht="15" customHeight="1" x14ac:dyDescent="0.25">
      <c r="B95" s="24" t="s">
        <v>1463</v>
      </c>
      <c r="C95" s="36">
        <f>AVERAGEIFS('Rate Case History'!AA:AA,'Rate Case History'!Z:Z,$B95)</f>
        <v>0.113625</v>
      </c>
      <c r="D95" s="26">
        <f ca="1">AVERAGEIFS('30y Treasury Bond'!C:C,'30y Treasury Bond'!A:A,$B95)/100</f>
        <v>4.6032307692307678E-2</v>
      </c>
      <c r="E95" s="36">
        <f t="shared" ca="1" si="3"/>
        <v>6.7592692307692326E-2</v>
      </c>
      <c r="S95"/>
      <c r="T95"/>
      <c r="U95"/>
      <c r="V95"/>
      <c r="W95"/>
      <c r="X95"/>
      <c r="Y95"/>
      <c r="Z95"/>
      <c r="AA95"/>
      <c r="AB95"/>
      <c r="AC95"/>
      <c r="AD95"/>
      <c r="AE95"/>
    </row>
    <row r="96" spans="2:31" ht="15" customHeight="1" x14ac:dyDescent="0.25">
      <c r="B96" s="24" t="s">
        <v>1464</v>
      </c>
      <c r="C96" s="36">
        <f>AVERAGEIFS('Rate Case History'!AA:AA,'Rate Case History'!Z:Z,$B96)</f>
        <v>0.10612000000000002</v>
      </c>
      <c r="D96" s="26">
        <f ca="1">AVERAGEIFS('30y Treasury Bond'!C:C,'30y Treasury Bond'!A:A,$B96)/100</f>
        <v>5.113939393939395E-2</v>
      </c>
      <c r="E96" s="36">
        <f t="shared" ca="1" si="3"/>
        <v>5.498060606060607E-2</v>
      </c>
      <c r="S96"/>
      <c r="T96"/>
      <c r="U96"/>
      <c r="V96"/>
      <c r="W96"/>
      <c r="X96"/>
      <c r="Y96"/>
      <c r="Z96"/>
      <c r="AA96"/>
      <c r="AB96"/>
      <c r="AC96"/>
      <c r="AD96"/>
      <c r="AE96"/>
    </row>
    <row r="97" spans="2:31" ht="15" customHeight="1" x14ac:dyDescent="0.25">
      <c r="B97" s="24" t="s">
        <v>1465</v>
      </c>
      <c r="C97" s="36">
        <f>AVERAGEIFS('Rate Case History'!AA:AA,'Rate Case History'!Z:Z,$B97)</f>
        <v>0.10841818181818183</v>
      </c>
      <c r="D97" s="26">
        <f ca="1">AVERAGEIFS('30y Treasury Bond'!C:C,'30y Treasury Bond'!A:A,$B97)/100</f>
        <v>5.1146969696969691E-2</v>
      </c>
      <c r="E97" s="36">
        <f t="shared" ca="1" si="3"/>
        <v>5.7271212121212139E-2</v>
      </c>
      <c r="S97"/>
      <c r="T97"/>
      <c r="U97"/>
      <c r="V97"/>
      <c r="W97"/>
      <c r="X97"/>
      <c r="Y97"/>
      <c r="Z97"/>
      <c r="AA97"/>
      <c r="AB97"/>
      <c r="AC97"/>
      <c r="AD97"/>
      <c r="AE97"/>
    </row>
    <row r="98" spans="2:31" ht="15" customHeight="1" x14ac:dyDescent="0.25">
      <c r="B98" s="24" t="s">
        <v>1466</v>
      </c>
      <c r="C98" s="36">
        <f>AVERAGEIFS('Rate Case History'!AA:AA,'Rate Case History'!Z:Z,$B98)</f>
        <v>0.11059999999999999</v>
      </c>
      <c r="D98" s="26">
        <f ca="1">AVERAGEIFS('30y Treasury Bond'!C:C,'30y Treasury Bond'!A:A,$B98)/100</f>
        <v>4.8776923076923072E-2</v>
      </c>
      <c r="E98" s="36">
        <f t="shared" ca="1" si="3"/>
        <v>6.1823076923076918E-2</v>
      </c>
      <c r="S98"/>
      <c r="T98"/>
      <c r="U98"/>
      <c r="V98"/>
      <c r="W98"/>
      <c r="X98"/>
      <c r="Y98"/>
      <c r="Z98"/>
      <c r="AA98"/>
      <c r="AB98"/>
      <c r="AC98"/>
      <c r="AD98"/>
      <c r="AE98"/>
    </row>
    <row r="99" spans="2:31" ht="15" customHeight="1" x14ac:dyDescent="0.25">
      <c r="B99" s="24" t="s">
        <v>1467</v>
      </c>
      <c r="C99" s="36">
        <f>AVERAGEIFS('Rate Case History'!AA:AA,'Rate Case History'!Z:Z,$B99)</f>
        <v>0.10573333333333335</v>
      </c>
      <c r="D99" s="26">
        <f ca="1">AVERAGEIFS('30y Treasury Bond'!C:C,'30y Treasury Bond'!A:A,$B99)/100</f>
        <v>5.3353846153846154E-2</v>
      </c>
      <c r="E99" s="36">
        <f t="shared" ca="1" si="3"/>
        <v>5.2379487179487191E-2</v>
      </c>
      <c r="S99"/>
      <c r="T99"/>
      <c r="U99"/>
      <c r="V99"/>
      <c r="W99"/>
      <c r="X99"/>
      <c r="Y99"/>
      <c r="Z99"/>
      <c r="AA99"/>
      <c r="AB99"/>
      <c r="AC99"/>
      <c r="AD99"/>
      <c r="AE99"/>
    </row>
    <row r="100" spans="2:31" ht="15" customHeight="1" x14ac:dyDescent="0.25">
      <c r="B100" s="24" t="s">
        <v>1468</v>
      </c>
      <c r="C100" s="36">
        <f>AVERAGEIFS('Rate Case History'!AA:AA,'Rate Case History'!Z:Z,$B100)</f>
        <v>0.10368749999999999</v>
      </c>
      <c r="D100" s="26">
        <f ca="1">AVERAGEIFS('30y Treasury Bond'!C:C,'30y Treasury Bond'!A:A,$B100)/100</f>
        <v>5.1074242424242439E-2</v>
      </c>
      <c r="E100" s="36">
        <f t="shared" ca="1" si="3"/>
        <v>5.2613257575757549E-2</v>
      </c>
      <c r="S100"/>
      <c r="T100"/>
      <c r="U100"/>
      <c r="V100"/>
      <c r="W100"/>
      <c r="X100"/>
      <c r="Y100"/>
      <c r="Z100"/>
      <c r="AA100"/>
      <c r="AB100"/>
      <c r="AC100"/>
      <c r="AD100"/>
      <c r="AE100"/>
    </row>
    <row r="101" spans="2:31" ht="15" customHeight="1" x14ac:dyDescent="0.25">
      <c r="B101" s="24" t="s">
        <v>1469</v>
      </c>
      <c r="C101" s="36">
        <f>AVERAGEIFS('Rate Case History'!AA:AA,'Rate Case History'!Z:Z,$B101)</f>
        <v>0.10658333333333332</v>
      </c>
      <c r="D101" s="26">
        <f ca="1">AVERAGEIFS('30y Treasury Bond'!C:C,'30y Treasury Bond'!A:A,$B101)/100</f>
        <v>4.9322727272727296E-2</v>
      </c>
      <c r="E101" s="36">
        <f t="shared" ca="1" si="3"/>
        <v>5.7260606060606026E-2</v>
      </c>
      <c r="S101"/>
      <c r="T101"/>
      <c r="U101"/>
      <c r="V101"/>
      <c r="W101"/>
      <c r="X101"/>
      <c r="Y101"/>
      <c r="Z101"/>
      <c r="AA101"/>
      <c r="AB101"/>
      <c r="AC101"/>
      <c r="AD101"/>
      <c r="AE101"/>
    </row>
    <row r="102" spans="2:31" ht="15" customHeight="1" x14ac:dyDescent="0.25">
      <c r="B102" s="24" t="s">
        <v>1470</v>
      </c>
      <c r="C102" s="36">
        <f>AVERAGEIFS('Rate Case History'!AA:AA,'Rate Case History'!Z:Z,$B102)</f>
        <v>0.10650000000000001</v>
      </c>
      <c r="D102" s="26">
        <f ca="1">AVERAGEIFS('30y Treasury Bond'!C:C,'30y Treasury Bond'!A:A,$B102)/100</f>
        <v>4.7070312500000003E-2</v>
      </c>
      <c r="E102" s="36">
        <f t="shared" ca="1" si="3"/>
        <v>5.9429687500000009E-2</v>
      </c>
      <c r="S102"/>
      <c r="T102"/>
      <c r="U102"/>
      <c r="V102"/>
      <c r="W102"/>
      <c r="X102"/>
      <c r="Y102"/>
      <c r="Z102"/>
      <c r="AA102"/>
      <c r="AB102"/>
      <c r="AC102"/>
      <c r="AD102"/>
      <c r="AE102"/>
    </row>
    <row r="103" spans="2:31" ht="15" customHeight="1" x14ac:dyDescent="0.25">
      <c r="B103" s="27" t="s">
        <v>1471</v>
      </c>
      <c r="C103" s="36">
        <f>AVERAGEIFS('Rate Case History'!AA:AA,'Rate Case History'!Z:Z,$B103)</f>
        <v>0.10536000000000001</v>
      </c>
      <c r="D103" s="26">
        <f ca="1">AVERAGEIFS('30y Treasury Bond'!C:C,'30y Treasury Bond'!A:A,$B103)/100</f>
        <v>4.4709230769230765E-2</v>
      </c>
      <c r="E103" s="36">
        <f t="shared" ca="1" si="3"/>
        <v>6.0650769230769244E-2</v>
      </c>
      <c r="S103"/>
      <c r="T103"/>
      <c r="U103"/>
      <c r="V103"/>
      <c r="W103"/>
      <c r="X103"/>
      <c r="Y103"/>
      <c r="Z103"/>
      <c r="AA103"/>
      <c r="AB103"/>
      <c r="AC103"/>
      <c r="AD103"/>
      <c r="AE103"/>
    </row>
    <row r="104" spans="2:31" ht="15" customHeight="1" x14ac:dyDescent="0.25">
      <c r="B104" s="24" t="s">
        <v>1472</v>
      </c>
      <c r="C104" s="36">
        <f>AVERAGEIFS('Rate Case History'!AA:AA,'Rate Case History'!Z:Z,$B104)</f>
        <v>0.10471999999999999</v>
      </c>
      <c r="D104" s="26">
        <f ca="1">AVERAGEIFS('30y Treasury Bond'!C:C,'30y Treasury Bond'!A:A,$B104)/100</f>
        <v>4.4228787878787867E-2</v>
      </c>
      <c r="E104" s="36">
        <f t="shared" ca="1" si="3"/>
        <v>6.0491212121212126E-2</v>
      </c>
      <c r="S104"/>
      <c r="T104"/>
      <c r="U104"/>
      <c r="V104"/>
      <c r="W104"/>
      <c r="X104"/>
      <c r="Y104"/>
      <c r="Z104"/>
      <c r="AA104"/>
      <c r="AB104"/>
      <c r="AC104"/>
      <c r="AD104"/>
      <c r="AE104"/>
    </row>
    <row r="105" spans="2:31" ht="15" customHeight="1" x14ac:dyDescent="0.25">
      <c r="B105" s="24" t="s">
        <v>1473</v>
      </c>
      <c r="C105" s="36">
        <f>AVERAGEIFS('Rate Case History'!AA:AA,'Rate Case History'!Z:Z,$B105)</f>
        <v>0.10316428571428572</v>
      </c>
      <c r="D105" s="26">
        <f ca="1">AVERAGEIFS('30y Treasury Bond'!C:C,'30y Treasury Bond'!A:A,$B105)/100</f>
        <v>4.6523076923076924E-2</v>
      </c>
      <c r="E105" s="36">
        <f t="shared" ca="1" si="3"/>
        <v>5.6641208791208798E-2</v>
      </c>
      <c r="S105"/>
      <c r="T105"/>
      <c r="U105"/>
      <c r="V105"/>
      <c r="W105"/>
      <c r="X105"/>
      <c r="Y105"/>
      <c r="Z105"/>
      <c r="AA105"/>
      <c r="AB105"/>
      <c r="AC105"/>
      <c r="AD105"/>
      <c r="AE105"/>
    </row>
    <row r="106" spans="2:31" ht="15" customHeight="1" x14ac:dyDescent="0.25">
      <c r="B106" s="24" t="s">
        <v>1474</v>
      </c>
      <c r="C106" s="36">
        <f>AVERAGEIFS('Rate Case History'!AA:AA,'Rate Case History'!Z:Z,$B106)</f>
        <v>0.10680000000000001</v>
      </c>
      <c r="D106" s="26">
        <f ca="1">AVERAGEIFS('30y Treasury Bond'!C:C,'30y Treasury Bond'!A:A,$B106)/100</f>
        <v>4.6270769230769213E-2</v>
      </c>
      <c r="E106" s="36">
        <f t="shared" ca="1" si="3"/>
        <v>6.0529230769230793E-2</v>
      </c>
      <c r="S106"/>
      <c r="T106"/>
      <c r="U106"/>
      <c r="V106"/>
      <c r="W106"/>
      <c r="X106"/>
      <c r="Y106"/>
      <c r="Z106"/>
      <c r="AA106"/>
      <c r="AB106"/>
      <c r="AC106"/>
      <c r="AD106"/>
      <c r="AE106"/>
    </row>
    <row r="107" spans="2:31" ht="15" customHeight="1" x14ac:dyDescent="0.25">
      <c r="B107" s="24" t="s">
        <v>1475</v>
      </c>
      <c r="C107" s="36">
        <f>AVERAGEIFS('Rate Case History'!AA:AA,'Rate Case History'!Z:Z,$B107)</f>
        <v>0.106</v>
      </c>
      <c r="D107" s="26">
        <f ca="1">AVERAGEIFS('30y Treasury Bond'!C:C,'30y Treasury Bond'!A:A,$B107)/100</f>
        <v>5.1427692307692299E-2</v>
      </c>
      <c r="E107" s="36">
        <f t="shared" ca="1" si="3"/>
        <v>5.4572307692307698E-2</v>
      </c>
      <c r="S107"/>
      <c r="T107"/>
      <c r="U107"/>
      <c r="V107"/>
      <c r="W107"/>
      <c r="X107"/>
      <c r="Y107"/>
      <c r="Z107"/>
      <c r="AA107"/>
      <c r="AB107"/>
      <c r="AC107"/>
      <c r="AD107"/>
      <c r="AE107"/>
    </row>
    <row r="108" spans="2:31" ht="15" customHeight="1" x14ac:dyDescent="0.25">
      <c r="B108" s="24" t="s">
        <v>1476</v>
      </c>
      <c r="C108" s="36">
        <f>AVERAGEIFS('Rate Case History'!AA:AA,'Rate Case History'!Z:Z,$B108)</f>
        <v>0.10337499999999999</v>
      </c>
      <c r="D108" s="26">
        <f ca="1">AVERAGEIFS('30y Treasury Bond'!C:C,'30y Treasury Bond'!A:A,$B108)/100</f>
        <v>4.9955384615384631E-2</v>
      </c>
      <c r="E108" s="36">
        <f t="shared" ca="1" si="3"/>
        <v>5.3419615384615364E-2</v>
      </c>
      <c r="S108"/>
      <c r="T108"/>
      <c r="U108"/>
      <c r="V108"/>
      <c r="W108"/>
      <c r="X108"/>
      <c r="Y108"/>
      <c r="Z108"/>
      <c r="AA108"/>
      <c r="AB108"/>
      <c r="AC108"/>
      <c r="AD108"/>
      <c r="AE108"/>
    </row>
    <row r="109" spans="2:31" ht="15" customHeight="1" x14ac:dyDescent="0.25">
      <c r="B109" s="24" t="s">
        <v>1477</v>
      </c>
      <c r="C109" s="36">
        <f>AVERAGEIFS('Rate Case History'!AA:AA,'Rate Case History'!Z:Z,$B109)</f>
        <v>0.10142</v>
      </c>
      <c r="D109" s="26">
        <f ca="1">AVERAGEIFS('30y Treasury Bond'!C:C,'30y Treasury Bond'!A:A,$B109)/100</f>
        <v>4.7423076923076908E-2</v>
      </c>
      <c r="E109" s="36">
        <f t="shared" ca="1" si="3"/>
        <v>5.3996923076923088E-2</v>
      </c>
      <c r="S109"/>
      <c r="T109"/>
      <c r="U109"/>
      <c r="V109"/>
      <c r="W109"/>
      <c r="X109"/>
      <c r="Y109"/>
      <c r="Z109"/>
      <c r="AA109"/>
      <c r="AB109"/>
      <c r="AC109"/>
      <c r="AD109"/>
      <c r="AE109"/>
    </row>
    <row r="110" spans="2:31" ht="15" customHeight="1" x14ac:dyDescent="0.25">
      <c r="B110" s="24" t="s">
        <v>1478</v>
      </c>
      <c r="C110" s="36">
        <f>AVERAGEIFS('Rate Case History'!AA:AA,'Rate Case History'!Z:Z,$B110)</f>
        <v>0.10518181818181817</v>
      </c>
      <c r="D110" s="26">
        <f ca="1">AVERAGEIFS('30y Treasury Bond'!C:C,'30y Treasury Bond'!A:A,$B110)/100</f>
        <v>4.7975384615384635E-2</v>
      </c>
      <c r="E110" s="36">
        <f t="shared" ca="1" si="3"/>
        <v>5.7206433566433533E-2</v>
      </c>
      <c r="S110"/>
      <c r="T110"/>
      <c r="U110"/>
      <c r="V110"/>
      <c r="W110"/>
      <c r="X110"/>
      <c r="Y110"/>
      <c r="Z110"/>
      <c r="AA110"/>
      <c r="AB110"/>
      <c r="AC110"/>
      <c r="AD110"/>
      <c r="AE110"/>
    </row>
    <row r="111" spans="2:31" ht="15" customHeight="1" x14ac:dyDescent="0.25">
      <c r="B111" s="24" t="s">
        <v>1479</v>
      </c>
      <c r="C111" s="36">
        <f>AVERAGEIFS('Rate Case History'!AA:AA,'Rate Case History'!Z:Z,$B111)</f>
        <v>0.10126666666666666</v>
      </c>
      <c r="D111" s="26">
        <f ca="1">AVERAGEIFS('30y Treasury Bond'!C:C,'30y Treasury Bond'!A:A,$B111)/100</f>
        <v>4.9892307692307715E-2</v>
      </c>
      <c r="E111" s="36">
        <f t="shared" ca="1" si="3"/>
        <v>5.1374358974358943E-2</v>
      </c>
      <c r="S111"/>
      <c r="T111"/>
      <c r="U111"/>
      <c r="V111"/>
      <c r="W111"/>
      <c r="X111"/>
      <c r="Y111"/>
      <c r="Z111"/>
      <c r="AA111"/>
      <c r="AB111"/>
      <c r="AC111"/>
      <c r="AD111"/>
      <c r="AE111"/>
    </row>
    <row r="112" spans="2:31" ht="15" customHeight="1" x14ac:dyDescent="0.25">
      <c r="B112" s="24" t="s">
        <v>1480</v>
      </c>
      <c r="C112" s="36">
        <f>AVERAGEIFS('Rate Case History'!AA:AA,'Rate Case History'!Z:Z,$B112)</f>
        <v>0.10026249999999999</v>
      </c>
      <c r="D112" s="26">
        <f ca="1">AVERAGEIFS('30y Treasury Bond'!C:C,'30y Treasury Bond'!A:A,$B112)/100</f>
        <v>4.9499999999999982E-2</v>
      </c>
      <c r="E112" s="36">
        <f t="shared" ca="1" si="3"/>
        <v>5.0762500000000009E-2</v>
      </c>
      <c r="S112"/>
      <c r="T112"/>
      <c r="U112"/>
      <c r="V112"/>
      <c r="W112"/>
      <c r="X112"/>
      <c r="Y112"/>
      <c r="Z112"/>
      <c r="AA112"/>
      <c r="AB112"/>
      <c r="AC112"/>
      <c r="AD112"/>
      <c r="AE112"/>
    </row>
    <row r="113" spans="2:31" ht="15" customHeight="1" x14ac:dyDescent="0.25">
      <c r="B113" s="24" t="s">
        <v>1481</v>
      </c>
      <c r="C113" s="36">
        <f>AVERAGEIFS('Rate Case History'!AA:AA,'Rate Case History'!Z:Z,$B113)</f>
        <v>0.10117692307692307</v>
      </c>
      <c r="D113" s="26">
        <f ca="1">AVERAGEIFS('30y Treasury Bond'!C:C,'30y Treasury Bond'!A:A,$B113)/100</f>
        <v>4.6140000000000014E-2</v>
      </c>
      <c r="E113" s="36">
        <f t="shared" ca="1" si="3"/>
        <v>5.5036923076923053E-2</v>
      </c>
      <c r="S113"/>
      <c r="T113"/>
      <c r="U113"/>
      <c r="V113"/>
      <c r="W113"/>
      <c r="X113"/>
      <c r="Y113"/>
      <c r="Z113"/>
      <c r="AA113"/>
      <c r="AB113"/>
      <c r="AC113"/>
      <c r="AD113"/>
      <c r="AE113"/>
    </row>
    <row r="114" spans="2:31" ht="15" customHeight="1" x14ac:dyDescent="0.25">
      <c r="B114" s="24" t="s">
        <v>1482</v>
      </c>
      <c r="C114" s="36">
        <f>AVERAGEIFS('Rate Case History'!AA:AA,'Rate Case History'!Z:Z,$B114)</f>
        <v>0.10375714285714287</v>
      </c>
      <c r="D114" s="26">
        <f ca="1">AVERAGEIFS('30y Treasury Bond'!C:C,'30y Treasury Bond'!A:A,$B114)/100</f>
        <v>4.409538461538462E-2</v>
      </c>
      <c r="E114" s="36">
        <f t="shared" ca="1" si="3"/>
        <v>5.9661758241758248E-2</v>
      </c>
      <c r="S114"/>
      <c r="T114"/>
      <c r="U114"/>
      <c r="V114"/>
      <c r="W114"/>
      <c r="X114"/>
      <c r="Y114"/>
      <c r="Z114"/>
      <c r="AA114"/>
      <c r="AB114"/>
      <c r="AC114"/>
      <c r="AD114"/>
      <c r="AE114"/>
    </row>
    <row r="115" spans="2:31" ht="15" customHeight="1" x14ac:dyDescent="0.25">
      <c r="B115" s="24" t="s">
        <v>1483</v>
      </c>
      <c r="C115" s="36">
        <f>AVERAGEIFS('Rate Case History'!AA:AA,'Rate Case History'!Z:Z,$B115)</f>
        <v>0.10166666666666668</v>
      </c>
      <c r="D115" s="26">
        <f ca="1">AVERAGEIFS('30y Treasury Bond'!C:C,'30y Treasury Bond'!A:A,$B115)/100</f>
        <v>4.5739999999999996E-2</v>
      </c>
      <c r="E115" s="36">
        <f t="shared" ref="E115:E171" ca="1" si="4">C115-D115</f>
        <v>5.5926666666666687E-2</v>
      </c>
      <c r="S115"/>
      <c r="T115"/>
      <c r="U115"/>
      <c r="V115"/>
      <c r="W115"/>
      <c r="X115"/>
      <c r="Y115"/>
      <c r="Z115"/>
      <c r="AA115"/>
      <c r="AB115"/>
      <c r="AC115"/>
      <c r="AD115"/>
      <c r="AE115"/>
    </row>
    <row r="116" spans="2:31" ht="15" customHeight="1" x14ac:dyDescent="0.25">
      <c r="B116" s="24" t="s">
        <v>1484</v>
      </c>
      <c r="C116" s="36">
        <f>AVERAGEIFS('Rate Case History'!AA:AA,'Rate Case History'!Z:Z,$B116)</f>
        <v>0.10551111111111111</v>
      </c>
      <c r="D116" s="26">
        <f ca="1">AVERAGEIFS('30y Treasury Bond'!C:C,'30y Treasury Bond'!A:A,$B116)/100</f>
        <v>4.4501515151515146E-2</v>
      </c>
      <c r="E116" s="36">
        <f t="shared" ca="1" si="4"/>
        <v>6.1009595959595965E-2</v>
      </c>
      <c r="S116"/>
      <c r="T116"/>
      <c r="U116"/>
      <c r="V116"/>
      <c r="W116"/>
      <c r="X116"/>
      <c r="Y116"/>
      <c r="Z116"/>
      <c r="AA116"/>
      <c r="AB116"/>
      <c r="AC116"/>
      <c r="AD116"/>
      <c r="AE116"/>
    </row>
    <row r="117" spans="2:31" ht="15" customHeight="1" x14ac:dyDescent="0.25">
      <c r="B117" s="24" t="s">
        <v>1485</v>
      </c>
      <c r="C117" s="36">
        <f>AVERAGEIFS('Rate Case History'!AA:AA,'Rate Case History'!Z:Z,$B117)</f>
        <v>0.10338461538461538</v>
      </c>
      <c r="D117" s="26">
        <f ca="1">AVERAGEIFS('30y Treasury Bond'!C:C,'30y Treasury Bond'!A:A,$B117)/100</f>
        <v>3.6437500000000005E-2</v>
      </c>
      <c r="E117" s="36">
        <f t="shared" ca="1" si="4"/>
        <v>6.6947115384615369E-2</v>
      </c>
      <c r="S117"/>
      <c r="T117"/>
      <c r="U117"/>
      <c r="V117"/>
      <c r="W117"/>
      <c r="X117"/>
      <c r="Y117"/>
      <c r="Z117"/>
      <c r="AA117"/>
      <c r="AB117"/>
      <c r="AC117"/>
      <c r="AD117"/>
      <c r="AE117"/>
    </row>
    <row r="118" spans="2:31" ht="15" customHeight="1" x14ac:dyDescent="0.25">
      <c r="B118" s="24" t="s">
        <v>1486</v>
      </c>
      <c r="C118" s="36">
        <f>AVERAGEIFS('Rate Case History'!AA:AA,'Rate Case History'!Z:Z,$B118)</f>
        <v>0.10242499999999999</v>
      </c>
      <c r="D118" s="26">
        <f ca="1">AVERAGEIFS('30y Treasury Bond'!C:C,'30y Treasury Bond'!A:A,$B118)/100</f>
        <v>3.4393749999999994E-2</v>
      </c>
      <c r="E118" s="36">
        <f t="shared" ca="1" si="4"/>
        <v>6.8031249999999988E-2</v>
      </c>
      <c r="S118"/>
      <c r="T118"/>
      <c r="U118"/>
      <c r="V118"/>
      <c r="W118"/>
      <c r="X118"/>
      <c r="Y118"/>
      <c r="Z118"/>
      <c r="AA118"/>
      <c r="AB118"/>
      <c r="AC118"/>
      <c r="AD118"/>
      <c r="AE118"/>
    </row>
    <row r="119" spans="2:31" ht="15" customHeight="1" x14ac:dyDescent="0.25">
      <c r="B119" s="24" t="s">
        <v>1487</v>
      </c>
      <c r="C119" s="36">
        <f>AVERAGEIFS('Rate Case History'!AA:AA,'Rate Case History'!Z:Z,$B119)</f>
        <v>0.101075</v>
      </c>
      <c r="D119" s="26">
        <f ca="1">AVERAGEIFS('30y Treasury Bond'!C:C,'30y Treasury Bond'!A:A,$B119)/100</f>
        <v>4.1692307692307695E-2</v>
      </c>
      <c r="E119" s="36">
        <f t="shared" ca="1" si="4"/>
        <v>5.9382692307692303E-2</v>
      </c>
      <c r="S119"/>
      <c r="T119"/>
      <c r="U119"/>
      <c r="V119"/>
      <c r="W119"/>
      <c r="X119"/>
      <c r="Y119"/>
      <c r="Z119"/>
      <c r="AA119"/>
      <c r="AB119"/>
      <c r="AC119"/>
      <c r="AD119"/>
      <c r="AE119"/>
    </row>
    <row r="120" spans="2:31" ht="15" customHeight="1" x14ac:dyDescent="0.25">
      <c r="B120" s="24" t="s">
        <v>1488</v>
      </c>
      <c r="C120" s="36">
        <f>AVERAGEIFS('Rate Case History'!AA:AA,'Rate Case History'!Z:Z,$B120)</f>
        <v>9.8799999999999999E-2</v>
      </c>
      <c r="D120" s="26">
        <f ca="1">AVERAGEIFS('30y Treasury Bond'!C:C,'30y Treasury Bond'!A:A,$B120)/100</f>
        <v>4.321666666666666E-2</v>
      </c>
      <c r="E120" s="36">
        <f t="shared" ca="1" si="4"/>
        <v>5.5583333333333339E-2</v>
      </c>
      <c r="S120"/>
      <c r="T120"/>
      <c r="U120"/>
      <c r="V120"/>
      <c r="W120"/>
      <c r="X120"/>
      <c r="Y120"/>
      <c r="Z120"/>
      <c r="AA120"/>
      <c r="AB120"/>
      <c r="AC120"/>
      <c r="AD120"/>
      <c r="AE120"/>
    </row>
    <row r="121" spans="2:31" ht="15" customHeight="1" x14ac:dyDescent="0.25">
      <c r="B121" s="24" t="s">
        <v>1489</v>
      </c>
      <c r="C121" s="36">
        <f>AVERAGEIFS('Rate Case History'!AA:AA,'Rate Case History'!Z:Z,$B121)</f>
        <v>0.10305000000000003</v>
      </c>
      <c r="D121" s="26">
        <f ca="1">AVERAGEIFS('30y Treasury Bond'!C:C,'30y Treasury Bond'!A:A,$B121)/100</f>
        <v>4.3392187499999998E-2</v>
      </c>
      <c r="E121" s="36">
        <f t="shared" ca="1" si="4"/>
        <v>5.9657812500000032E-2</v>
      </c>
      <c r="S121"/>
      <c r="T121"/>
      <c r="U121"/>
      <c r="V121"/>
      <c r="W121"/>
      <c r="X121"/>
      <c r="Y121"/>
      <c r="Z121"/>
      <c r="AA121"/>
      <c r="AB121"/>
      <c r="AC121"/>
      <c r="AD121"/>
      <c r="AE121"/>
    </row>
    <row r="122" spans="2:31" ht="15" customHeight="1" x14ac:dyDescent="0.25">
      <c r="B122" s="24" t="s">
        <v>1490</v>
      </c>
      <c r="C122" s="36">
        <f>AVERAGEIFS('Rate Case History'!AA:AA,'Rate Case History'!Z:Z,$B122)</f>
        <v>0.10236666666666666</v>
      </c>
      <c r="D122" s="26">
        <f ca="1">AVERAGEIFS('30y Treasury Bond'!C:C,'30y Treasury Bond'!A:A,$B122)/100</f>
        <v>4.6243749999999986E-2</v>
      </c>
      <c r="E122" s="36">
        <f t="shared" ca="1" si="4"/>
        <v>5.6122916666666675E-2</v>
      </c>
      <c r="S122"/>
      <c r="T122"/>
      <c r="U122"/>
      <c r="V122"/>
      <c r="W122"/>
      <c r="X122"/>
      <c r="Y122"/>
      <c r="Z122"/>
      <c r="AA122"/>
      <c r="AB122"/>
      <c r="AC122"/>
      <c r="AD122"/>
      <c r="AE122"/>
    </row>
    <row r="123" spans="2:31" ht="15" customHeight="1" x14ac:dyDescent="0.25">
      <c r="B123" s="24" t="s">
        <v>1491</v>
      </c>
      <c r="C123" s="36">
        <f>AVERAGEIFS('Rate Case History'!AA:AA,'Rate Case History'!Z:Z,$B123)</f>
        <v>9.985454545454546E-2</v>
      </c>
      <c r="D123" s="26">
        <f ca="1">AVERAGEIFS('30y Treasury Bond'!C:C,'30y Treasury Bond'!A:A,$B123)/100</f>
        <v>4.3692307692307676E-2</v>
      </c>
      <c r="E123" s="36">
        <f t="shared" ca="1" si="4"/>
        <v>5.6162237762237784E-2</v>
      </c>
      <c r="S123"/>
      <c r="T123"/>
      <c r="U123"/>
      <c r="V123"/>
      <c r="W123"/>
      <c r="X123"/>
      <c r="Y123"/>
      <c r="Z123"/>
      <c r="AA123"/>
      <c r="AB123"/>
      <c r="AC123"/>
      <c r="AD123"/>
      <c r="AE123"/>
    </row>
    <row r="124" spans="2:31" ht="15" customHeight="1" x14ac:dyDescent="0.25">
      <c r="B124" s="24" t="s">
        <v>1492</v>
      </c>
      <c r="C124" s="36">
        <f>AVERAGEIFS('Rate Case History'!AA:AA,'Rate Case History'!Z:Z,$B124)</f>
        <v>0.10425</v>
      </c>
      <c r="D124" s="26">
        <f ca="1">AVERAGEIFS('30y Treasury Bond'!C:C,'30y Treasury Bond'!A:A,$B124)/100</f>
        <v>3.8563636363636355E-2</v>
      </c>
      <c r="E124" s="36">
        <f t="shared" ca="1" si="4"/>
        <v>6.568636363636364E-2</v>
      </c>
      <c r="S124"/>
      <c r="T124"/>
      <c r="U124"/>
      <c r="V124"/>
      <c r="W124"/>
      <c r="X124"/>
      <c r="Y124"/>
      <c r="Z124"/>
      <c r="AA124"/>
      <c r="AB124"/>
      <c r="AC124"/>
      <c r="AD124"/>
      <c r="AE124"/>
    </row>
    <row r="125" spans="2:31" ht="15" customHeight="1" x14ac:dyDescent="0.25">
      <c r="B125" s="24" t="s">
        <v>1493</v>
      </c>
      <c r="C125" s="36">
        <f>AVERAGEIFS('Rate Case History'!AA:AA,'Rate Case History'!Z:Z,$B125)</f>
        <v>0.10092307692307692</v>
      </c>
      <c r="D125" s="26">
        <f ca="1">AVERAGEIFS('30y Treasury Bond'!C:C,'30y Treasury Bond'!A:A,$B125)/100</f>
        <v>4.1749230769230768E-2</v>
      </c>
      <c r="E125" s="36">
        <f t="shared" ca="1" si="4"/>
        <v>5.9173846153846153E-2</v>
      </c>
      <c r="S125"/>
      <c r="T125"/>
      <c r="U125"/>
      <c r="V125"/>
      <c r="W125"/>
      <c r="X125"/>
      <c r="Y125"/>
      <c r="Z125"/>
      <c r="AA125"/>
      <c r="AB125"/>
      <c r="AC125"/>
      <c r="AD125"/>
      <c r="AE125"/>
    </row>
    <row r="126" spans="2:31" ht="15" customHeight="1" x14ac:dyDescent="0.25">
      <c r="B126" s="24" t="s">
        <v>1494</v>
      </c>
      <c r="C126" s="36">
        <f>AVERAGEIFS('Rate Case History'!AA:AA,'Rate Case History'!Z:Z,$B126)</f>
        <v>0.10100000000000001</v>
      </c>
      <c r="D126" s="26">
        <f ca="1">AVERAGEIFS('30y Treasury Bond'!C:C,'30y Treasury Bond'!A:A,$B126)/100</f>
        <v>4.5609374999999994E-2</v>
      </c>
      <c r="E126" s="36">
        <f t="shared" ca="1" si="4"/>
        <v>5.5390625000000013E-2</v>
      </c>
      <c r="S126"/>
      <c r="T126"/>
      <c r="U126"/>
      <c r="V126"/>
      <c r="W126"/>
      <c r="X126"/>
      <c r="Y126"/>
      <c r="Z126"/>
      <c r="AA126"/>
      <c r="AB126"/>
      <c r="AC126"/>
      <c r="AD126"/>
      <c r="AE126"/>
    </row>
    <row r="127" spans="2:31" ht="15" customHeight="1" x14ac:dyDescent="0.25">
      <c r="B127" s="27" t="s">
        <v>1495</v>
      </c>
      <c r="C127" s="36">
        <f>AVERAGEIFS('Rate Case History'!AA:AA,'Rate Case History'!Z:Z,$B127)</f>
        <v>9.845000000000001E-2</v>
      </c>
      <c r="D127" s="26">
        <f ca="1">AVERAGEIFS('30y Treasury Bond'!C:C,'30y Treasury Bond'!A:A,$B127)/100</f>
        <v>4.3387692307692308E-2</v>
      </c>
      <c r="E127" s="36">
        <f t="shared" ca="1" si="4"/>
        <v>5.5062307692307702E-2</v>
      </c>
      <c r="S127"/>
      <c r="T127"/>
      <c r="U127"/>
      <c r="V127"/>
      <c r="W127"/>
      <c r="X127"/>
      <c r="Y127"/>
      <c r="Z127"/>
      <c r="AA127"/>
      <c r="AB127"/>
      <c r="AC127"/>
      <c r="AD127"/>
      <c r="AE127"/>
    </row>
    <row r="128" spans="2:31" ht="15" customHeight="1" x14ac:dyDescent="0.25">
      <c r="B128" s="27" t="s">
        <v>1496</v>
      </c>
      <c r="C128" s="36">
        <f>AVERAGEIFS('Rate Case History'!AA:AA,'Rate Case History'!Z:Z,$B128)</f>
        <v>9.6500000000000002E-2</v>
      </c>
      <c r="D128" s="26">
        <f ca="1">AVERAGEIFS('30y Treasury Bond'!C:C,'30y Treasury Bond'!A:A,$B128)/100</f>
        <v>3.6960606060606048E-2</v>
      </c>
      <c r="E128" s="36">
        <f t="shared" ca="1" si="4"/>
        <v>5.9539393939393954E-2</v>
      </c>
      <c r="S128"/>
      <c r="T128"/>
      <c r="U128"/>
      <c r="V128"/>
      <c r="W128"/>
      <c r="X128"/>
      <c r="Y128"/>
      <c r="Z128"/>
      <c r="AA128"/>
      <c r="AB128"/>
      <c r="AC128"/>
      <c r="AD128"/>
      <c r="AE128"/>
    </row>
    <row r="129" spans="2:31" ht="15" customHeight="1" x14ac:dyDescent="0.25">
      <c r="B129" s="27" t="s">
        <v>1497</v>
      </c>
      <c r="C129" s="36">
        <f>AVERAGEIFS('Rate Case History'!AA:AA,'Rate Case History'!Z:Z,$B129)</f>
        <v>9.8750000000000004E-2</v>
      </c>
      <c r="D129" s="26">
        <f ca="1">AVERAGEIFS('30y Treasury Bond'!C:C,'30y Treasury Bond'!A:A,$B129)/100</f>
        <v>3.0376190476190473E-2</v>
      </c>
      <c r="E129" s="36">
        <f t="shared" ca="1" si="4"/>
        <v>6.8373809523809531E-2</v>
      </c>
      <c r="S129"/>
      <c r="T129"/>
      <c r="U129"/>
      <c r="V129"/>
      <c r="W129"/>
      <c r="X129"/>
      <c r="Y129"/>
      <c r="Z129"/>
      <c r="AA129"/>
      <c r="AB129"/>
      <c r="AC129"/>
      <c r="AD129"/>
      <c r="AE129"/>
    </row>
    <row r="130" spans="2:31" ht="15" customHeight="1" x14ac:dyDescent="0.25">
      <c r="B130" s="27" t="s">
        <v>1498</v>
      </c>
      <c r="C130" s="36">
        <f>AVERAGEIFS('Rate Case History'!AA:AA,'Rate Case History'!Z:Z,$B130)</f>
        <v>9.6319999999999989E-2</v>
      </c>
      <c r="D130" s="26">
        <f ca="1">AVERAGEIFS('30y Treasury Bond'!C:C,'30y Treasury Bond'!A:A,$B130)/100</f>
        <v>3.1361538461538462E-2</v>
      </c>
      <c r="E130" s="36">
        <f t="shared" ca="1" si="4"/>
        <v>6.495846153846152E-2</v>
      </c>
      <c r="S130"/>
      <c r="T130"/>
      <c r="U130"/>
      <c r="V130"/>
      <c r="W130"/>
      <c r="X130"/>
      <c r="Y130"/>
      <c r="Z130"/>
      <c r="AA130"/>
      <c r="AB130"/>
      <c r="AC130"/>
      <c r="AD130"/>
      <c r="AE130"/>
    </row>
    <row r="131" spans="2:31" ht="15" customHeight="1" x14ac:dyDescent="0.25">
      <c r="B131" s="27" t="s">
        <v>1499</v>
      </c>
      <c r="C131" s="36">
        <f>AVERAGEIFS('Rate Case History'!AA:AA,'Rate Case History'!Z:Z,$B131)</f>
        <v>9.8312499999999983E-2</v>
      </c>
      <c r="D131" s="26">
        <f ca="1">AVERAGEIFS('30y Treasury Bond'!C:C,'30y Treasury Bond'!A:A,$B131)/100</f>
        <v>2.9363076923076922E-2</v>
      </c>
      <c r="E131" s="36">
        <f t="shared" ca="1" si="4"/>
        <v>6.8949423076923061E-2</v>
      </c>
      <c r="S131"/>
      <c r="T131"/>
      <c r="U131"/>
      <c r="V131"/>
      <c r="W131"/>
      <c r="X131"/>
      <c r="Y131"/>
      <c r="Z131"/>
      <c r="AA131"/>
      <c r="AB131"/>
      <c r="AC131"/>
      <c r="AD131"/>
      <c r="AE131"/>
    </row>
    <row r="132" spans="2:31" ht="15" customHeight="1" x14ac:dyDescent="0.25">
      <c r="B132" s="27" t="s">
        <v>1500</v>
      </c>
      <c r="C132" s="36">
        <f>AVERAGEIFS('Rate Case History'!AA:AA,'Rate Case History'!Z:Z,$B132)</f>
        <v>9.7500000000000003E-2</v>
      </c>
      <c r="D132" s="26">
        <f ca="1">AVERAGEIFS('30y Treasury Bond'!C:C,'30y Treasury Bond'!A:A,$B132)/100</f>
        <v>2.7429230769230779E-2</v>
      </c>
      <c r="E132" s="36">
        <f t="shared" ca="1" si="4"/>
        <v>7.0070769230769228E-2</v>
      </c>
      <c r="S132"/>
      <c r="T132"/>
      <c r="U132"/>
      <c r="V132"/>
      <c r="W132"/>
      <c r="X132"/>
      <c r="Y132"/>
      <c r="Z132"/>
      <c r="AA132"/>
      <c r="AB132"/>
      <c r="AC132"/>
      <c r="AD132"/>
      <c r="AE132"/>
    </row>
    <row r="133" spans="2:31" ht="15" customHeight="1" x14ac:dyDescent="0.25">
      <c r="B133" s="27" t="s">
        <v>1501</v>
      </c>
      <c r="C133" s="36">
        <f>AVERAGEIFS('Rate Case History'!AA:AA,'Rate Case History'!Z:Z,$B133)</f>
        <v>0.10055</v>
      </c>
      <c r="D133" s="26">
        <f ca="1">AVERAGEIFS('30y Treasury Bond'!C:C,'30y Treasury Bond'!A:A,$B133)/100</f>
        <v>2.8639062499999993E-2</v>
      </c>
      <c r="E133" s="36">
        <f t="shared" ca="1" si="4"/>
        <v>7.1910937500000008E-2</v>
      </c>
      <c r="S133"/>
      <c r="T133"/>
      <c r="U133"/>
      <c r="V133"/>
      <c r="W133"/>
      <c r="X133"/>
      <c r="Y133"/>
      <c r="Z133"/>
      <c r="AA133"/>
      <c r="AB133"/>
      <c r="AC133"/>
      <c r="AD133"/>
      <c r="AE133"/>
    </row>
    <row r="134" spans="2:31" ht="15" customHeight="1" x14ac:dyDescent="0.25">
      <c r="B134" s="27" t="s">
        <v>1502</v>
      </c>
      <c r="C134" s="36">
        <f>AVERAGEIFS('Rate Case History'!AA:AA,'Rate Case History'!Z:Z,$B134)</f>
        <v>9.5666666666666678E-2</v>
      </c>
      <c r="D134" s="26">
        <f ca="1">AVERAGEIFS('30y Treasury Bond'!C:C,'30y Treasury Bond'!A:A,$B134)/100</f>
        <v>3.1303125000000008E-2</v>
      </c>
      <c r="E134" s="36">
        <f t="shared" ca="1" si="4"/>
        <v>6.4363541666666663E-2</v>
      </c>
      <c r="S134"/>
      <c r="T134"/>
      <c r="U134"/>
      <c r="V134"/>
      <c r="W134"/>
      <c r="X134"/>
      <c r="Y134"/>
      <c r="Z134"/>
      <c r="AA134"/>
      <c r="AB134"/>
      <c r="AC134"/>
      <c r="AD134"/>
      <c r="AE134"/>
    </row>
    <row r="135" spans="2:31" ht="15" customHeight="1" x14ac:dyDescent="0.25">
      <c r="B135" s="27" t="s">
        <v>1503</v>
      </c>
      <c r="C135" s="36">
        <f>AVERAGEIFS('Rate Case History'!AA:AA,'Rate Case History'!Z:Z,$B135)</f>
        <v>9.4683333333333328E-2</v>
      </c>
      <c r="D135" s="26">
        <f ca="1">AVERAGEIFS('30y Treasury Bond'!C:C,'30y Treasury Bond'!A:A,$B135)/100</f>
        <v>3.1412307692307684E-2</v>
      </c>
      <c r="E135" s="36">
        <f t="shared" ca="1" si="4"/>
        <v>6.3271025641025644E-2</v>
      </c>
      <c r="S135"/>
      <c r="T135"/>
      <c r="U135"/>
      <c r="V135"/>
      <c r="W135"/>
      <c r="X135"/>
      <c r="Y135"/>
      <c r="Z135"/>
      <c r="AA135"/>
      <c r="AB135"/>
      <c r="AC135"/>
      <c r="AD135"/>
      <c r="AE135"/>
    </row>
    <row r="136" spans="2:31" ht="15" customHeight="1" x14ac:dyDescent="0.25">
      <c r="B136" s="27" t="s">
        <v>1504</v>
      </c>
      <c r="C136" s="36">
        <f>AVERAGEIFS('Rate Case History'!AA:AA,'Rate Case History'!Z:Z,$B136)</f>
        <v>9.6000000000000002E-2</v>
      </c>
      <c r="D136" s="26">
        <f ca="1">AVERAGEIFS('30y Treasury Bond'!C:C,'30y Treasury Bond'!A:A,$B136)/100</f>
        <v>3.7107575757575756E-2</v>
      </c>
      <c r="E136" s="36">
        <f t="shared" ca="1" si="4"/>
        <v>5.8892424242424246E-2</v>
      </c>
      <c r="S136"/>
      <c r="T136"/>
      <c r="U136"/>
      <c r="V136"/>
      <c r="W136"/>
      <c r="X136"/>
      <c r="Y136"/>
      <c r="Z136"/>
      <c r="AA136"/>
      <c r="AB136"/>
      <c r="AC136"/>
      <c r="AD136"/>
      <c r="AE136"/>
    </row>
    <row r="137" spans="2:31" ht="15" customHeight="1" x14ac:dyDescent="0.25">
      <c r="B137" s="27" t="s">
        <v>1505</v>
      </c>
      <c r="C137" s="36">
        <f>AVERAGEIFS('Rate Case History'!AA:AA,'Rate Case History'!Z:Z,$B137)</f>
        <v>9.8290909090909082E-2</v>
      </c>
      <c r="D137" s="26">
        <f ca="1">AVERAGEIFS('30y Treasury Bond'!C:C,'30y Treasury Bond'!A:A,$B137)/100</f>
        <v>3.7882812500000008E-2</v>
      </c>
      <c r="E137" s="36">
        <f t="shared" ca="1" si="4"/>
        <v>6.0408096590909073E-2</v>
      </c>
      <c r="S137"/>
      <c r="T137"/>
      <c r="U137"/>
      <c r="V137"/>
      <c r="W137"/>
      <c r="X137"/>
      <c r="Y137"/>
      <c r="Z137"/>
      <c r="AA137"/>
      <c r="AB137"/>
      <c r="AC137"/>
      <c r="AD137"/>
      <c r="AE137"/>
    </row>
    <row r="138" spans="2:31" ht="15" customHeight="1" x14ac:dyDescent="0.25">
      <c r="B138" s="27" t="s">
        <v>1506</v>
      </c>
      <c r="C138" s="36">
        <f>AVERAGEIFS('Rate Case History'!AA:AA,'Rate Case History'!Z:Z,$B138)</f>
        <v>9.5416666666666664E-2</v>
      </c>
      <c r="D138" s="26">
        <f ca="1">AVERAGEIFS('30y Treasury Bond'!C:C,'30y Treasury Bond'!A:A,$B138)/100</f>
        <v>3.6903125000000009E-2</v>
      </c>
      <c r="E138" s="36">
        <f ca="1">C138-D138</f>
        <v>5.8513541666666655E-2</v>
      </c>
      <c r="S138"/>
      <c r="T138"/>
      <c r="U138"/>
      <c r="V138"/>
      <c r="W138"/>
      <c r="X138"/>
      <c r="Y138"/>
      <c r="Z138"/>
      <c r="AA138"/>
      <c r="AB138"/>
      <c r="AC138"/>
      <c r="AD138"/>
      <c r="AE138"/>
    </row>
    <row r="139" spans="2:31" ht="15" customHeight="1" x14ac:dyDescent="0.25">
      <c r="B139" s="27" t="s">
        <v>1507</v>
      </c>
      <c r="C139" s="36">
        <f>AVERAGEIFS('Rate Case History'!AA:AA,'Rate Case History'!Z:Z,$B139)</f>
        <v>9.8362499999999992E-2</v>
      </c>
      <c r="D139" s="26">
        <f ca="1">AVERAGEIFS('30y Treasury Bond'!C:C,'30y Treasury Bond'!A:A,$B139)/100</f>
        <v>3.4430769230769237E-2</v>
      </c>
      <c r="E139" s="36">
        <f t="shared" ca="1" si="4"/>
        <v>6.3931730769230755E-2</v>
      </c>
      <c r="S139"/>
      <c r="T139"/>
      <c r="U139"/>
      <c r="V139"/>
      <c r="W139"/>
      <c r="X139"/>
      <c r="Y139"/>
      <c r="Z139"/>
      <c r="AA139"/>
      <c r="AB139"/>
      <c r="AC139"/>
      <c r="AD139"/>
      <c r="AE139"/>
    </row>
    <row r="140" spans="2:31" ht="15" customHeight="1" x14ac:dyDescent="0.25">
      <c r="B140" s="27" t="s">
        <v>1508</v>
      </c>
      <c r="C140" s="36">
        <f>AVERAGEIFS('Rate Case History'!AA:AA,'Rate Case History'!Z:Z,$B140)</f>
        <v>9.4500000000000015E-2</v>
      </c>
      <c r="D140" s="26">
        <f ca="1">AVERAGEIFS('30y Treasury Bond'!C:C,'30y Treasury Bond'!A:A,$B140)/100</f>
        <v>3.2657575757575753E-2</v>
      </c>
      <c r="E140" s="36">
        <f t="shared" ca="1" si="4"/>
        <v>6.1842424242424261E-2</v>
      </c>
      <c r="S140"/>
      <c r="T140"/>
      <c r="U140"/>
      <c r="V140"/>
      <c r="W140"/>
      <c r="X140"/>
      <c r="Y140"/>
      <c r="Z140"/>
      <c r="AA140"/>
      <c r="AB140"/>
      <c r="AC140"/>
      <c r="AD140"/>
      <c r="AE140"/>
    </row>
    <row r="141" spans="2:31" ht="15" customHeight="1" x14ac:dyDescent="0.25">
      <c r="B141" s="27" t="s">
        <v>1509</v>
      </c>
      <c r="C141" s="36">
        <f>AVERAGEIFS('Rate Case History'!AA:AA,'Rate Case History'!Z:Z,$B141)</f>
        <v>0.10283333333333333</v>
      </c>
      <c r="D141" s="26">
        <f ca="1">AVERAGEIFS('30y Treasury Bond'!C:C,'30y Treasury Bond'!A:A,$B141)/100</f>
        <v>2.9637499999999997E-2</v>
      </c>
      <c r="E141" s="36">
        <f t="shared" ca="1" si="4"/>
        <v>7.3195833333333335E-2</v>
      </c>
      <c r="S141"/>
      <c r="T141"/>
      <c r="U141"/>
      <c r="V141"/>
      <c r="W141"/>
      <c r="X141"/>
      <c r="Y141"/>
      <c r="Z141"/>
      <c r="AA141"/>
      <c r="AB141"/>
      <c r="AC141"/>
      <c r="AD141"/>
      <c r="AE141"/>
    </row>
    <row r="142" spans="2:31" ht="15" customHeight="1" x14ac:dyDescent="0.25">
      <c r="B142" s="27" t="s">
        <v>1510</v>
      </c>
      <c r="C142" s="36">
        <f>AVERAGEIFS('Rate Case History'!AA:AA,'Rate Case History'!Z:Z,$B142)</f>
        <v>9.4666666666666677E-2</v>
      </c>
      <c r="D142" s="26">
        <f ca="1">AVERAGEIFS('30y Treasury Bond'!C:C,'30y Treasury Bond'!A:A,$B142)/100</f>
        <v>2.5540625000000004E-2</v>
      </c>
      <c r="E142" s="36">
        <f t="shared" ca="1" si="4"/>
        <v>6.9126041666666665E-2</v>
      </c>
      <c r="S142"/>
      <c r="T142"/>
      <c r="U142"/>
      <c r="V142"/>
      <c r="W142"/>
      <c r="X142"/>
      <c r="Y142"/>
      <c r="Z142"/>
      <c r="AA142"/>
      <c r="AB142"/>
      <c r="AC142"/>
      <c r="AD142"/>
      <c r="AE142"/>
    </row>
    <row r="143" spans="2:31" ht="15" customHeight="1" x14ac:dyDescent="0.25">
      <c r="B143" s="27" t="s">
        <v>1511</v>
      </c>
      <c r="C143" s="36">
        <f>AVERAGEIFS('Rate Case History'!AA:AA,'Rate Case History'!Z:Z,$B143)</f>
        <v>9.4333333333333338E-2</v>
      </c>
      <c r="D143" s="26">
        <f ca="1">AVERAGEIFS('30y Treasury Bond'!C:C,'30y Treasury Bond'!A:A,$B143)/100</f>
        <v>2.8836923076923083E-2</v>
      </c>
      <c r="E143" s="36">
        <f t="shared" ca="1" si="4"/>
        <v>6.5496410256410259E-2</v>
      </c>
      <c r="S143"/>
      <c r="T143"/>
      <c r="U143"/>
      <c r="V143"/>
      <c r="W143"/>
      <c r="X143"/>
      <c r="Y143"/>
      <c r="Z143"/>
      <c r="AA143"/>
      <c r="AB143"/>
      <c r="AC143"/>
      <c r="AD143"/>
      <c r="AE143"/>
    </row>
    <row r="144" spans="2:31" ht="15" customHeight="1" x14ac:dyDescent="0.25">
      <c r="B144" s="27" t="s">
        <v>1512</v>
      </c>
      <c r="C144" s="36">
        <f>AVERAGEIFS('Rate Case History'!AA:AA,'Rate Case History'!Z:Z,$B144)</f>
        <v>9.7500000000000003E-2</v>
      </c>
      <c r="D144" s="26">
        <f ca="1">AVERAGEIFS('30y Treasury Bond'!C:C,'30y Treasury Bond'!A:A,$B144)/100</f>
        <v>2.9624242424242438E-2</v>
      </c>
      <c r="E144" s="36">
        <f t="shared" ca="1" si="4"/>
        <v>6.7875757575757562E-2</v>
      </c>
      <c r="S144"/>
      <c r="T144"/>
      <c r="U144"/>
      <c r="V144"/>
      <c r="W144"/>
      <c r="X144"/>
      <c r="Y144"/>
      <c r="Z144"/>
      <c r="AA144"/>
      <c r="AB144"/>
      <c r="AC144"/>
      <c r="AD144"/>
      <c r="AE144"/>
    </row>
    <row r="145" spans="2:31" ht="15" customHeight="1" x14ac:dyDescent="0.25">
      <c r="B145" s="27" t="s">
        <v>1513</v>
      </c>
      <c r="C145" s="36">
        <f>AVERAGEIFS('Rate Case History'!AA:AA,'Rate Case History'!Z:Z,$B145)</f>
        <v>9.6777777777777768E-2</v>
      </c>
      <c r="D145" s="26">
        <f ca="1">AVERAGEIFS('30y Treasury Bond'!C:C,'30y Treasury Bond'!A:A,$B145)/100</f>
        <v>2.9630303030303028E-2</v>
      </c>
      <c r="E145" s="36">
        <f t="shared" ca="1" si="4"/>
        <v>6.7147474747474734E-2</v>
      </c>
      <c r="S145"/>
      <c r="T145"/>
      <c r="U145"/>
      <c r="V145"/>
      <c r="W145"/>
      <c r="X145"/>
      <c r="Y145"/>
      <c r="Z145"/>
      <c r="AA145"/>
      <c r="AB145"/>
      <c r="AC145"/>
      <c r="AD145"/>
      <c r="AE145"/>
    </row>
    <row r="146" spans="2:31" ht="15" customHeight="1" x14ac:dyDescent="0.25">
      <c r="B146" s="27" t="s">
        <v>1514</v>
      </c>
      <c r="C146" s="36">
        <f>AVERAGEIFS('Rate Case History'!AA:AA,'Rate Case History'!Z:Z,$B146)</f>
        <v>9.4833333333333325E-2</v>
      </c>
      <c r="D146" s="26">
        <f ca="1">AVERAGEIFS('30y Treasury Bond'!C:C,'30y Treasury Bond'!A:A,$B146)/100</f>
        <v>2.7218461538461539E-2</v>
      </c>
      <c r="E146" s="36">
        <f t="shared" ca="1" si="4"/>
        <v>6.7614871794871786E-2</v>
      </c>
      <c r="S146"/>
      <c r="T146"/>
      <c r="U146"/>
      <c r="V146"/>
      <c r="W146"/>
      <c r="X146"/>
      <c r="Y146"/>
      <c r="Z146"/>
      <c r="AA146"/>
      <c r="AB146"/>
      <c r="AC146"/>
      <c r="AD146"/>
      <c r="AE146"/>
    </row>
    <row r="147" spans="2:31" ht="15" customHeight="1" x14ac:dyDescent="0.25">
      <c r="B147" s="27" t="s">
        <v>1515</v>
      </c>
      <c r="C147" s="36">
        <f>AVERAGEIFS('Rate Case History'!AA:AA,'Rate Case History'!Z:Z,$B147)</f>
        <v>9.4149999999999998E-2</v>
      </c>
      <c r="D147" s="26">
        <f ca="1">AVERAGEIFS('30y Treasury Bond'!C:C,'30y Treasury Bond'!A:A,$B147)/100</f>
        <v>2.5672307692307696E-2</v>
      </c>
      <c r="E147" s="36">
        <f t="shared" ca="1" si="4"/>
        <v>6.8477692307692295E-2</v>
      </c>
      <c r="S147"/>
      <c r="T147"/>
      <c r="U147"/>
      <c r="V147"/>
      <c r="W147"/>
      <c r="X147"/>
      <c r="Y147"/>
      <c r="Z147"/>
      <c r="AA147"/>
      <c r="AB147"/>
      <c r="AC147"/>
      <c r="AD147"/>
      <c r="AE147"/>
    </row>
    <row r="148" spans="2:31" ht="15" customHeight="1" x14ac:dyDescent="0.25">
      <c r="B148" s="27" t="s">
        <v>1516</v>
      </c>
      <c r="C148" s="36">
        <f>AVERAGEIFS('Rate Case History'!AA:AA,'Rate Case History'!Z:Z,$B148)</f>
        <v>9.4649999999999984E-2</v>
      </c>
      <c r="D148" s="26">
        <f ca="1">AVERAGEIFS('30y Treasury Bond'!C:C,'30y Treasury Bond'!A:A,$B148)/100</f>
        <v>2.2793939393939398E-2</v>
      </c>
      <c r="E148" s="36">
        <f t="shared" ca="1" si="4"/>
        <v>7.185606060606059E-2</v>
      </c>
      <c r="S148"/>
      <c r="T148"/>
      <c r="U148"/>
      <c r="V148"/>
      <c r="W148"/>
      <c r="X148"/>
      <c r="Y148"/>
      <c r="Z148"/>
      <c r="AA148"/>
      <c r="AB148"/>
      <c r="AC148"/>
      <c r="AD148"/>
      <c r="AE148"/>
    </row>
    <row r="149" spans="2:31" ht="15" customHeight="1" x14ac:dyDescent="0.25">
      <c r="B149" s="27" t="s">
        <v>1517</v>
      </c>
      <c r="C149" s="36">
        <f>AVERAGEIFS('Rate Case History'!AA:AA,'Rate Case History'!Z:Z,$B149)</f>
        <v>9.6722222222222209E-2</v>
      </c>
      <c r="D149" s="26">
        <f ca="1">AVERAGEIFS('30y Treasury Bond'!C:C,'30y Treasury Bond'!A:A,$B149)/100</f>
        <v>2.8333846153846154E-2</v>
      </c>
      <c r="E149" s="36">
        <f t="shared" ca="1" si="4"/>
        <v>6.8388376068376056E-2</v>
      </c>
      <c r="S149"/>
      <c r="T149"/>
      <c r="U149"/>
      <c r="V149"/>
      <c r="W149"/>
      <c r="X149"/>
      <c r="Y149"/>
      <c r="Z149"/>
      <c r="AA149"/>
      <c r="AB149"/>
      <c r="AC149"/>
      <c r="AD149"/>
      <c r="AE149"/>
    </row>
    <row r="150" spans="2:31" ht="15" customHeight="1" x14ac:dyDescent="0.25">
      <c r="B150" s="27" t="s">
        <v>1518</v>
      </c>
      <c r="C150" s="36">
        <f>AVERAGEIFS('Rate Case History'!AA:AA,'Rate Case History'!Z:Z,$B150)</f>
        <v>9.6000000000000016E-2</v>
      </c>
      <c r="D150" s="26">
        <f ca="1">AVERAGEIFS('30y Treasury Bond'!C:C,'30y Treasury Bond'!A:A,$B150)/100</f>
        <v>3.0452307692307709E-2</v>
      </c>
      <c r="E150" s="36">
        <f t="shared" ca="1" si="4"/>
        <v>6.5547692307692307E-2</v>
      </c>
      <c r="S150"/>
      <c r="T150"/>
      <c r="U150"/>
      <c r="V150"/>
      <c r="W150"/>
      <c r="X150"/>
      <c r="Y150"/>
      <c r="Z150"/>
      <c r="AA150"/>
      <c r="AB150"/>
      <c r="AC150"/>
      <c r="AD150"/>
      <c r="AE150"/>
    </row>
    <row r="151" spans="2:31" ht="15" customHeight="1" x14ac:dyDescent="0.25">
      <c r="B151" s="27" t="s">
        <v>1519</v>
      </c>
      <c r="C151" s="36">
        <f>AVERAGEIFS('Rate Case History'!AA:AA,'Rate Case History'!Z:Z,$B151)</f>
        <v>9.4714285714285709E-2</v>
      </c>
      <c r="D151" s="26">
        <f ca="1">AVERAGEIFS('30y Treasury Bond'!C:C,'30y Treasury Bond'!A:A,$B151)/100</f>
        <v>2.8972307692307693E-2</v>
      </c>
      <c r="E151" s="36">
        <f t="shared" ca="1" si="4"/>
        <v>6.5741978021978009E-2</v>
      </c>
      <c r="S151"/>
      <c r="T151"/>
      <c r="U151"/>
      <c r="V151"/>
      <c r="W151"/>
      <c r="X151"/>
      <c r="Y151"/>
      <c r="Z151"/>
      <c r="AA151"/>
      <c r="AB151"/>
      <c r="AC151"/>
      <c r="AD151"/>
      <c r="AE151"/>
    </row>
    <row r="152" spans="2:31" ht="15" customHeight="1" x14ac:dyDescent="0.25">
      <c r="B152" s="27" t="s">
        <v>1520</v>
      </c>
      <c r="C152" s="36">
        <f>AVERAGEIFS('Rate Case History'!AA:AA,'Rate Case History'!Z:Z,$B152)</f>
        <v>0.10138333333333333</v>
      </c>
      <c r="D152" s="26">
        <f ca="1">AVERAGEIFS('30y Treasury Bond'!C:C,'30y Treasury Bond'!A:A,$B152)/100</f>
        <v>2.8173846153846157E-2</v>
      </c>
      <c r="E152" s="36">
        <f t="shared" ca="1" si="4"/>
        <v>7.3209487179487165E-2</v>
      </c>
      <c r="S152"/>
      <c r="T152"/>
      <c r="U152"/>
      <c r="V152"/>
      <c r="W152"/>
      <c r="X152"/>
      <c r="Y152"/>
      <c r="Z152"/>
      <c r="AA152"/>
      <c r="AB152"/>
      <c r="AC152"/>
      <c r="AD152"/>
      <c r="AE152"/>
    </row>
    <row r="153" spans="2:31" ht="15" customHeight="1" x14ac:dyDescent="0.25">
      <c r="B153" s="27" t="s">
        <v>1521</v>
      </c>
      <c r="C153" s="36">
        <f>AVERAGEIFS('Rate Case History'!AA:AA,'Rate Case History'!Z:Z,$B153)</f>
        <v>9.6999999999999989E-2</v>
      </c>
      <c r="D153" s="26">
        <f ca="1">AVERAGEIFS('30y Treasury Bond'!C:C,'30y Treasury Bond'!A:A,$B153)/100</f>
        <v>2.817384615384615E-2</v>
      </c>
      <c r="E153" s="36">
        <f t="shared" ca="1" si="4"/>
        <v>6.8826153846153842E-2</v>
      </c>
      <c r="S153"/>
      <c r="T153"/>
      <c r="U153"/>
      <c r="V153"/>
      <c r="W153"/>
      <c r="X153"/>
      <c r="Y153"/>
      <c r="Z153"/>
      <c r="AA153"/>
      <c r="AB153"/>
      <c r="AC153"/>
      <c r="AD153"/>
      <c r="AE153"/>
    </row>
    <row r="154" spans="2:31" ht="15" customHeight="1" x14ac:dyDescent="0.25">
      <c r="B154" s="27" t="s">
        <v>1522</v>
      </c>
      <c r="C154" s="36">
        <f>AVERAGEIFS('Rate Case History'!AA:AA,'Rate Case History'!Z:Z,$B154)</f>
        <v>9.6816666666666662E-2</v>
      </c>
      <c r="D154" s="26">
        <f ca="1">AVERAGEIFS('30y Treasury Bond'!C:C,'30y Treasury Bond'!A:A,$B154)/100</f>
        <v>3.0235384615384615E-2</v>
      </c>
      <c r="E154" s="36">
        <f t="shared" ca="1" si="4"/>
        <v>6.6581282051282054E-2</v>
      </c>
      <c r="S154"/>
      <c r="T154"/>
      <c r="U154"/>
      <c r="V154"/>
      <c r="W154"/>
      <c r="X154"/>
      <c r="Y154"/>
      <c r="Z154"/>
      <c r="AA154"/>
      <c r="AB154"/>
      <c r="AC154"/>
      <c r="AD154"/>
      <c r="AE154"/>
    </row>
    <row r="155" spans="2:31" ht="15" customHeight="1" x14ac:dyDescent="0.25">
      <c r="B155" s="27" t="s">
        <v>1523</v>
      </c>
      <c r="C155" s="36">
        <f>AVERAGEIFS('Rate Case History'!AA:AA,'Rate Case History'!Z:Z,$B155)</f>
        <v>9.4285714285714292E-2</v>
      </c>
      <c r="D155" s="26">
        <f ca="1">AVERAGEIFS('30y Treasury Bond'!C:C,'30y Treasury Bond'!A:A,$B155)/100</f>
        <v>3.0853846153846162E-2</v>
      </c>
      <c r="E155" s="36">
        <f t="shared" ca="1" si="4"/>
        <v>6.343186813186813E-2</v>
      </c>
      <c r="S155"/>
      <c r="T155"/>
      <c r="U155"/>
      <c r="V155"/>
      <c r="W155"/>
      <c r="X155"/>
      <c r="Y155"/>
      <c r="Z155"/>
      <c r="AA155"/>
      <c r="AB155"/>
      <c r="AC155"/>
      <c r="AD155"/>
      <c r="AE155"/>
    </row>
    <row r="156" spans="2:31" ht="15" customHeight="1" x14ac:dyDescent="0.25">
      <c r="B156" s="27" t="s">
        <v>1524</v>
      </c>
      <c r="C156" s="36">
        <f>AVERAGEIFS('Rate Case History'!AA:AA,'Rate Case History'!Z:Z,$B156)</f>
        <v>9.7108333333333338E-2</v>
      </c>
      <c r="D156" s="26">
        <f ca="1">AVERAGEIFS('30y Treasury Bond'!C:C,'30y Treasury Bond'!A:A,$B156)/100</f>
        <v>3.0607692307692315E-2</v>
      </c>
      <c r="E156" s="36">
        <f t="shared" ca="1" si="4"/>
        <v>6.6500641025641016E-2</v>
      </c>
      <c r="S156"/>
      <c r="T156"/>
      <c r="U156"/>
      <c r="V156"/>
      <c r="W156"/>
      <c r="X156"/>
      <c r="Y156"/>
      <c r="Z156"/>
      <c r="AA156"/>
      <c r="AB156"/>
      <c r="AC156"/>
      <c r="AD156"/>
      <c r="AE156"/>
    </row>
    <row r="157" spans="2:31" ht="15" customHeight="1" x14ac:dyDescent="0.25">
      <c r="B157" s="27" t="s">
        <v>1525</v>
      </c>
      <c r="C157" s="36">
        <f>AVERAGEIFS('Rate Case History'!AA:AA,'Rate Case History'!Z:Z,$B157)</f>
        <v>9.5307142857142854E-2</v>
      </c>
      <c r="D157" s="26">
        <f ca="1">AVERAGEIFS('30y Treasury Bond'!C:C,'30y Treasury Bond'!A:A,$B157)/100</f>
        <v>3.26939393939394E-2</v>
      </c>
      <c r="E157" s="36">
        <f t="shared" ca="1" si="4"/>
        <v>6.2613203463203454E-2</v>
      </c>
      <c r="S157"/>
      <c r="T157"/>
      <c r="U157"/>
      <c r="V157"/>
      <c r="W157"/>
      <c r="X157"/>
      <c r="Y157"/>
      <c r="Z157"/>
      <c r="AA157"/>
      <c r="AB157"/>
      <c r="AC157"/>
      <c r="AD157"/>
      <c r="AE157"/>
    </row>
    <row r="158" spans="2:31" ht="15" customHeight="1" x14ac:dyDescent="0.25">
      <c r="B158" s="27" t="s">
        <v>1526</v>
      </c>
      <c r="C158" s="36">
        <f>AVERAGEIFS('Rate Case History'!AA:AA,'Rate Case History'!Z:Z,$B158)</f>
        <v>9.5500000000000002E-2</v>
      </c>
      <c r="D158" s="26">
        <f ca="1">AVERAGEIFS('30y Treasury Bond'!C:C,'30y Treasury Bond'!A:A,$B158)/100</f>
        <v>3.0129687499999998E-2</v>
      </c>
      <c r="E158" s="36">
        <f t="shared" ca="1" si="4"/>
        <v>6.53703125E-2</v>
      </c>
      <c r="S158"/>
      <c r="T158"/>
      <c r="U158"/>
      <c r="V158"/>
      <c r="W158"/>
      <c r="X158"/>
      <c r="Y158"/>
      <c r="Z158"/>
      <c r="AA158"/>
      <c r="AB158"/>
      <c r="AC158"/>
      <c r="AD158"/>
      <c r="AE158"/>
    </row>
    <row r="159" spans="2:31" ht="15" customHeight="1" x14ac:dyDescent="0.25">
      <c r="B159" s="27" t="s">
        <v>1527</v>
      </c>
      <c r="C159" s="36">
        <f>AVERAGEIFS('Rate Case History'!AA:AA,'Rate Case History'!Z:Z,$B159)</f>
        <v>9.7266666666666668E-2</v>
      </c>
      <c r="D159" s="26">
        <f ca="1">AVERAGEIFS('30y Treasury Bond'!C:C,'30y Treasury Bond'!A:A,$B159)/100</f>
        <v>2.7836923076923075E-2</v>
      </c>
      <c r="E159" s="36">
        <f t="shared" ca="1" si="4"/>
        <v>6.9429743589743589E-2</v>
      </c>
      <c r="S159"/>
      <c r="T159"/>
      <c r="U159"/>
      <c r="V159"/>
      <c r="W159"/>
      <c r="X159"/>
      <c r="Y159"/>
      <c r="Z159"/>
      <c r="AA159"/>
      <c r="AB159"/>
      <c r="AC159"/>
      <c r="AD159"/>
      <c r="AE159"/>
    </row>
    <row r="160" spans="2:31" ht="15" customHeight="1" x14ac:dyDescent="0.25">
      <c r="B160" s="27" t="s">
        <v>1528</v>
      </c>
      <c r="C160" s="36">
        <f>AVERAGEIFS('Rate Case History'!AA:AA,'Rate Case History'!Z:Z,$B160)</f>
        <v>9.9500000000000005E-2</v>
      </c>
      <c r="D160" s="26">
        <f ca="1">AVERAGEIFS('30y Treasury Bond'!C:C,'30y Treasury Bond'!A:A,$B160)/100</f>
        <v>2.2849999999999995E-2</v>
      </c>
      <c r="E160" s="36">
        <f t="shared" ca="1" si="4"/>
        <v>7.665000000000001E-2</v>
      </c>
      <c r="S160"/>
      <c r="T160"/>
      <c r="U160"/>
      <c r="V160"/>
      <c r="W160"/>
      <c r="X160"/>
      <c r="Y160"/>
      <c r="Z160"/>
      <c r="AA160"/>
      <c r="AB160"/>
      <c r="AC160"/>
      <c r="AD160"/>
      <c r="AE160"/>
    </row>
    <row r="161" spans="2:31" ht="15" customHeight="1" x14ac:dyDescent="0.25">
      <c r="B161" s="27" t="s">
        <v>1529</v>
      </c>
      <c r="C161" s="36">
        <f>AVERAGEIFS('Rate Case History'!AA:AA,'Rate Case History'!Z:Z,$B161)</f>
        <v>9.738636363636366E-2</v>
      </c>
      <c r="D161" s="26">
        <f ca="1">AVERAGEIFS('30y Treasury Bond'!C:C,'30y Treasury Bond'!A:A,$B161)/100</f>
        <v>2.2566666666666676E-2</v>
      </c>
      <c r="E161" s="36">
        <f t="shared" ca="1" si="4"/>
        <v>7.481969696969698E-2</v>
      </c>
      <c r="S161"/>
      <c r="T161"/>
      <c r="U161"/>
      <c r="V161"/>
      <c r="W161"/>
      <c r="X161"/>
      <c r="Y161"/>
      <c r="Z161"/>
      <c r="AA161"/>
      <c r="AB161"/>
      <c r="AC161"/>
      <c r="AD161"/>
      <c r="AE161"/>
    </row>
    <row r="162" spans="2:31" ht="15" customHeight="1" x14ac:dyDescent="0.25">
      <c r="B162" s="27" t="s">
        <v>1530</v>
      </c>
      <c r="C162" s="36">
        <f>AVERAGEIFS('Rate Case History'!AA:AA,'Rate Case History'!Z:Z,$B162)</f>
        <v>9.3522222222222229E-2</v>
      </c>
      <c r="D162" s="26">
        <f ca="1">AVERAGEIFS('30y Treasury Bond'!C:C,'30y Treasury Bond'!A:A,$B162)/100</f>
        <v>1.8878461538461538E-2</v>
      </c>
      <c r="E162" s="36">
        <f t="shared" ca="1" si="4"/>
        <v>7.464376068376069E-2</v>
      </c>
      <c r="S162"/>
      <c r="T162"/>
      <c r="U162"/>
      <c r="V162"/>
      <c r="W162"/>
      <c r="X162"/>
      <c r="Y162"/>
      <c r="Z162"/>
      <c r="AA162"/>
      <c r="AB162"/>
      <c r="AC162"/>
      <c r="AD162"/>
      <c r="AE162"/>
    </row>
    <row r="163" spans="2:31" ht="15" customHeight="1" x14ac:dyDescent="0.25">
      <c r="B163" s="27" t="s">
        <v>1531</v>
      </c>
      <c r="C163" s="36">
        <f>AVERAGEIFS('Rate Case History'!AA:AA,'Rate Case History'!Z:Z,$B163)</f>
        <v>9.5499999999999988E-2</v>
      </c>
      <c r="D163" s="26">
        <f ca="1">AVERAGEIFS('30y Treasury Bond'!C:C,'30y Treasury Bond'!A:A,$B163)/100</f>
        <v>1.3801538461538454E-2</v>
      </c>
      <c r="E163" s="36">
        <f t="shared" ca="1" si="4"/>
        <v>8.1698461538461539E-2</v>
      </c>
      <c r="S163"/>
      <c r="T163"/>
      <c r="U163"/>
      <c r="V163"/>
      <c r="W163"/>
      <c r="X163"/>
      <c r="Y163"/>
      <c r="Z163"/>
      <c r="AA163"/>
      <c r="AB163"/>
      <c r="AC163"/>
      <c r="AD163"/>
      <c r="AE163"/>
    </row>
    <row r="164" spans="2:31" ht="15" customHeight="1" x14ac:dyDescent="0.25">
      <c r="B164" s="27">
        <v>2020.3</v>
      </c>
      <c r="C164" s="36">
        <f>AVERAGEIFS('Rate Case History'!AA:AA,'Rate Case History'!Z:Z,$B164)</f>
        <v>9.5187500000000008E-2</v>
      </c>
      <c r="D164" s="26">
        <f ca="1">AVERAGEIFS('30y Treasury Bond'!C:C,'30y Treasury Bond'!A:A,$B164)/100</f>
        <v>1.3654545454545457E-2</v>
      </c>
      <c r="E164" s="36">
        <f t="shared" ca="1" si="4"/>
        <v>8.1532954545454547E-2</v>
      </c>
      <c r="S164"/>
      <c r="T164"/>
      <c r="U164"/>
      <c r="V164"/>
      <c r="W164"/>
      <c r="X164"/>
      <c r="Y164"/>
      <c r="Z164"/>
      <c r="AA164"/>
      <c r="AB164"/>
      <c r="AC164"/>
      <c r="AD164"/>
      <c r="AE164"/>
    </row>
    <row r="165" spans="2:31" ht="15" customHeight="1" x14ac:dyDescent="0.25">
      <c r="B165" s="27">
        <v>2020.4</v>
      </c>
      <c r="C165" s="36">
        <f>AVERAGEIFS('Rate Case History'!AA:AA,'Rate Case History'!Z:Z,$B165)</f>
        <v>9.4953333333333362E-2</v>
      </c>
      <c r="D165" s="26">
        <f ca="1">AVERAGEIFS('30y Treasury Bond'!C:C,'30y Treasury Bond'!A:A,$B165)/100</f>
        <v>1.6210606060606054E-2</v>
      </c>
      <c r="E165" s="36">
        <f t="shared" ca="1" si="4"/>
        <v>7.8742727272727311E-2</v>
      </c>
      <c r="S165"/>
      <c r="T165"/>
      <c r="U165"/>
      <c r="V165"/>
      <c r="W165"/>
      <c r="X165"/>
      <c r="Y165"/>
      <c r="Z165"/>
      <c r="AA165"/>
      <c r="AB165"/>
      <c r="AC165"/>
      <c r="AD165"/>
      <c r="AE165"/>
    </row>
    <row r="166" spans="2:31" ht="15" customHeight="1" x14ac:dyDescent="0.25">
      <c r="B166" s="27">
        <v>2021.1</v>
      </c>
      <c r="C166" s="36">
        <f>AVERAGEIFS('Rate Case History'!AA:AA,'Rate Case History'!Z:Z,$B166)</f>
        <v>9.708E-2</v>
      </c>
      <c r="D166" s="26">
        <f ca="1">AVERAGEIFS('30y Treasury Bond'!C:C,'30y Treasury Bond'!A:A,$B166)/100</f>
        <v>2.0748437499999998E-2</v>
      </c>
      <c r="E166" s="36">
        <f t="shared" ca="1" si="4"/>
        <v>7.6331562500000005E-2</v>
      </c>
      <c r="S166"/>
      <c r="T166"/>
      <c r="U166"/>
      <c r="V166"/>
      <c r="W166"/>
      <c r="X166"/>
      <c r="Y166"/>
      <c r="Z166"/>
      <c r="AA166"/>
      <c r="AB166"/>
      <c r="AC166"/>
      <c r="AD166"/>
      <c r="AE166"/>
    </row>
    <row r="167" spans="2:31" ht="15" customHeight="1" x14ac:dyDescent="0.25">
      <c r="B167" s="27">
        <v>2021.2</v>
      </c>
      <c r="C167" s="36">
        <f>AVERAGEIFS('Rate Case History'!AA:AA,'Rate Case History'!Z:Z,$B167)</f>
        <v>9.4783333333333331E-2</v>
      </c>
      <c r="D167" s="26">
        <f ca="1">AVERAGEIFS('30y Treasury Bond'!C:C,'30y Treasury Bond'!A:A,$B167)/100</f>
        <v>2.2579999999999996E-2</v>
      </c>
      <c r="E167" s="36">
        <f t="shared" ca="1" si="4"/>
        <v>7.2203333333333342E-2</v>
      </c>
      <c r="S167"/>
      <c r="T167"/>
      <c r="U167"/>
      <c r="V167"/>
      <c r="W167"/>
      <c r="X167"/>
      <c r="Y167"/>
      <c r="Z167"/>
      <c r="AA167"/>
      <c r="AB167"/>
      <c r="AC167"/>
      <c r="AD167"/>
      <c r="AE167"/>
    </row>
    <row r="168" spans="2:31" ht="15" customHeight="1" x14ac:dyDescent="0.25">
      <c r="B168" s="27">
        <v>2021.3</v>
      </c>
      <c r="C168" s="36">
        <f>AVERAGEIFS('Rate Case History'!AA:AA,'Rate Case History'!Z:Z,$B168)</f>
        <v>9.4327272727272718E-2</v>
      </c>
      <c r="D168" s="26">
        <f ca="1">AVERAGEIFS('30y Treasury Bond'!C:C,'30y Treasury Bond'!A:A,$B168)/100</f>
        <v>1.9333333333333327E-2</v>
      </c>
      <c r="E168" s="36">
        <f t="shared" ca="1" si="4"/>
        <v>7.4993939393939391E-2</v>
      </c>
      <c r="S168"/>
      <c r="T168"/>
      <c r="U168"/>
      <c r="V168"/>
      <c r="W168"/>
      <c r="X168"/>
      <c r="Y168"/>
      <c r="Z168"/>
      <c r="AA168"/>
      <c r="AB168"/>
      <c r="AC168"/>
      <c r="AD168"/>
      <c r="AE168"/>
    </row>
    <row r="169" spans="2:31" ht="15" customHeight="1" x14ac:dyDescent="0.25">
      <c r="B169" s="27">
        <v>2021.4</v>
      </c>
      <c r="C169" s="36">
        <f>AVERAGEIFS('Rate Case History'!AA:AA,'Rate Case History'!Z:Z,$B169)</f>
        <v>9.5937500000000023E-2</v>
      </c>
      <c r="D169" s="36">
        <f ca="1">AVERAGEIFS('30y Treasury Bond'!C:C,'30y Treasury Bond'!A:A,$B169)/100</f>
        <v>1.9479687499999995E-2</v>
      </c>
      <c r="E169" s="36">
        <f t="shared" ca="1" si="4"/>
        <v>7.6457812500000027E-2</v>
      </c>
      <c r="S169"/>
      <c r="T169"/>
      <c r="U169"/>
      <c r="V169"/>
      <c r="W169"/>
      <c r="X169"/>
      <c r="Y169"/>
      <c r="Z169"/>
      <c r="AA169"/>
      <c r="AB169"/>
      <c r="AC169"/>
      <c r="AD169"/>
      <c r="AE169"/>
    </row>
    <row r="170" spans="2:31" ht="15" customHeight="1" x14ac:dyDescent="0.25">
      <c r="B170" s="27">
        <v>2022.1</v>
      </c>
      <c r="C170" s="36">
        <f>AVERAGEIFS('Rate Case History'!AA:AA,'Rate Case History'!Z:Z,$B170)</f>
        <v>9.3749999999999986E-2</v>
      </c>
      <c r="D170" s="36">
        <f ca="1">AVERAGEIFS('30y Treasury Bond'!C:C,'30y Treasury Bond'!A:A,$B170)/100</f>
        <v>2.2546031746031748E-2</v>
      </c>
      <c r="E170" s="36">
        <f t="shared" ca="1" si="4"/>
        <v>7.1203968253968242E-2</v>
      </c>
      <c r="S170"/>
      <c r="T170"/>
      <c r="U170"/>
      <c r="V170"/>
      <c r="W170"/>
      <c r="X170"/>
      <c r="Y170"/>
      <c r="Z170"/>
      <c r="AA170"/>
      <c r="AB170"/>
      <c r="AC170"/>
      <c r="AD170"/>
      <c r="AE170"/>
    </row>
    <row r="171" spans="2:31" ht="15" customHeight="1" x14ac:dyDescent="0.25">
      <c r="B171" s="27">
        <v>2022.2</v>
      </c>
      <c r="C171" s="36">
        <f>AVERAGEIFS('Rate Case History'!AA:AA,'Rate Case History'!Z:Z,$B171)</f>
        <v>9.2266666666666677E-2</v>
      </c>
      <c r="D171" s="36">
        <f ca="1">AVERAGEIFS('30y Treasury Bond'!C:C,'30y Treasury Bond'!A:A,$B171)/100</f>
        <v>3.0455384615384599E-2</v>
      </c>
      <c r="E171" s="36">
        <f t="shared" ca="1" si="4"/>
        <v>6.1811282051282078E-2</v>
      </c>
      <c r="S171"/>
      <c r="T171"/>
      <c r="U171"/>
      <c r="V171"/>
      <c r="W171"/>
      <c r="X171"/>
      <c r="Y171"/>
      <c r="Z171"/>
      <c r="AA171"/>
      <c r="AB171"/>
      <c r="AC171"/>
      <c r="AD171"/>
      <c r="AE171"/>
    </row>
    <row r="172" spans="2:31" ht="15" customHeight="1" x14ac:dyDescent="0.25">
      <c r="B172" s="27">
        <v>2022.3</v>
      </c>
      <c r="C172" s="36">
        <f>AVERAGEIFS('Rate Case History'!AA:AA,'Rate Case History'!Z:Z,$B172)</f>
        <v>9.5174999999999996E-2</v>
      </c>
      <c r="D172" s="36">
        <f ca="1">AVERAGEIFS('30y Treasury Bond'!C:C,'30y Treasury Bond'!A:A,$B172)/100</f>
        <v>3.2607575757575759E-2</v>
      </c>
      <c r="E172" s="36">
        <f t="shared" ref="E172" ca="1" si="5">C172-D172</f>
        <v>6.256742424242423E-2</v>
      </c>
      <c r="S172"/>
      <c r="T172"/>
      <c r="U172"/>
      <c r="V172"/>
      <c r="W172"/>
      <c r="X172"/>
      <c r="Y172"/>
      <c r="Z172"/>
      <c r="AA172"/>
      <c r="AB172"/>
      <c r="AC172"/>
      <c r="AD172"/>
      <c r="AE172"/>
    </row>
    <row r="173" spans="2:31" ht="15" customHeight="1" x14ac:dyDescent="0.25">
      <c r="B173" s="27">
        <v>2022.4</v>
      </c>
      <c r="C173" s="36">
        <f>AVERAGEIFS('Rate Case History'!AA:AA,'Rate Case History'!Z:Z,$B173)</f>
        <v>9.6456250000000021E-2</v>
      </c>
      <c r="D173" s="36">
        <f ca="1">AVERAGEIFS('30y Treasury Bond'!C:C,'30y Treasury Bond'!A:A,$B173)/100</f>
        <v>3.8912500000000003E-2</v>
      </c>
      <c r="E173" s="36">
        <f t="shared" ref="E173" ca="1" si="6">C173-D173</f>
        <v>5.7543750000000018E-2</v>
      </c>
      <c r="S173"/>
      <c r="T173"/>
      <c r="U173"/>
      <c r="V173"/>
      <c r="W173"/>
      <c r="X173"/>
      <c r="Y173"/>
      <c r="Z173"/>
      <c r="AA173"/>
      <c r="AB173"/>
      <c r="AC173"/>
      <c r="AD173"/>
      <c r="AE173"/>
    </row>
    <row r="174" spans="2:31" ht="15" customHeight="1" x14ac:dyDescent="0.25">
      <c r="B174" s="27">
        <v>2023.1</v>
      </c>
      <c r="C174" s="36">
        <f>AVERAGEIFS('Rate Case History'!AA:AA,'Rate Case History'!Z:Z,$B174)</f>
        <v>9.6366666666666656E-2</v>
      </c>
      <c r="D174" s="36">
        <f ca="1">AVERAGEIFS('30y Treasury Bond'!C:C,'30y Treasury Bond'!A:A,$B174)/100</f>
        <v>3.7495384615384618E-2</v>
      </c>
      <c r="E174" s="36">
        <f t="shared" ref="E174" ca="1" si="7">C174-D174</f>
        <v>5.8871282051282038E-2</v>
      </c>
      <c r="S174"/>
      <c r="T174"/>
      <c r="U174"/>
      <c r="V174"/>
      <c r="W174"/>
      <c r="X174"/>
      <c r="Y174"/>
      <c r="Z174"/>
      <c r="AA174"/>
      <c r="AB174"/>
      <c r="AC174"/>
      <c r="AD174"/>
      <c r="AE174"/>
    </row>
    <row r="175" spans="2:31" ht="15" customHeight="1" x14ac:dyDescent="0.25">
      <c r="B175" s="27">
        <v>2023.2</v>
      </c>
      <c r="C175" s="36">
        <f>AVERAGEIFS('Rate Case History'!AA:AA,'Rate Case History'!Z:Z,$B175)</f>
        <v>9.4E-2</v>
      </c>
      <c r="D175" s="36">
        <f ca="1">AVERAGEIFS('30y Treasury Bond'!C:C,'30y Treasury Bond'!A:A,$B175)/100</f>
        <v>3.808461538461537E-2</v>
      </c>
      <c r="E175" s="36">
        <f t="shared" ref="E175" ca="1" si="8">C175-D175</f>
        <v>5.5915384615384631E-2</v>
      </c>
      <c r="S175"/>
      <c r="T175"/>
      <c r="U175"/>
      <c r="V175"/>
      <c r="W175"/>
      <c r="X175"/>
      <c r="Y175"/>
      <c r="Z175"/>
      <c r="AA175"/>
      <c r="AB175"/>
      <c r="AC175"/>
      <c r="AD175"/>
      <c r="AE175"/>
    </row>
    <row r="176" spans="2:31" ht="15" customHeight="1" x14ac:dyDescent="0.25">
      <c r="B176" s="27">
        <v>2023.3</v>
      </c>
      <c r="C176" s="36">
        <f>AVERAGEIFS('Rate Case History'!AA:AA,'Rate Case History'!Z:Z,$B176)</f>
        <v>9.5316666666666661E-2</v>
      </c>
      <c r="D176" s="36">
        <f ca="1">AVERAGEIFS('30y Treasury Bond'!C:C,'30y Treasury Bond'!A:A,$B176)/100</f>
        <v>4.234461538461539E-2</v>
      </c>
      <c r="E176" s="36">
        <f t="shared" ref="E176" ca="1" si="9">C176-D176</f>
        <v>5.297205128205127E-2</v>
      </c>
      <c r="S176"/>
      <c r="T176"/>
      <c r="U176"/>
      <c r="V176"/>
      <c r="W176"/>
      <c r="X176"/>
      <c r="Y176"/>
      <c r="Z176"/>
      <c r="AA176"/>
      <c r="AB176"/>
      <c r="AC176"/>
      <c r="AD176"/>
      <c r="AE176"/>
    </row>
    <row r="177" spans="2:31" ht="15" customHeight="1" x14ac:dyDescent="0.25">
      <c r="B177" s="27">
        <v>2023.4</v>
      </c>
      <c r="C177" s="36">
        <f>AVERAGEIFS('Rate Case History'!AA:AA,'Rate Case History'!Z:Z,$B177)</f>
        <v>9.6200000000000022E-2</v>
      </c>
      <c r="D177" s="36">
        <f ca="1">AVERAGEIFS('30y Treasury Bond'!C:C,'30y Treasury Bond'!A:A,$B177)/100</f>
        <v>4.5817187500000002E-2</v>
      </c>
      <c r="E177" s="36">
        <f t="shared" ref="E177" ca="1" si="10">C177-D177</f>
        <v>5.038281250000002E-2</v>
      </c>
      <c r="S177"/>
      <c r="T177"/>
      <c r="U177"/>
      <c r="V177"/>
      <c r="W177"/>
      <c r="X177"/>
      <c r="Y177"/>
      <c r="Z177"/>
      <c r="AA177"/>
      <c r="AB177"/>
      <c r="AC177"/>
      <c r="AD177"/>
      <c r="AE177"/>
    </row>
    <row r="178" spans="2:31" ht="15" customHeight="1" x14ac:dyDescent="0.25">
      <c r="B178" s="30" t="s">
        <v>1533</v>
      </c>
      <c r="C178" s="31">
        <f>AVERAGE(C6:C177)</f>
        <v>0.11374159379629524</v>
      </c>
      <c r="D178" s="31">
        <f ca="1">AVERAGE(D6:D177)</f>
        <v>6.0796829959954946E-2</v>
      </c>
      <c r="E178" s="31">
        <f ca="1">AVERAGE(E6:E177)</f>
        <v>5.2944763836340225E-2</v>
      </c>
      <c r="S178"/>
      <c r="T178"/>
      <c r="U178"/>
      <c r="V178"/>
      <c r="W178"/>
      <c r="X178"/>
      <c r="Y178"/>
      <c r="Z178"/>
      <c r="AA178"/>
      <c r="AB178"/>
      <c r="AC178"/>
      <c r="AD178"/>
      <c r="AE178"/>
    </row>
    <row r="179" spans="2:31" ht="15" customHeight="1" thickBot="1" x14ac:dyDescent="0.3">
      <c r="B179" s="32" t="s">
        <v>1534</v>
      </c>
      <c r="C179" s="33">
        <f>MEDIAN(C6:C177)</f>
        <v>0.10825833333333333</v>
      </c>
      <c r="D179" s="33">
        <f ca="1">MEDIAN(D6:D177)</f>
        <v>5.2223694638694633E-2</v>
      </c>
      <c r="E179" s="33">
        <f ca="1">MEDIAN(E6:E177)</f>
        <v>5.5008764568764565E-2</v>
      </c>
      <c r="S179"/>
      <c r="T179"/>
      <c r="U179"/>
      <c r="V179"/>
      <c r="W179"/>
      <c r="X179"/>
      <c r="Y179"/>
      <c r="Z179"/>
      <c r="AA179"/>
      <c r="AB179"/>
      <c r="AC179"/>
      <c r="AD179"/>
      <c r="AE179"/>
    </row>
    <row r="180" spans="2:31" ht="15" customHeight="1" x14ac:dyDescent="0.25">
      <c r="S180"/>
      <c r="T180"/>
      <c r="U180"/>
      <c r="V180"/>
      <c r="W180"/>
      <c r="X180"/>
      <c r="Y180"/>
      <c r="Z180"/>
      <c r="AA180"/>
      <c r="AB180"/>
      <c r="AC180"/>
      <c r="AD180"/>
      <c r="AE180"/>
    </row>
    <row r="181" spans="2:31" ht="15" customHeight="1" x14ac:dyDescent="0.25">
      <c r="S181"/>
      <c r="T181"/>
      <c r="U181"/>
      <c r="V181"/>
      <c r="W181"/>
      <c r="X181"/>
      <c r="Y181"/>
      <c r="Z181"/>
      <c r="AA181"/>
      <c r="AB181"/>
      <c r="AC181"/>
      <c r="AD181"/>
      <c r="AE181"/>
    </row>
    <row r="182" spans="2:31" ht="15" customHeight="1" x14ac:dyDescent="0.25">
      <c r="S182"/>
      <c r="T182"/>
      <c r="U182"/>
      <c r="V182"/>
      <c r="W182"/>
      <c r="X182"/>
      <c r="Y182"/>
      <c r="Z182"/>
      <c r="AA182"/>
      <c r="AB182"/>
      <c r="AC182"/>
      <c r="AD182"/>
      <c r="AE182"/>
    </row>
    <row r="183" spans="2:31" ht="15" customHeight="1" x14ac:dyDescent="0.25">
      <c r="S183"/>
      <c r="T183"/>
      <c r="U183"/>
      <c r="V183"/>
      <c r="W183"/>
      <c r="X183"/>
      <c r="Y183"/>
      <c r="Z183"/>
      <c r="AA183"/>
      <c r="AB183"/>
      <c r="AC183"/>
      <c r="AD183"/>
      <c r="AE183"/>
    </row>
    <row r="184" spans="2:31" ht="15" customHeight="1" x14ac:dyDescent="0.25">
      <c r="S184"/>
      <c r="T184"/>
      <c r="U184"/>
      <c r="V184"/>
      <c r="W184"/>
      <c r="X184"/>
      <c r="Y184"/>
      <c r="Z184"/>
      <c r="AA184"/>
      <c r="AB184"/>
      <c r="AC184"/>
      <c r="AD184"/>
      <c r="AE184"/>
    </row>
    <row r="185" spans="2:31" ht="15" customHeight="1" x14ac:dyDescent="0.25">
      <c r="S185"/>
      <c r="T185"/>
      <c r="U185"/>
      <c r="V185"/>
      <c r="W185"/>
      <c r="X185"/>
      <c r="Y185"/>
      <c r="Z185"/>
      <c r="AA185"/>
      <c r="AB185"/>
      <c r="AC185"/>
      <c r="AD185"/>
      <c r="AE185"/>
    </row>
    <row r="186" spans="2:31" ht="15" customHeight="1" x14ac:dyDescent="0.25">
      <c r="S186"/>
      <c r="T186"/>
      <c r="U186"/>
      <c r="V186"/>
      <c r="W186"/>
      <c r="X186"/>
      <c r="Y186"/>
      <c r="Z186"/>
      <c r="AA186"/>
      <c r="AB186"/>
      <c r="AC186"/>
      <c r="AD186"/>
      <c r="AE186"/>
    </row>
    <row r="187" spans="2:31" ht="15" customHeight="1" x14ac:dyDescent="0.25">
      <c r="S187"/>
      <c r="T187"/>
      <c r="U187"/>
      <c r="V187"/>
      <c r="W187"/>
      <c r="X187"/>
      <c r="Y187"/>
      <c r="Z187"/>
      <c r="AA187"/>
      <c r="AB187"/>
      <c r="AC187"/>
      <c r="AD187"/>
      <c r="AE187"/>
    </row>
    <row r="188" spans="2:31" ht="15" customHeight="1" x14ac:dyDescent="0.25">
      <c r="S188"/>
      <c r="T188"/>
      <c r="U188"/>
      <c r="V188"/>
      <c r="W188"/>
      <c r="X188"/>
      <c r="Y188"/>
      <c r="Z188"/>
      <c r="AA188"/>
      <c r="AB188"/>
      <c r="AC188"/>
      <c r="AD188"/>
      <c r="AE188"/>
    </row>
    <row r="189" spans="2:31" ht="15" customHeight="1" x14ac:dyDescent="0.25">
      <c r="S189"/>
      <c r="T189"/>
      <c r="U189"/>
      <c r="V189"/>
      <c r="W189"/>
      <c r="X189"/>
      <c r="Y189"/>
      <c r="Z189"/>
      <c r="AA189"/>
      <c r="AB189"/>
      <c r="AC189"/>
      <c r="AD189"/>
      <c r="AE189"/>
    </row>
    <row r="190" spans="2:31" ht="15" customHeight="1" x14ac:dyDescent="0.25">
      <c r="S190"/>
      <c r="T190"/>
      <c r="U190"/>
      <c r="V190"/>
      <c r="W190"/>
      <c r="X190"/>
      <c r="Y190"/>
      <c r="Z190"/>
      <c r="AA190"/>
      <c r="AB190"/>
      <c r="AC190"/>
      <c r="AD190"/>
      <c r="AE190"/>
    </row>
    <row r="191" spans="2:31" ht="15" customHeight="1" x14ac:dyDescent="0.25">
      <c r="S191"/>
      <c r="T191"/>
      <c r="U191"/>
      <c r="V191"/>
      <c r="W191"/>
      <c r="X191"/>
      <c r="Y191"/>
      <c r="Z191"/>
      <c r="AA191"/>
      <c r="AB191"/>
      <c r="AC191"/>
      <c r="AD191"/>
      <c r="AE191"/>
    </row>
    <row r="192" spans="2:31" ht="15" customHeight="1" x14ac:dyDescent="0.25">
      <c r="S192"/>
      <c r="T192"/>
      <c r="U192"/>
      <c r="V192"/>
      <c r="W192"/>
      <c r="X192"/>
      <c r="Y192"/>
      <c r="Z192"/>
      <c r="AA192"/>
      <c r="AB192"/>
      <c r="AC192"/>
      <c r="AD192"/>
      <c r="AE192"/>
    </row>
    <row r="193" spans="19:31" ht="15" customHeight="1" x14ac:dyDescent="0.25">
      <c r="S193"/>
      <c r="T193"/>
      <c r="U193"/>
      <c r="V193"/>
      <c r="W193"/>
      <c r="X193"/>
      <c r="Y193"/>
      <c r="Z193"/>
      <c r="AA193"/>
      <c r="AB193"/>
      <c r="AC193"/>
      <c r="AD193"/>
      <c r="AE193"/>
    </row>
    <row r="194" spans="19:31" ht="15" customHeight="1" x14ac:dyDescent="0.25">
      <c r="S194"/>
      <c r="T194"/>
      <c r="U194"/>
      <c r="V194"/>
      <c r="W194"/>
      <c r="X194"/>
      <c r="Y194"/>
      <c r="Z194"/>
      <c r="AA194"/>
      <c r="AB194"/>
      <c r="AC194"/>
      <c r="AD194"/>
      <c r="AE194"/>
    </row>
    <row r="195" spans="19:31" ht="15" customHeight="1" x14ac:dyDescent="0.25">
      <c r="S195"/>
      <c r="T195"/>
      <c r="U195"/>
      <c r="V195"/>
      <c r="W195"/>
      <c r="X195"/>
      <c r="Y195"/>
      <c r="Z195"/>
      <c r="AA195"/>
      <c r="AB195"/>
      <c r="AC195"/>
      <c r="AD195"/>
      <c r="AE195"/>
    </row>
    <row r="196" spans="19:31" ht="15" customHeight="1" x14ac:dyDescent="0.25">
      <c r="S196"/>
      <c r="T196"/>
      <c r="U196"/>
      <c r="V196"/>
      <c r="W196"/>
      <c r="X196"/>
      <c r="Y196"/>
      <c r="Z196"/>
      <c r="AA196"/>
      <c r="AB196"/>
      <c r="AC196"/>
      <c r="AD196"/>
      <c r="AE196"/>
    </row>
    <row r="197" spans="19:31" ht="15" customHeight="1" x14ac:dyDescent="0.25">
      <c r="S197"/>
      <c r="T197"/>
      <c r="U197"/>
      <c r="V197"/>
      <c r="W197"/>
      <c r="X197"/>
      <c r="Y197"/>
      <c r="Z197"/>
      <c r="AA197"/>
      <c r="AB197"/>
      <c r="AC197"/>
      <c r="AD197"/>
      <c r="AE197"/>
    </row>
    <row r="198" spans="19:31" ht="15" customHeight="1" x14ac:dyDescent="0.25">
      <c r="S198"/>
      <c r="T198"/>
      <c r="U198"/>
      <c r="V198"/>
      <c r="W198"/>
      <c r="X198"/>
      <c r="Y198"/>
      <c r="Z198"/>
      <c r="AA198"/>
      <c r="AB198"/>
      <c r="AC198"/>
      <c r="AD198"/>
      <c r="AE198"/>
    </row>
    <row r="199" spans="19:31" ht="15" customHeight="1" x14ac:dyDescent="0.25">
      <c r="S199"/>
      <c r="T199"/>
      <c r="U199"/>
      <c r="V199"/>
      <c r="W199"/>
      <c r="X199"/>
      <c r="Y199"/>
      <c r="Z199"/>
      <c r="AA199"/>
      <c r="AB199"/>
      <c r="AC199"/>
      <c r="AD199"/>
      <c r="AE199"/>
    </row>
    <row r="200" spans="19:31" ht="15" customHeight="1" x14ac:dyDescent="0.25">
      <c r="S200"/>
      <c r="T200"/>
      <c r="U200"/>
      <c r="V200"/>
      <c r="W200"/>
      <c r="X200"/>
      <c r="Y200"/>
      <c r="Z200"/>
      <c r="AA200"/>
      <c r="AB200"/>
      <c r="AC200"/>
      <c r="AD200"/>
      <c r="AE200"/>
    </row>
    <row r="201" spans="19:31" ht="15" customHeight="1" x14ac:dyDescent="0.25">
      <c r="S201"/>
      <c r="T201"/>
      <c r="U201"/>
      <c r="V201"/>
      <c r="W201"/>
      <c r="X201"/>
      <c r="Y201"/>
      <c r="Z201"/>
      <c r="AA201"/>
      <c r="AB201"/>
      <c r="AC201"/>
      <c r="AD201"/>
      <c r="AE201"/>
    </row>
    <row r="202" spans="19:31" ht="15" customHeight="1" x14ac:dyDescent="0.25">
      <c r="S202"/>
      <c r="T202"/>
      <c r="U202"/>
      <c r="V202"/>
      <c r="W202"/>
      <c r="X202"/>
      <c r="Y202"/>
      <c r="Z202"/>
      <c r="AA202"/>
      <c r="AB202"/>
      <c r="AC202"/>
      <c r="AD202"/>
      <c r="AE202"/>
    </row>
    <row r="203" spans="19:31" ht="15" customHeight="1" x14ac:dyDescent="0.25">
      <c r="S203"/>
      <c r="T203"/>
      <c r="U203"/>
      <c r="V203"/>
      <c r="W203"/>
      <c r="X203"/>
      <c r="Y203"/>
      <c r="Z203"/>
      <c r="AA203"/>
      <c r="AB203"/>
      <c r="AC203"/>
      <c r="AD203"/>
      <c r="AE203"/>
    </row>
    <row r="204" spans="19:31" ht="15" customHeight="1" x14ac:dyDescent="0.25">
      <c r="S204"/>
      <c r="T204"/>
      <c r="U204"/>
      <c r="V204"/>
      <c r="W204"/>
      <c r="X204"/>
      <c r="Y204"/>
      <c r="Z204"/>
      <c r="AA204"/>
      <c r="AB204"/>
      <c r="AC204"/>
      <c r="AD204"/>
      <c r="AE204"/>
    </row>
    <row r="205" spans="19:31" ht="15" customHeight="1" x14ac:dyDescent="0.25">
      <c r="S205"/>
      <c r="T205"/>
      <c r="U205"/>
      <c r="V205"/>
      <c r="W205"/>
      <c r="X205"/>
      <c r="Y205"/>
      <c r="Z205"/>
      <c r="AA205"/>
      <c r="AB205"/>
      <c r="AC205"/>
      <c r="AD205"/>
      <c r="AE205"/>
    </row>
    <row r="206" spans="19:31" ht="15" customHeight="1" x14ac:dyDescent="0.25">
      <c r="S206"/>
      <c r="T206"/>
      <c r="U206"/>
      <c r="V206"/>
      <c r="W206"/>
      <c r="X206"/>
      <c r="Y206"/>
      <c r="Z206"/>
      <c r="AA206"/>
      <c r="AB206"/>
      <c r="AC206"/>
      <c r="AD206"/>
      <c r="AE206"/>
    </row>
    <row r="207" spans="19:31" ht="15" customHeight="1" x14ac:dyDescent="0.25">
      <c r="S207"/>
      <c r="T207"/>
      <c r="U207"/>
      <c r="V207"/>
      <c r="W207"/>
      <c r="X207"/>
      <c r="Y207"/>
      <c r="Z207"/>
      <c r="AA207"/>
      <c r="AB207"/>
      <c r="AC207"/>
      <c r="AD207"/>
      <c r="AE207"/>
    </row>
    <row r="208" spans="19:31" ht="15" customHeight="1" x14ac:dyDescent="0.25">
      <c r="S208"/>
      <c r="T208"/>
      <c r="U208"/>
      <c r="V208"/>
      <c r="W208"/>
      <c r="X208"/>
      <c r="Y208"/>
      <c r="Z208"/>
      <c r="AA208"/>
      <c r="AB208"/>
      <c r="AC208"/>
      <c r="AD208"/>
      <c r="AE208"/>
    </row>
    <row r="209" spans="19:31" ht="15" customHeight="1" x14ac:dyDescent="0.25">
      <c r="S209"/>
      <c r="T209"/>
      <c r="U209"/>
      <c r="V209"/>
      <c r="W209"/>
      <c r="X209"/>
      <c r="Y209"/>
      <c r="Z209"/>
      <c r="AA209"/>
      <c r="AB209"/>
      <c r="AC209"/>
      <c r="AD209"/>
      <c r="AE209"/>
    </row>
    <row r="210" spans="19:31" ht="15" customHeight="1" x14ac:dyDescent="0.25">
      <c r="S210"/>
      <c r="T210"/>
      <c r="U210"/>
      <c r="V210"/>
      <c r="W210"/>
      <c r="X210"/>
      <c r="Y210"/>
      <c r="Z210"/>
      <c r="AA210"/>
      <c r="AB210"/>
      <c r="AC210"/>
      <c r="AD210"/>
      <c r="AE210"/>
    </row>
    <row r="211" spans="19:31" ht="15" customHeight="1" x14ac:dyDescent="0.25">
      <c r="S211"/>
      <c r="T211"/>
      <c r="U211"/>
      <c r="V211"/>
      <c r="W211"/>
      <c r="X211"/>
      <c r="Y211"/>
      <c r="Z211"/>
      <c r="AA211"/>
      <c r="AB211"/>
      <c r="AC211"/>
      <c r="AD211"/>
      <c r="AE211"/>
    </row>
    <row r="212" spans="19:31" ht="15" customHeight="1" x14ac:dyDescent="0.25">
      <c r="S212"/>
      <c r="T212"/>
      <c r="U212"/>
      <c r="V212"/>
      <c r="W212"/>
      <c r="X212"/>
      <c r="Y212"/>
      <c r="Z212"/>
      <c r="AA212"/>
      <c r="AB212"/>
      <c r="AC212"/>
      <c r="AD212"/>
      <c r="AE212"/>
    </row>
    <row r="213" spans="19:31" ht="15" customHeight="1" x14ac:dyDescent="0.25">
      <c r="S213"/>
      <c r="T213"/>
      <c r="U213"/>
      <c r="V213"/>
      <c r="W213"/>
      <c r="X213"/>
      <c r="Y213"/>
      <c r="Z213"/>
      <c r="AA213"/>
      <c r="AB213"/>
      <c r="AC213"/>
      <c r="AD213"/>
      <c r="AE213"/>
    </row>
    <row r="214" spans="19:31" ht="15" customHeight="1" x14ac:dyDescent="0.25">
      <c r="S214"/>
      <c r="T214"/>
      <c r="U214"/>
      <c r="V214"/>
      <c r="W214"/>
      <c r="X214"/>
      <c r="Y214"/>
      <c r="Z214"/>
      <c r="AA214"/>
      <c r="AB214"/>
      <c r="AC214"/>
      <c r="AD214"/>
      <c r="AE214"/>
    </row>
    <row r="215" spans="19:31" ht="15" customHeight="1" x14ac:dyDescent="0.25">
      <c r="S215"/>
      <c r="T215"/>
      <c r="U215"/>
      <c r="V215"/>
      <c r="W215"/>
      <c r="X215"/>
      <c r="Y215"/>
      <c r="Z215"/>
      <c r="AA215"/>
      <c r="AB215"/>
      <c r="AC215"/>
      <c r="AD215"/>
      <c r="AE215"/>
    </row>
    <row r="216" spans="19:31" ht="15" customHeight="1" x14ac:dyDescent="0.25">
      <c r="S216"/>
      <c r="T216"/>
      <c r="U216"/>
      <c r="V216"/>
      <c r="W216"/>
      <c r="X216"/>
      <c r="Y216"/>
      <c r="Z216"/>
      <c r="AA216"/>
      <c r="AB216"/>
      <c r="AC216"/>
      <c r="AD216"/>
      <c r="AE216"/>
    </row>
    <row r="217" spans="19:31" ht="15" customHeight="1" x14ac:dyDescent="0.25">
      <c r="S217"/>
      <c r="T217"/>
      <c r="U217"/>
      <c r="V217"/>
      <c r="W217"/>
      <c r="X217"/>
      <c r="Y217"/>
      <c r="Z217"/>
      <c r="AA217"/>
      <c r="AB217"/>
      <c r="AC217"/>
      <c r="AD217"/>
      <c r="AE217"/>
    </row>
    <row r="218" spans="19:31" ht="15" customHeight="1" x14ac:dyDescent="0.25">
      <c r="S218"/>
      <c r="T218"/>
      <c r="U218"/>
      <c r="V218"/>
      <c r="W218"/>
      <c r="X218"/>
      <c r="Y218"/>
      <c r="Z218"/>
      <c r="AA218"/>
      <c r="AB218"/>
      <c r="AC218"/>
      <c r="AD218"/>
      <c r="AE218"/>
    </row>
    <row r="219" spans="19:31" ht="15" customHeight="1" x14ac:dyDescent="0.25">
      <c r="S219"/>
      <c r="T219"/>
      <c r="U219"/>
      <c r="V219"/>
      <c r="W219"/>
      <c r="X219"/>
      <c r="Y219"/>
      <c r="Z219"/>
      <c r="AA219"/>
      <c r="AB219"/>
      <c r="AC219"/>
      <c r="AD219"/>
      <c r="AE219"/>
    </row>
    <row r="220" spans="19:31" ht="15" customHeight="1" x14ac:dyDescent="0.25">
      <c r="S220"/>
      <c r="T220"/>
      <c r="U220"/>
      <c r="V220"/>
      <c r="W220"/>
      <c r="X220"/>
      <c r="Y220"/>
      <c r="Z220"/>
      <c r="AA220"/>
      <c r="AB220"/>
      <c r="AC220"/>
      <c r="AD220"/>
      <c r="AE220"/>
    </row>
    <row r="221" spans="19:31" ht="15" customHeight="1" x14ac:dyDescent="0.25">
      <c r="S221"/>
      <c r="T221"/>
      <c r="U221"/>
      <c r="V221"/>
      <c r="W221"/>
      <c r="X221"/>
      <c r="Y221"/>
      <c r="Z221"/>
      <c r="AA221"/>
      <c r="AB221"/>
      <c r="AC221"/>
      <c r="AD221"/>
      <c r="AE221"/>
    </row>
    <row r="222" spans="19:31" ht="15" customHeight="1" x14ac:dyDescent="0.25">
      <c r="S222"/>
      <c r="T222"/>
      <c r="U222"/>
      <c r="V222"/>
      <c r="W222"/>
      <c r="X222"/>
      <c r="Y222"/>
      <c r="Z222"/>
      <c r="AA222"/>
      <c r="AB222"/>
      <c r="AC222"/>
      <c r="AD222"/>
      <c r="AE222"/>
    </row>
    <row r="223" spans="19:31" ht="15" customHeight="1" x14ac:dyDescent="0.25">
      <c r="S223"/>
      <c r="T223"/>
      <c r="U223"/>
      <c r="V223"/>
      <c r="W223"/>
      <c r="X223"/>
      <c r="Y223"/>
      <c r="Z223"/>
      <c r="AA223"/>
      <c r="AB223"/>
      <c r="AC223"/>
      <c r="AD223"/>
      <c r="AE223"/>
    </row>
    <row r="224" spans="19:31" ht="15" customHeight="1" x14ac:dyDescent="0.25">
      <c r="S224"/>
      <c r="T224"/>
      <c r="U224"/>
      <c r="V224"/>
      <c r="W224"/>
      <c r="X224"/>
      <c r="Y224"/>
      <c r="Z224"/>
      <c r="AA224"/>
      <c r="AB224"/>
      <c r="AC224"/>
      <c r="AD224"/>
      <c r="AE224"/>
    </row>
    <row r="225" spans="19:31" ht="15" customHeight="1" x14ac:dyDescent="0.25">
      <c r="S225"/>
      <c r="T225"/>
      <c r="U225"/>
      <c r="V225"/>
      <c r="W225"/>
      <c r="X225"/>
      <c r="Y225"/>
      <c r="Z225"/>
      <c r="AA225"/>
      <c r="AB225"/>
      <c r="AC225"/>
      <c r="AD225"/>
      <c r="AE225"/>
    </row>
    <row r="226" spans="19:31" ht="15" customHeight="1" x14ac:dyDescent="0.25">
      <c r="S226"/>
      <c r="T226"/>
      <c r="U226"/>
      <c r="V226"/>
      <c r="W226"/>
      <c r="X226"/>
      <c r="Y226"/>
      <c r="Z226"/>
      <c r="AA226"/>
      <c r="AB226"/>
      <c r="AC226"/>
      <c r="AD226"/>
      <c r="AE226"/>
    </row>
    <row r="227" spans="19:31" ht="15" customHeight="1" x14ac:dyDescent="0.25">
      <c r="S227"/>
      <c r="T227"/>
      <c r="U227"/>
      <c r="V227"/>
      <c r="W227"/>
      <c r="X227"/>
      <c r="Y227"/>
      <c r="Z227"/>
      <c r="AA227"/>
      <c r="AB227"/>
      <c r="AC227"/>
      <c r="AD227"/>
      <c r="AE227"/>
    </row>
    <row r="228" spans="19:31" ht="15" customHeight="1" x14ac:dyDescent="0.25">
      <c r="S228"/>
      <c r="T228"/>
      <c r="U228"/>
      <c r="V228"/>
      <c r="W228"/>
      <c r="X228"/>
      <c r="Y228"/>
      <c r="Z228"/>
      <c r="AA228"/>
      <c r="AB228"/>
      <c r="AC228"/>
      <c r="AD228"/>
      <c r="AE228"/>
    </row>
    <row r="229" spans="19:31" ht="15" customHeight="1" x14ac:dyDescent="0.25">
      <c r="S229"/>
      <c r="T229"/>
      <c r="U229"/>
      <c r="V229"/>
      <c r="W229"/>
      <c r="X229"/>
      <c r="Y229"/>
      <c r="Z229"/>
      <c r="AA229"/>
      <c r="AB229"/>
      <c r="AC229"/>
      <c r="AD229"/>
      <c r="AE229"/>
    </row>
    <row r="230" spans="19:31" ht="15" customHeight="1" x14ac:dyDescent="0.25">
      <c r="S230"/>
      <c r="T230"/>
      <c r="U230"/>
      <c r="V230"/>
      <c r="W230"/>
      <c r="X230"/>
      <c r="Y230"/>
      <c r="Z230"/>
      <c r="AA230"/>
      <c r="AB230"/>
      <c r="AC230"/>
      <c r="AD230"/>
      <c r="AE230"/>
    </row>
    <row r="231" spans="19:31" ht="15" customHeight="1" x14ac:dyDescent="0.25">
      <c r="S231"/>
      <c r="T231"/>
      <c r="U231"/>
      <c r="V231"/>
      <c r="W231"/>
      <c r="X231"/>
      <c r="Y231"/>
      <c r="Z231"/>
      <c r="AA231"/>
      <c r="AB231"/>
      <c r="AC231"/>
      <c r="AD231"/>
      <c r="AE231"/>
    </row>
    <row r="232" spans="19:31" ht="15" customHeight="1" x14ac:dyDescent="0.25">
      <c r="S232"/>
      <c r="T232"/>
      <c r="U232"/>
      <c r="V232"/>
      <c r="W232"/>
      <c r="X232"/>
      <c r="Y232"/>
      <c r="Z232"/>
      <c r="AA232"/>
      <c r="AB232"/>
      <c r="AC232"/>
      <c r="AD232"/>
      <c r="AE232"/>
    </row>
  </sheetData>
  <mergeCells count="2">
    <mergeCell ref="B2:E2"/>
    <mergeCell ref="Q1:AG1"/>
  </mergeCells>
  <conditionalFormatting sqref="C6:E177">
    <cfRule type="containsErrors" dxfId="0" priority="1">
      <formula>ISERROR(C6)</formula>
    </cfRule>
  </conditionalFormatting>
  <printOptions horizontalCentered="1"/>
  <pageMargins left="0.7" right="0.7" top="0.75" bottom="0.75" header="0.3" footer="0.3"/>
  <pageSetup orientation="landscape" horizontalDpi="1200" verticalDpi="1200" r:id="rId1"/>
  <headerFooter scaleWithDoc="0"/>
  <ignoredErrors>
    <ignoredError sqref="B55:B173"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outlinePr summaryBelow="0" summaryRight="0"/>
    <pageSetUpPr autoPageBreaks="0"/>
  </sheetPr>
  <dimension ref="A1:AA1876"/>
  <sheetViews>
    <sheetView zoomScale="90" zoomScaleNormal="90" workbookViewId="0">
      <pane xSplit="6" ySplit="20" topLeftCell="G21" activePane="bottomRight" state="frozen"/>
      <selection activeCell="G11" sqref="G11"/>
      <selection pane="topRight" activeCell="G11" sqref="G11"/>
      <selection pane="bottomLeft" activeCell="G11" sqref="G11"/>
      <selection pane="bottomRight" activeCell="A19" sqref="A19:A20"/>
    </sheetView>
  </sheetViews>
  <sheetFormatPr defaultColWidth="8.54296875" defaultRowHeight="12.5" x14ac:dyDescent="0.25"/>
  <cols>
    <col min="1" max="1" width="25.90625" style="13" customWidth="1"/>
    <col min="2" max="2" width="28.08984375" style="13" bestFit="1" customWidth="1"/>
    <col min="3" max="3" width="18.54296875" style="13" customWidth="1"/>
    <col min="4" max="4" width="28.453125" style="13" bestFit="1" customWidth="1"/>
    <col min="5" max="5" width="14.54296875" style="13" customWidth="1"/>
    <col min="6" max="6" width="17" style="13" bestFit="1" customWidth="1"/>
    <col min="7" max="7" width="11" style="13" bestFit="1" customWidth="1"/>
    <col min="8" max="8" width="14.54296875" style="13" customWidth="1"/>
    <col min="9" max="9" width="17.54296875" style="13" customWidth="1"/>
    <col min="10" max="10" width="18.54296875" style="13" customWidth="1"/>
    <col min="11" max="11" width="17.54296875" style="13" customWidth="1"/>
    <col min="12" max="12" width="16.08984375" style="13" customWidth="1"/>
    <col min="13" max="13" width="11" style="13" bestFit="1" customWidth="1"/>
    <col min="14" max="14" width="13.54296875" style="13" bestFit="1" customWidth="1"/>
    <col min="15" max="15" width="17.54296875" style="13" bestFit="1" customWidth="1"/>
    <col min="16" max="16" width="10" style="13" bestFit="1" customWidth="1"/>
    <col min="17" max="17" width="18.90625" style="13" bestFit="1" customWidth="1"/>
    <col min="18" max="18" width="22.08984375" style="13" customWidth="1"/>
    <col min="19" max="19" width="19.90625" style="13" customWidth="1"/>
    <col min="20" max="20" width="17.54296875" style="13" customWidth="1"/>
    <col min="21" max="21" width="27.453125" style="13" bestFit="1" customWidth="1"/>
    <col min="22" max="22" width="14.54296875" style="13" bestFit="1" customWidth="1"/>
    <col min="23" max="23" width="17.54296875" style="13" customWidth="1"/>
    <col min="24" max="24" width="21.453125" style="13" customWidth="1"/>
    <col min="25" max="25" width="9.90625" style="13" customWidth="1"/>
    <col min="26" max="26" width="10.453125" style="13" customWidth="1"/>
    <col min="27" max="27" width="14.08984375" style="13" customWidth="1"/>
    <col min="28" max="29" width="8.54296875" style="13" customWidth="1"/>
    <col min="30" max="16384" width="8.54296875" style="13"/>
  </cols>
  <sheetData>
    <row r="1" spans="1:24" ht="39.9" customHeight="1" x14ac:dyDescent="0.25">
      <c r="A1" s="78"/>
      <c r="B1" s="79"/>
      <c r="C1" s="79"/>
      <c r="D1" s="79"/>
    </row>
    <row r="2" spans="1:24" ht="30" customHeight="1" x14ac:dyDescent="0.4">
      <c r="A2" s="80" t="s">
        <v>64</v>
      </c>
      <c r="B2" s="81"/>
      <c r="C2" s="81"/>
      <c r="D2" s="81"/>
      <c r="E2" s="81"/>
      <c r="F2" s="81"/>
      <c r="G2" s="81"/>
      <c r="H2" s="81"/>
      <c r="I2" s="81"/>
      <c r="J2" s="81"/>
      <c r="K2" s="81"/>
      <c r="L2" s="81"/>
      <c r="M2" s="81"/>
      <c r="N2" s="81"/>
      <c r="O2" s="81"/>
      <c r="P2" s="81"/>
      <c r="Q2" s="81"/>
      <c r="R2" s="81"/>
      <c r="S2" s="81"/>
      <c r="T2" s="81"/>
      <c r="U2" s="81"/>
      <c r="V2" s="81"/>
      <c r="W2" s="81"/>
      <c r="X2" s="81"/>
    </row>
    <row r="3" spans="1:24" x14ac:dyDescent="0.25">
      <c r="A3" s="14" t="s">
        <v>0</v>
      </c>
      <c r="B3" s="15"/>
    </row>
    <row r="4" spans="1:24" x14ac:dyDescent="0.25">
      <c r="A4" s="14" t="s">
        <v>1</v>
      </c>
      <c r="B4" s="15"/>
    </row>
    <row r="5" spans="1:24" x14ac:dyDescent="0.25">
      <c r="A5" s="14" t="s">
        <v>2</v>
      </c>
      <c r="B5" s="15"/>
    </row>
    <row r="6" spans="1:24" x14ac:dyDescent="0.25">
      <c r="A6" s="14" t="s">
        <v>2663</v>
      </c>
      <c r="B6" s="15"/>
      <c r="U6" s="50" t="s">
        <v>162</v>
      </c>
      <c r="V6" s="51"/>
      <c r="W6"/>
      <c r="X6"/>
    </row>
    <row r="7" spans="1:24" x14ac:dyDescent="0.25">
      <c r="A7" s="14" t="s">
        <v>171</v>
      </c>
      <c r="B7" s="15"/>
      <c r="U7" s="1" t="s">
        <v>160</v>
      </c>
      <c r="V7" s="72">
        <v>45322</v>
      </c>
      <c r="W7" s="75"/>
      <c r="X7" s="75"/>
    </row>
    <row r="8" spans="1:24" x14ac:dyDescent="0.25">
      <c r="A8" s="14"/>
      <c r="B8" s="15"/>
      <c r="U8" s="6" t="s">
        <v>165</v>
      </c>
      <c r="V8" s="73">
        <v>29221</v>
      </c>
      <c r="W8" s="75"/>
      <c r="X8" s="75"/>
    </row>
    <row r="9" spans="1:24" x14ac:dyDescent="0.25">
      <c r="A9" s="14"/>
      <c r="B9" s="15"/>
      <c r="U9" s="19"/>
      <c r="V9" s="20"/>
      <c r="W9" s="75"/>
      <c r="X9" s="75"/>
    </row>
    <row r="10" spans="1:24" x14ac:dyDescent="0.25">
      <c r="A10" s="14"/>
      <c r="B10" s="15"/>
      <c r="U10" s="19" t="s">
        <v>161</v>
      </c>
      <c r="V10" s="21"/>
      <c r="W10" s="77"/>
    </row>
    <row r="11" spans="1:24" x14ac:dyDescent="0.25">
      <c r="A11" s="14"/>
      <c r="B11" s="15"/>
      <c r="U11" s="2" t="s">
        <v>35</v>
      </c>
      <c r="V11" s="4" t="s">
        <v>75</v>
      </c>
      <c r="W11" s="76"/>
    </row>
    <row r="12" spans="1:24" x14ac:dyDescent="0.25">
      <c r="A12" s="14"/>
      <c r="B12" s="15"/>
      <c r="U12" s="2" t="s">
        <v>151</v>
      </c>
      <c r="V12" s="4" t="s">
        <v>74</v>
      </c>
      <c r="W12" s="76"/>
    </row>
    <row r="13" spans="1:24" x14ac:dyDescent="0.25">
      <c r="A13" s="14"/>
      <c r="B13" s="15"/>
      <c r="U13" s="2" t="s">
        <v>24</v>
      </c>
      <c r="V13" s="4" t="s">
        <v>74</v>
      </c>
      <c r="W13" s="76"/>
    </row>
    <row r="14" spans="1:24" x14ac:dyDescent="0.25">
      <c r="A14" s="14"/>
      <c r="B14" s="15"/>
      <c r="U14" s="19" t="s">
        <v>1535</v>
      </c>
      <c r="V14" s="4"/>
      <c r="W14" s="76"/>
    </row>
    <row r="15" spans="1:24" x14ac:dyDescent="0.25">
      <c r="A15" s="14"/>
      <c r="B15" s="15"/>
      <c r="U15" s="2" t="s">
        <v>76</v>
      </c>
      <c r="V15" s="4" t="s">
        <v>75</v>
      </c>
      <c r="W15" s="76"/>
    </row>
    <row r="16" spans="1:24" x14ac:dyDescent="0.25">
      <c r="A16" s="14"/>
      <c r="B16" s="15"/>
      <c r="U16" s="2" t="s">
        <v>73</v>
      </c>
      <c r="V16" s="4" t="s">
        <v>75</v>
      </c>
      <c r="W16" s="76"/>
    </row>
    <row r="17" spans="1:27" x14ac:dyDescent="0.25">
      <c r="A17" s="14"/>
      <c r="B17" s="15"/>
      <c r="U17" s="3" t="s">
        <v>17</v>
      </c>
      <c r="V17" s="5" t="s">
        <v>75</v>
      </c>
      <c r="W17" s="76"/>
    </row>
    <row r="18" spans="1:27" ht="13" x14ac:dyDescent="0.3">
      <c r="A18" s="82"/>
      <c r="B18" s="79"/>
      <c r="C18" s="79"/>
      <c r="D18" s="79"/>
      <c r="E18" s="79"/>
      <c r="F18" s="79"/>
      <c r="G18" s="79"/>
      <c r="H18" s="79"/>
      <c r="I18" s="79"/>
      <c r="J18" s="79"/>
      <c r="K18" s="79"/>
      <c r="L18" s="79"/>
      <c r="M18" s="79"/>
      <c r="N18" s="79"/>
      <c r="O18" s="79"/>
      <c r="P18" s="79"/>
      <c r="Q18" s="79"/>
      <c r="R18" s="79"/>
      <c r="S18" s="79"/>
      <c r="T18" s="79"/>
      <c r="U18" s="79"/>
      <c r="V18" s="79"/>
      <c r="W18" s="79"/>
      <c r="X18" s="79"/>
      <c r="AA18" s="74"/>
    </row>
    <row r="19" spans="1:27" s="16" customFormat="1" ht="12.9" customHeight="1" x14ac:dyDescent="0.3">
      <c r="A19" s="83" t="s">
        <v>3</v>
      </c>
      <c r="B19" s="83" t="s">
        <v>4</v>
      </c>
      <c r="C19" s="83" t="s">
        <v>5</v>
      </c>
      <c r="D19" s="83" t="s">
        <v>6</v>
      </c>
      <c r="E19" s="83" t="s">
        <v>7</v>
      </c>
      <c r="F19" s="83" t="s">
        <v>8</v>
      </c>
      <c r="G19" s="85" t="s">
        <v>65</v>
      </c>
      <c r="H19" s="86"/>
      <c r="I19" s="86"/>
      <c r="J19" s="86"/>
      <c r="K19" s="86"/>
      <c r="L19" s="87"/>
      <c r="M19" s="85" t="s">
        <v>66</v>
      </c>
      <c r="N19" s="86"/>
      <c r="O19" s="86"/>
      <c r="P19" s="86"/>
      <c r="Q19" s="86"/>
      <c r="R19" s="86"/>
      <c r="S19" s="86"/>
      <c r="T19" s="86"/>
      <c r="U19" s="86"/>
      <c r="V19" s="87"/>
      <c r="W19" s="83" t="s">
        <v>15</v>
      </c>
      <c r="X19" s="90" t="s">
        <v>67</v>
      </c>
      <c r="Y19" s="92" t="s">
        <v>169</v>
      </c>
      <c r="Z19" s="92" t="s">
        <v>168</v>
      </c>
      <c r="AA19" s="88" t="s">
        <v>170</v>
      </c>
    </row>
    <row r="20" spans="1:27" s="16" customFormat="1" ht="26" x14ac:dyDescent="0.3">
      <c r="A20" s="84"/>
      <c r="B20" s="84"/>
      <c r="C20" s="84"/>
      <c r="D20" s="84"/>
      <c r="E20" s="84"/>
      <c r="F20" s="84"/>
      <c r="G20" s="17" t="s">
        <v>68</v>
      </c>
      <c r="H20" s="18" t="s">
        <v>9</v>
      </c>
      <c r="I20" s="18" t="s">
        <v>10</v>
      </c>
      <c r="J20" s="18" t="s">
        <v>11</v>
      </c>
      <c r="K20" s="18" t="s">
        <v>12</v>
      </c>
      <c r="L20" s="18" t="s">
        <v>14</v>
      </c>
      <c r="M20" s="17" t="s">
        <v>68</v>
      </c>
      <c r="N20" s="17" t="s">
        <v>69</v>
      </c>
      <c r="O20" s="18" t="s">
        <v>9</v>
      </c>
      <c r="P20" s="17" t="s">
        <v>70</v>
      </c>
      <c r="Q20" s="17" t="s">
        <v>71</v>
      </c>
      <c r="R20" s="18" t="s">
        <v>10</v>
      </c>
      <c r="S20" s="18" t="s">
        <v>11</v>
      </c>
      <c r="T20" s="18" t="s">
        <v>12</v>
      </c>
      <c r="U20" s="17" t="s">
        <v>13</v>
      </c>
      <c r="V20" s="18" t="s">
        <v>14</v>
      </c>
      <c r="W20" s="84"/>
      <c r="X20" s="91"/>
      <c r="Y20" s="89"/>
      <c r="Z20" s="89"/>
      <c r="AA20" s="89"/>
    </row>
    <row r="21" spans="1:27" x14ac:dyDescent="0.25">
      <c r="A21" s="55" t="s">
        <v>72</v>
      </c>
      <c r="B21" s="56" t="s">
        <v>172</v>
      </c>
      <c r="C21" s="55" t="s">
        <v>59</v>
      </c>
      <c r="D21" s="55" t="s">
        <v>174</v>
      </c>
      <c r="E21" s="55" t="s">
        <v>163</v>
      </c>
      <c r="F21" s="55" t="s">
        <v>35</v>
      </c>
      <c r="G21" s="57">
        <v>42522</v>
      </c>
      <c r="H21" s="58">
        <v>11.812191</v>
      </c>
      <c r="I21" s="59">
        <v>8.92</v>
      </c>
      <c r="J21" s="59">
        <v>12.55</v>
      </c>
      <c r="K21" s="59">
        <v>51.68</v>
      </c>
      <c r="L21" s="59">
        <v>286.488067</v>
      </c>
      <c r="M21" s="57">
        <v>43000</v>
      </c>
      <c r="N21" s="55" t="s">
        <v>76</v>
      </c>
      <c r="O21" s="58">
        <v>5.8104880000000003</v>
      </c>
      <c r="P21" s="55" t="s">
        <v>74</v>
      </c>
      <c r="Q21" s="55" t="s">
        <v>75</v>
      </c>
      <c r="R21" s="59">
        <v>8.59</v>
      </c>
      <c r="S21" s="59">
        <v>11.88</v>
      </c>
      <c r="T21" s="59">
        <v>51.81</v>
      </c>
      <c r="U21" s="55" t="s">
        <v>1656</v>
      </c>
      <c r="V21" s="59">
        <v>274.13982199999998</v>
      </c>
      <c r="W21" s="55" t="s">
        <v>21</v>
      </c>
      <c r="X21" s="61">
        <v>15</v>
      </c>
      <c r="Y21" s="11">
        <f t="shared" ref="Y21:Y58" si="0">YEAR(M21)</f>
        <v>2017</v>
      </c>
      <c r="Z21" s="7" t="str">
        <f t="shared" ref="Z21:Z58" si="1">YEAR(M21)&amp;"."&amp;INT((MONTH(M21)-1)/3)+1</f>
        <v>2017.3</v>
      </c>
      <c r="AA21" s="12">
        <f>IF(AND(INDEX('Rate Case History'!V$11:V$13,MATCH($F21,'Rate Case History'!$U$11:$U$13,0))="Yes",INDEX('Rate Case History'!V$15:V$17,MATCH($N21,'Rate Case History'!$U$15:$U$17,0))="Yes",$M21&lt;='Rate Case History'!$V$7,ISNUMBER($S21)),$S21/100,"NA")</f>
        <v>0.1188</v>
      </c>
    </row>
    <row r="22" spans="1:27" x14ac:dyDescent="0.25">
      <c r="A22" s="55" t="s">
        <v>72</v>
      </c>
      <c r="B22" s="56" t="s">
        <v>172</v>
      </c>
      <c r="C22" s="55" t="s">
        <v>59</v>
      </c>
      <c r="D22" s="55" t="s">
        <v>175</v>
      </c>
      <c r="E22" s="55" t="s">
        <v>163</v>
      </c>
      <c r="F22" s="55" t="s">
        <v>35</v>
      </c>
      <c r="G22" s="57">
        <v>41893</v>
      </c>
      <c r="H22" s="58">
        <v>15.096287999999999</v>
      </c>
      <c r="I22" s="59">
        <v>9.59</v>
      </c>
      <c r="J22" s="59">
        <v>13.75</v>
      </c>
      <c r="K22" s="59">
        <v>52.25</v>
      </c>
      <c r="L22" s="59">
        <v>269.15952900000002</v>
      </c>
      <c r="M22" s="57">
        <v>42276</v>
      </c>
      <c r="N22" s="55" t="s">
        <v>73</v>
      </c>
      <c r="O22" s="58">
        <v>8.4</v>
      </c>
      <c r="P22" s="55" t="s">
        <v>75</v>
      </c>
      <c r="Q22" s="55" t="s">
        <v>75</v>
      </c>
      <c r="R22" s="60" t="s">
        <v>17</v>
      </c>
      <c r="S22" s="60" t="s">
        <v>17</v>
      </c>
      <c r="T22" s="60" t="s">
        <v>17</v>
      </c>
      <c r="U22" s="55" t="s">
        <v>1658</v>
      </c>
      <c r="V22" s="60" t="s">
        <v>17</v>
      </c>
      <c r="W22" s="55" t="s">
        <v>17</v>
      </c>
      <c r="X22" s="61">
        <v>12</v>
      </c>
      <c r="Y22" s="11">
        <f t="shared" si="0"/>
        <v>2015</v>
      </c>
      <c r="Z22" s="7" t="str">
        <f t="shared" si="1"/>
        <v>2015.3</v>
      </c>
      <c r="AA22" s="12" t="str">
        <f>IF(AND(INDEX('Rate Case History'!V$11:V$13,MATCH($F22,'Rate Case History'!$U$11:$U$13,0))="Yes",INDEX('Rate Case History'!V$15:V$17,MATCH($N22,'Rate Case History'!$U$15:$U$17,0))="Yes",$M22&lt;='Rate Case History'!$V$7,ISNUMBER($S22)),$S22/100,"NA")</f>
        <v>NA</v>
      </c>
    </row>
    <row r="23" spans="1:27" x14ac:dyDescent="0.25">
      <c r="A23" s="55" t="s">
        <v>72</v>
      </c>
      <c r="B23" s="56" t="s">
        <v>172</v>
      </c>
      <c r="C23" s="55" t="s">
        <v>59</v>
      </c>
      <c r="D23" s="55" t="s">
        <v>176</v>
      </c>
      <c r="E23" s="55" t="s">
        <v>163</v>
      </c>
      <c r="F23" s="55" t="s">
        <v>35</v>
      </c>
      <c r="G23" s="57">
        <v>39965</v>
      </c>
      <c r="H23" s="58">
        <v>20.245999999999999</v>
      </c>
      <c r="I23" s="59">
        <v>11.58</v>
      </c>
      <c r="J23" s="59">
        <v>14.75</v>
      </c>
      <c r="K23" s="59">
        <v>51.4</v>
      </c>
      <c r="L23" s="59">
        <v>210.68365900000001</v>
      </c>
      <c r="M23" s="57">
        <v>40399</v>
      </c>
      <c r="N23" s="55" t="s">
        <v>73</v>
      </c>
      <c r="O23" s="58">
        <v>10.761729000000001</v>
      </c>
      <c r="P23" s="55" t="s">
        <v>75</v>
      </c>
      <c r="Q23" s="55" t="s">
        <v>75</v>
      </c>
      <c r="R23" s="59">
        <v>9.25</v>
      </c>
      <c r="S23" s="59">
        <v>12.55</v>
      </c>
      <c r="T23" s="59">
        <v>51.4</v>
      </c>
      <c r="U23" s="55" t="s">
        <v>1659</v>
      </c>
      <c r="V23" s="59">
        <v>199</v>
      </c>
      <c r="W23" s="55" t="s">
        <v>21</v>
      </c>
      <c r="X23" s="61">
        <v>14</v>
      </c>
      <c r="Y23" s="11">
        <f t="shared" si="0"/>
        <v>2010</v>
      </c>
      <c r="Z23" s="7" t="str">
        <f t="shared" si="1"/>
        <v>2010.3</v>
      </c>
      <c r="AA23" s="12">
        <f>IF(AND(INDEX('Rate Case History'!V$11:V$13,MATCH($F23,'Rate Case History'!$U$11:$U$13,0))="Yes",INDEX('Rate Case History'!V$15:V$17,MATCH($N23,'Rate Case History'!$U$15:$U$17,0))="Yes",$M23&lt;='Rate Case History'!$V$7,ISNUMBER($S23)),$S23/100,"NA")</f>
        <v>0.1255</v>
      </c>
    </row>
    <row r="24" spans="1:27" x14ac:dyDescent="0.25">
      <c r="A24" s="55" t="s">
        <v>177</v>
      </c>
      <c r="B24" s="56" t="s">
        <v>1938</v>
      </c>
      <c r="C24" s="55" t="s">
        <v>179</v>
      </c>
      <c r="D24" s="55" t="s">
        <v>1939</v>
      </c>
      <c r="E24" s="55" t="s">
        <v>163</v>
      </c>
      <c r="F24" s="55" t="s">
        <v>35</v>
      </c>
      <c r="G24" s="57">
        <v>29923</v>
      </c>
      <c r="H24" s="58">
        <v>20.9</v>
      </c>
      <c r="I24" s="59">
        <v>10.4</v>
      </c>
      <c r="J24" s="59">
        <v>18.5</v>
      </c>
      <c r="K24" s="59">
        <v>36.119999999999997</v>
      </c>
      <c r="L24" s="60" t="s">
        <v>17</v>
      </c>
      <c r="M24" s="57">
        <v>30134</v>
      </c>
      <c r="N24" s="55" t="s">
        <v>76</v>
      </c>
      <c r="O24" s="58">
        <v>14</v>
      </c>
      <c r="P24" s="55" t="s">
        <v>74</v>
      </c>
      <c r="Q24" s="55" t="s">
        <v>74</v>
      </c>
      <c r="R24" s="60" t="s">
        <v>17</v>
      </c>
      <c r="S24" s="60" t="s">
        <v>17</v>
      </c>
      <c r="T24" s="60" t="s">
        <v>17</v>
      </c>
      <c r="U24" s="55" t="s">
        <v>1940</v>
      </c>
      <c r="V24" s="60" t="s">
        <v>17</v>
      </c>
      <c r="W24" s="55" t="s">
        <v>17</v>
      </c>
      <c r="X24" s="61">
        <v>7</v>
      </c>
      <c r="Y24" s="11">
        <f t="shared" si="0"/>
        <v>1982</v>
      </c>
      <c r="Z24" s="7" t="str">
        <f t="shared" si="1"/>
        <v>1982.3</v>
      </c>
      <c r="AA24" s="12" t="str">
        <f>IF(AND(INDEX('Rate Case History'!V$11:V$13,MATCH($F24,'Rate Case History'!$U$11:$U$13,0))="Yes",INDEX('Rate Case History'!V$15:V$17,MATCH($N24,'Rate Case History'!$U$15:$U$17,0))="Yes",$M24&lt;='Rate Case History'!$V$7,ISNUMBER($S24)),$S24/100,"NA")</f>
        <v>NA</v>
      </c>
    </row>
    <row r="25" spans="1:27" x14ac:dyDescent="0.25">
      <c r="A25" s="55" t="s">
        <v>177</v>
      </c>
      <c r="B25" s="56" t="s">
        <v>1938</v>
      </c>
      <c r="C25" s="55" t="s">
        <v>179</v>
      </c>
      <c r="D25" s="55" t="s">
        <v>1941</v>
      </c>
      <c r="E25" s="55" t="s">
        <v>163</v>
      </c>
      <c r="F25" s="55" t="s">
        <v>35</v>
      </c>
      <c r="G25" s="57">
        <v>29558</v>
      </c>
      <c r="H25" s="58">
        <v>12.3</v>
      </c>
      <c r="I25" s="59">
        <v>8.39</v>
      </c>
      <c r="J25" s="59">
        <v>15.25</v>
      </c>
      <c r="K25" s="59">
        <v>37.19</v>
      </c>
      <c r="L25" s="60" t="s">
        <v>17</v>
      </c>
      <c r="M25" s="57">
        <v>29769</v>
      </c>
      <c r="N25" s="55" t="s">
        <v>76</v>
      </c>
      <c r="O25" s="58">
        <v>4.3</v>
      </c>
      <c r="P25" s="55" t="s">
        <v>74</v>
      </c>
      <c r="Q25" s="55" t="s">
        <v>74</v>
      </c>
      <c r="R25" s="59">
        <v>8.23</v>
      </c>
      <c r="S25" s="59">
        <v>14</v>
      </c>
      <c r="T25" s="59">
        <v>37.19</v>
      </c>
      <c r="U25" s="55" t="s">
        <v>1942</v>
      </c>
      <c r="V25" s="60" t="s">
        <v>17</v>
      </c>
      <c r="W25" s="55" t="s">
        <v>17</v>
      </c>
      <c r="X25" s="61">
        <v>7</v>
      </c>
      <c r="Y25" s="11">
        <f t="shared" si="0"/>
        <v>1981</v>
      </c>
      <c r="Z25" s="7" t="str">
        <f t="shared" si="1"/>
        <v>1981.3</v>
      </c>
      <c r="AA25" s="12">
        <f>IF(AND(INDEX('Rate Case History'!V$11:V$13,MATCH($F25,'Rate Case History'!$U$11:$U$13,0))="Yes",INDEX('Rate Case History'!V$15:V$17,MATCH($N25,'Rate Case History'!$U$15:$U$17,0))="Yes",$M25&lt;='Rate Case History'!$V$7,ISNUMBER($S25)),$S25/100,"NA")</f>
        <v>0.14000000000000001</v>
      </c>
    </row>
    <row r="26" spans="1:27" x14ac:dyDescent="0.25">
      <c r="A26" s="55" t="s">
        <v>177</v>
      </c>
      <c r="B26" s="56" t="s">
        <v>178</v>
      </c>
      <c r="C26" s="55" t="s">
        <v>179</v>
      </c>
      <c r="D26" s="55" t="s">
        <v>180</v>
      </c>
      <c r="E26" s="55" t="s">
        <v>163</v>
      </c>
      <c r="F26" s="55" t="s">
        <v>35</v>
      </c>
      <c r="G26" s="57">
        <v>34817</v>
      </c>
      <c r="H26" s="58">
        <v>7.9</v>
      </c>
      <c r="I26" s="59">
        <v>11.22</v>
      </c>
      <c r="J26" s="59">
        <v>13.9</v>
      </c>
      <c r="K26" s="59">
        <v>46.99</v>
      </c>
      <c r="L26" s="59">
        <v>72.400000000000006</v>
      </c>
      <c r="M26" s="57">
        <v>35030</v>
      </c>
      <c r="N26" s="55" t="s">
        <v>76</v>
      </c>
      <c r="O26" s="58">
        <v>6.9</v>
      </c>
      <c r="P26" s="55" t="s">
        <v>74</v>
      </c>
      <c r="Q26" s="55" t="s">
        <v>74</v>
      </c>
      <c r="R26" s="59">
        <v>11.08</v>
      </c>
      <c r="S26" s="59">
        <v>13.6</v>
      </c>
      <c r="T26" s="59">
        <v>46.99</v>
      </c>
      <c r="U26" s="55" t="s">
        <v>1660</v>
      </c>
      <c r="V26" s="59">
        <v>72.599999999999994</v>
      </c>
      <c r="W26" s="55" t="s">
        <v>18</v>
      </c>
      <c r="X26" s="61">
        <v>7</v>
      </c>
      <c r="Y26" s="11">
        <f t="shared" si="0"/>
        <v>1995</v>
      </c>
      <c r="Z26" s="7" t="str">
        <f t="shared" si="1"/>
        <v>1995.4</v>
      </c>
      <c r="AA26" s="12">
        <f>IF(AND(INDEX('Rate Case History'!V$11:V$13,MATCH($F26,'Rate Case History'!$U$11:$U$13,0))="Yes",INDEX('Rate Case History'!V$15:V$17,MATCH($N26,'Rate Case History'!$U$15:$U$17,0))="Yes",$M26&lt;='Rate Case History'!$V$7,ISNUMBER($S26)),$S26/100,"NA")</f>
        <v>0.13600000000000001</v>
      </c>
    </row>
    <row r="27" spans="1:27" x14ac:dyDescent="0.25">
      <c r="A27" s="55" t="s">
        <v>177</v>
      </c>
      <c r="B27" s="56" t="s">
        <v>178</v>
      </c>
      <c r="C27" s="55" t="s">
        <v>179</v>
      </c>
      <c r="D27" s="55" t="s">
        <v>1943</v>
      </c>
      <c r="E27" s="55" t="s">
        <v>163</v>
      </c>
      <c r="F27" s="55" t="s">
        <v>35</v>
      </c>
      <c r="G27" s="57">
        <v>33018</v>
      </c>
      <c r="H27" s="58">
        <v>6.6</v>
      </c>
      <c r="I27" s="59">
        <v>10.68</v>
      </c>
      <c r="J27" s="59">
        <v>14.68</v>
      </c>
      <c r="K27" s="59">
        <v>45.83</v>
      </c>
      <c r="L27" s="59">
        <v>51.7</v>
      </c>
      <c r="M27" s="57">
        <v>33228</v>
      </c>
      <c r="N27" s="55" t="s">
        <v>76</v>
      </c>
      <c r="O27" s="58">
        <v>4.3</v>
      </c>
      <c r="P27" s="55" t="s">
        <v>74</v>
      </c>
      <c r="Q27" s="55" t="s">
        <v>74</v>
      </c>
      <c r="R27" s="59">
        <v>9.9</v>
      </c>
      <c r="S27" s="59">
        <v>13.6</v>
      </c>
      <c r="T27" s="59">
        <v>47.06</v>
      </c>
      <c r="U27" s="55" t="s">
        <v>1865</v>
      </c>
      <c r="V27" s="59">
        <v>51.6</v>
      </c>
      <c r="W27" s="55" t="s">
        <v>18</v>
      </c>
      <c r="X27" s="61">
        <v>7</v>
      </c>
      <c r="Y27" s="11">
        <f t="shared" si="0"/>
        <v>1990</v>
      </c>
      <c r="Z27" s="7" t="str">
        <f t="shared" si="1"/>
        <v>1990.4</v>
      </c>
      <c r="AA27" s="12">
        <f>IF(AND(INDEX('Rate Case History'!V$11:V$13,MATCH($F27,'Rate Case History'!$U$11:$U$13,0))="Yes",INDEX('Rate Case History'!V$15:V$17,MATCH($N27,'Rate Case History'!$U$15:$U$17,0))="Yes",$M27&lt;='Rate Case History'!$V$7,ISNUMBER($S27)),$S27/100,"NA")</f>
        <v>0.13600000000000001</v>
      </c>
    </row>
    <row r="28" spans="1:27" x14ac:dyDescent="0.25">
      <c r="A28" s="55" t="s">
        <v>177</v>
      </c>
      <c r="B28" s="56" t="s">
        <v>178</v>
      </c>
      <c r="C28" s="55" t="s">
        <v>179</v>
      </c>
      <c r="D28" s="55" t="s">
        <v>1944</v>
      </c>
      <c r="E28" s="55" t="s">
        <v>163</v>
      </c>
      <c r="F28" s="55" t="s">
        <v>35</v>
      </c>
      <c r="G28" s="57">
        <v>31499</v>
      </c>
      <c r="H28" s="58">
        <v>5.2</v>
      </c>
      <c r="I28" s="59">
        <v>10.57</v>
      </c>
      <c r="J28" s="59">
        <v>15.8</v>
      </c>
      <c r="K28" s="59">
        <v>61.92</v>
      </c>
      <c r="L28" s="60" t="s">
        <v>17</v>
      </c>
      <c r="M28" s="57">
        <v>31630</v>
      </c>
      <c r="N28" s="55" t="s">
        <v>73</v>
      </c>
      <c r="O28" s="58">
        <v>3.2</v>
      </c>
      <c r="P28" s="55" t="s">
        <v>74</v>
      </c>
      <c r="Q28" s="55" t="s">
        <v>74</v>
      </c>
      <c r="R28" s="60" t="s">
        <v>17</v>
      </c>
      <c r="S28" s="60" t="s">
        <v>17</v>
      </c>
      <c r="T28" s="60" t="s">
        <v>17</v>
      </c>
      <c r="U28" s="55" t="s">
        <v>1945</v>
      </c>
      <c r="V28" s="60" t="s">
        <v>17</v>
      </c>
      <c r="W28" s="55" t="s">
        <v>17</v>
      </c>
      <c r="X28" s="61">
        <v>4</v>
      </c>
      <c r="Y28" s="11">
        <f t="shared" si="0"/>
        <v>1986</v>
      </c>
      <c r="Z28" s="7" t="str">
        <f t="shared" si="1"/>
        <v>1986.3</v>
      </c>
      <c r="AA28" s="12" t="str">
        <f>IF(AND(INDEX('Rate Case History'!V$11:V$13,MATCH($F28,'Rate Case History'!$U$11:$U$13,0))="Yes",INDEX('Rate Case History'!V$15:V$17,MATCH($N28,'Rate Case History'!$U$15:$U$17,0))="Yes",$M28&lt;='Rate Case History'!$V$7,ISNUMBER($S28)),$S28/100,"NA")</f>
        <v>NA</v>
      </c>
    </row>
    <row r="29" spans="1:27" x14ac:dyDescent="0.25">
      <c r="A29" s="55" t="s">
        <v>177</v>
      </c>
      <c r="B29" s="56" t="s">
        <v>178</v>
      </c>
      <c r="C29" s="55" t="s">
        <v>179</v>
      </c>
      <c r="D29" s="55" t="s">
        <v>1946</v>
      </c>
      <c r="E29" s="55" t="s">
        <v>163</v>
      </c>
      <c r="F29" s="55" t="s">
        <v>35</v>
      </c>
      <c r="G29" s="57">
        <v>31051</v>
      </c>
      <c r="H29" s="58">
        <v>4.0999999999999996</v>
      </c>
      <c r="I29" s="59">
        <v>13.51</v>
      </c>
      <c r="J29" s="59">
        <v>17.32</v>
      </c>
      <c r="K29" s="59">
        <v>52.9</v>
      </c>
      <c r="L29" s="60" t="s">
        <v>17</v>
      </c>
      <c r="M29" s="57">
        <v>31134</v>
      </c>
      <c r="N29" s="55" t="s">
        <v>73</v>
      </c>
      <c r="O29" s="58">
        <v>3</v>
      </c>
      <c r="P29" s="55" t="s">
        <v>74</v>
      </c>
      <c r="Q29" s="55" t="s">
        <v>74</v>
      </c>
      <c r="R29" s="60" t="s">
        <v>17</v>
      </c>
      <c r="S29" s="59">
        <v>14.8</v>
      </c>
      <c r="T29" s="60" t="s">
        <v>17</v>
      </c>
      <c r="U29" s="55" t="s">
        <v>1947</v>
      </c>
      <c r="V29" s="60" t="s">
        <v>17</v>
      </c>
      <c r="W29" s="55" t="s">
        <v>17</v>
      </c>
      <c r="X29" s="61">
        <v>2</v>
      </c>
      <c r="Y29" s="11">
        <f t="shared" si="0"/>
        <v>1985</v>
      </c>
      <c r="Z29" s="7" t="str">
        <f t="shared" si="1"/>
        <v>1985.1</v>
      </c>
      <c r="AA29" s="12">
        <f>IF(AND(INDEX('Rate Case History'!V$11:V$13,MATCH($F29,'Rate Case History'!$U$11:$U$13,0))="Yes",INDEX('Rate Case History'!V$15:V$17,MATCH($N29,'Rate Case History'!$U$15:$U$17,0))="Yes",$M29&lt;='Rate Case History'!$V$7,ISNUMBER($S29)),$S29/100,"NA")</f>
        <v>0.14800000000000002</v>
      </c>
    </row>
    <row r="30" spans="1:27" x14ac:dyDescent="0.25">
      <c r="A30" s="55" t="s">
        <v>177</v>
      </c>
      <c r="B30" s="56" t="s">
        <v>178</v>
      </c>
      <c r="C30" s="55" t="s">
        <v>179</v>
      </c>
      <c r="D30" s="55" t="s">
        <v>1948</v>
      </c>
      <c r="E30" s="55" t="s">
        <v>163</v>
      </c>
      <c r="F30" s="55" t="s">
        <v>35</v>
      </c>
      <c r="G30" s="57">
        <v>30285</v>
      </c>
      <c r="H30" s="58">
        <v>5.6</v>
      </c>
      <c r="I30" s="59">
        <v>11.58</v>
      </c>
      <c r="J30" s="59">
        <v>17.37</v>
      </c>
      <c r="K30" s="59">
        <v>46</v>
      </c>
      <c r="L30" s="60" t="s">
        <v>17</v>
      </c>
      <c r="M30" s="57">
        <v>30497</v>
      </c>
      <c r="N30" s="55" t="s">
        <v>76</v>
      </c>
      <c r="O30" s="58">
        <v>3.8</v>
      </c>
      <c r="P30" s="55" t="s">
        <v>74</v>
      </c>
      <c r="Q30" s="55" t="s">
        <v>74</v>
      </c>
      <c r="R30" s="59">
        <v>10.47</v>
      </c>
      <c r="S30" s="59">
        <v>14.8</v>
      </c>
      <c r="T30" s="59">
        <v>46</v>
      </c>
      <c r="U30" s="55" t="s">
        <v>1949</v>
      </c>
      <c r="V30" s="60" t="s">
        <v>17</v>
      </c>
      <c r="W30" s="55" t="s">
        <v>17</v>
      </c>
      <c r="X30" s="61">
        <v>7</v>
      </c>
      <c r="Y30" s="11">
        <f t="shared" si="0"/>
        <v>1983</v>
      </c>
      <c r="Z30" s="7" t="str">
        <f t="shared" si="1"/>
        <v>1983.2</v>
      </c>
      <c r="AA30" s="12">
        <f>IF(AND(INDEX('Rate Case History'!V$11:V$13,MATCH($F30,'Rate Case History'!$U$11:$U$13,0))="Yes",INDEX('Rate Case History'!V$15:V$17,MATCH($N30,'Rate Case History'!$U$15:$U$17,0))="Yes",$M30&lt;='Rate Case History'!$V$7,ISNUMBER($S30)),$S30/100,"NA")</f>
        <v>0.14800000000000002</v>
      </c>
    </row>
    <row r="31" spans="1:27" x14ac:dyDescent="0.25">
      <c r="A31" s="55" t="s">
        <v>16</v>
      </c>
      <c r="B31" s="56" t="s">
        <v>181</v>
      </c>
      <c r="C31" s="55" t="s">
        <v>182</v>
      </c>
      <c r="D31" s="55" t="s">
        <v>183</v>
      </c>
      <c r="E31" s="55" t="s">
        <v>163</v>
      </c>
      <c r="F31" s="55" t="s">
        <v>35</v>
      </c>
      <c r="G31" s="57">
        <v>41562</v>
      </c>
      <c r="H31" s="58">
        <v>5.4389919999999998</v>
      </c>
      <c r="I31" s="59">
        <v>6.56</v>
      </c>
      <c r="J31" s="59">
        <v>10.5</v>
      </c>
      <c r="K31" s="59">
        <v>41.33</v>
      </c>
      <c r="L31" s="59">
        <v>60.606783999999998</v>
      </c>
      <c r="M31" s="57">
        <v>41845</v>
      </c>
      <c r="N31" s="55" t="s">
        <v>73</v>
      </c>
      <c r="O31" s="58">
        <v>4.2129630000000002</v>
      </c>
      <c r="P31" s="55" t="s">
        <v>74</v>
      </c>
      <c r="Q31" s="55" t="s">
        <v>74</v>
      </c>
      <c r="R31" s="59">
        <v>6.18</v>
      </c>
      <c r="S31" s="59">
        <v>9.3000000000000007</v>
      </c>
      <c r="T31" s="59">
        <v>39.94</v>
      </c>
      <c r="U31" s="55" t="s">
        <v>1661</v>
      </c>
      <c r="V31" s="59">
        <v>60.040965999999997</v>
      </c>
      <c r="W31" s="55" t="s">
        <v>18</v>
      </c>
      <c r="X31" s="61">
        <v>9</v>
      </c>
      <c r="Y31" s="11">
        <f t="shared" si="0"/>
        <v>2014</v>
      </c>
      <c r="Z31" s="7" t="str">
        <f t="shared" si="1"/>
        <v>2014.3</v>
      </c>
      <c r="AA31" s="12">
        <f>IF(AND(INDEX('Rate Case History'!V$11:V$13,MATCH($F31,'Rate Case History'!$U$11:$U$13,0))="Yes",INDEX('Rate Case History'!V$15:V$17,MATCH($N31,'Rate Case History'!$U$15:$U$17,0))="Yes",$M31&lt;='Rate Case History'!$V$7,ISNUMBER($S31)),$S31/100,"NA")</f>
        <v>9.3000000000000013E-2</v>
      </c>
    </row>
    <row r="32" spans="1:27" x14ac:dyDescent="0.25">
      <c r="A32" s="55" t="s">
        <v>16</v>
      </c>
      <c r="B32" s="56" t="s">
        <v>181</v>
      </c>
      <c r="C32" s="55" t="s">
        <v>182</v>
      </c>
      <c r="D32" s="55" t="s">
        <v>184</v>
      </c>
      <c r="E32" s="55" t="s">
        <v>163</v>
      </c>
      <c r="F32" s="55" t="s">
        <v>35</v>
      </c>
      <c r="G32" s="57">
        <v>39149</v>
      </c>
      <c r="H32" s="58">
        <v>4.436763</v>
      </c>
      <c r="I32" s="59">
        <v>7.09</v>
      </c>
      <c r="J32" s="59">
        <v>11.25</v>
      </c>
      <c r="K32" s="59">
        <v>41.62</v>
      </c>
      <c r="L32" s="59">
        <v>59.584575999999998</v>
      </c>
      <c r="M32" s="57">
        <v>39406</v>
      </c>
      <c r="N32" s="55" t="s">
        <v>73</v>
      </c>
      <c r="O32" s="58">
        <v>3.3368259999999998</v>
      </c>
      <c r="P32" s="55" t="s">
        <v>74</v>
      </c>
      <c r="Q32" s="55" t="s">
        <v>74</v>
      </c>
      <c r="R32" s="59">
        <v>6.45</v>
      </c>
      <c r="S32" s="59">
        <v>9.9</v>
      </c>
      <c r="T32" s="59">
        <v>41.46</v>
      </c>
      <c r="U32" s="55" t="s">
        <v>1662</v>
      </c>
      <c r="V32" s="59">
        <v>58.751882000000002</v>
      </c>
      <c r="W32" s="55" t="s">
        <v>18</v>
      </c>
      <c r="X32" s="61">
        <v>8</v>
      </c>
      <c r="Y32" s="11">
        <f t="shared" si="0"/>
        <v>2007</v>
      </c>
      <c r="Z32" s="7" t="str">
        <f t="shared" si="1"/>
        <v>2007.4</v>
      </c>
      <c r="AA32" s="12">
        <f>IF(AND(INDEX('Rate Case History'!V$11:V$13,MATCH($F32,'Rate Case History'!$U$11:$U$13,0))="Yes",INDEX('Rate Case History'!V$15:V$17,MATCH($N32,'Rate Case History'!$U$15:$U$17,0))="Yes",$M32&lt;='Rate Case History'!$V$7,ISNUMBER($S32)),$S32/100,"NA")</f>
        <v>9.9000000000000005E-2</v>
      </c>
    </row>
    <row r="33" spans="1:27" x14ac:dyDescent="0.25">
      <c r="A33" s="55" t="s">
        <v>16</v>
      </c>
      <c r="B33" s="56" t="s">
        <v>181</v>
      </c>
      <c r="C33" s="55" t="s">
        <v>182</v>
      </c>
      <c r="D33" s="55" t="s">
        <v>185</v>
      </c>
      <c r="E33" s="55" t="s">
        <v>163</v>
      </c>
      <c r="F33" s="55" t="s">
        <v>35</v>
      </c>
      <c r="G33" s="57">
        <v>38384</v>
      </c>
      <c r="H33" s="58">
        <v>6.9</v>
      </c>
      <c r="I33" s="59">
        <v>7.3</v>
      </c>
      <c r="J33" s="59">
        <v>11.5</v>
      </c>
      <c r="K33" s="59">
        <v>42.95</v>
      </c>
      <c r="L33" s="59">
        <v>63.3</v>
      </c>
      <c r="M33" s="57">
        <v>38695</v>
      </c>
      <c r="N33" s="55" t="s">
        <v>76</v>
      </c>
      <c r="O33" s="58">
        <v>4.4000000000000004</v>
      </c>
      <c r="P33" s="55" t="s">
        <v>74</v>
      </c>
      <c r="Q33" s="55" t="s">
        <v>74</v>
      </c>
      <c r="R33" s="59">
        <v>6.61</v>
      </c>
      <c r="S33" s="59">
        <v>9.6999999999999993</v>
      </c>
      <c r="T33" s="59">
        <v>41.04</v>
      </c>
      <c r="U33" s="55" t="s">
        <v>1663</v>
      </c>
      <c r="V33" s="59">
        <v>57</v>
      </c>
      <c r="W33" s="55" t="s">
        <v>18</v>
      </c>
      <c r="X33" s="61">
        <v>10</v>
      </c>
      <c r="Y33" s="11">
        <f t="shared" si="0"/>
        <v>2005</v>
      </c>
      <c r="Z33" s="7" t="str">
        <f t="shared" si="1"/>
        <v>2005.4</v>
      </c>
      <c r="AA33" s="12">
        <f>IF(AND(INDEX('Rate Case History'!V$11:V$13,MATCH($F33,'Rate Case History'!$U$11:$U$13,0))="Yes",INDEX('Rate Case History'!V$15:V$17,MATCH($N33,'Rate Case History'!$U$15:$U$17,0))="Yes",$M33&lt;='Rate Case History'!$V$7,ISNUMBER($S33)),$S33/100,"NA")</f>
        <v>9.6999999999999989E-2</v>
      </c>
    </row>
    <row r="34" spans="1:27" x14ac:dyDescent="0.25">
      <c r="A34" s="55" t="s">
        <v>16</v>
      </c>
      <c r="B34" s="56" t="s">
        <v>186</v>
      </c>
      <c r="C34" s="55" t="s">
        <v>83</v>
      </c>
      <c r="D34" s="55" t="s">
        <v>1600</v>
      </c>
      <c r="E34" s="55" t="s">
        <v>163</v>
      </c>
      <c r="F34" s="55" t="s">
        <v>35</v>
      </c>
      <c r="G34" s="57">
        <v>44540</v>
      </c>
      <c r="H34" s="58">
        <v>23.993048999999999</v>
      </c>
      <c r="I34" s="59">
        <v>6.06</v>
      </c>
      <c r="J34" s="59">
        <v>10.199999999999999</v>
      </c>
      <c r="K34" s="59">
        <v>44.69</v>
      </c>
      <c r="L34" s="59">
        <v>810.88729499999999</v>
      </c>
      <c r="M34" s="57">
        <v>44844</v>
      </c>
      <c r="N34" s="55" t="s">
        <v>76</v>
      </c>
      <c r="O34" s="58">
        <v>18.837496999999999</v>
      </c>
      <c r="P34" s="55" t="s">
        <v>74</v>
      </c>
      <c r="Q34" s="55" t="s">
        <v>74</v>
      </c>
      <c r="R34" s="59">
        <v>5.32</v>
      </c>
      <c r="S34" s="59">
        <v>9.6</v>
      </c>
      <c r="T34" s="59">
        <v>45</v>
      </c>
      <c r="U34" s="55" t="s">
        <v>1664</v>
      </c>
      <c r="V34" s="59">
        <v>799.98172099999999</v>
      </c>
      <c r="W34" s="55" t="s">
        <v>18</v>
      </c>
      <c r="X34" s="61">
        <v>10</v>
      </c>
      <c r="Y34" s="11">
        <f t="shared" si="0"/>
        <v>2022</v>
      </c>
      <c r="Z34" s="7" t="str">
        <f t="shared" si="1"/>
        <v>2022.4</v>
      </c>
      <c r="AA34" s="12">
        <f>IF(AND(INDEX('Rate Case History'!V$11:V$13,MATCH($F34,'Rate Case History'!$U$11:$U$13,0))="Yes",INDEX('Rate Case History'!V$15:V$17,MATCH($N34,'Rate Case History'!$U$15:$U$17,0))="Yes",$M34&lt;='Rate Case History'!$V$7,ISNUMBER($S34)),$S34/100,"NA")</f>
        <v>9.6000000000000002E-2</v>
      </c>
    </row>
    <row r="35" spans="1:27" x14ac:dyDescent="0.25">
      <c r="A35" s="55" t="s">
        <v>16</v>
      </c>
      <c r="B35" s="56" t="s">
        <v>186</v>
      </c>
      <c r="C35" s="55" t="s">
        <v>83</v>
      </c>
      <c r="D35" s="55" t="s">
        <v>187</v>
      </c>
      <c r="E35" s="55" t="s">
        <v>163</v>
      </c>
      <c r="F35" s="55" t="s">
        <v>35</v>
      </c>
      <c r="G35" s="57">
        <v>43084</v>
      </c>
      <c r="H35" s="58">
        <v>18.544274000000001</v>
      </c>
      <c r="I35" s="59">
        <v>6.06</v>
      </c>
      <c r="J35" s="59">
        <v>10.199999999999999</v>
      </c>
      <c r="K35" s="59">
        <v>42.46</v>
      </c>
      <c r="L35" s="59">
        <v>547.72345800000005</v>
      </c>
      <c r="M35" s="57">
        <v>43378</v>
      </c>
      <c r="N35" s="55" t="s">
        <v>73</v>
      </c>
      <c r="O35" s="58">
        <v>22.563980999999998</v>
      </c>
      <c r="P35" s="55" t="s">
        <v>74</v>
      </c>
      <c r="Q35" s="55" t="s">
        <v>74</v>
      </c>
      <c r="R35" s="59">
        <v>5.62</v>
      </c>
      <c r="S35" s="59">
        <v>9.61</v>
      </c>
      <c r="T35" s="59">
        <v>40.43</v>
      </c>
      <c r="U35" s="55" t="s">
        <v>1665</v>
      </c>
      <c r="V35" s="59">
        <v>546.15711399999998</v>
      </c>
      <c r="W35" s="55" t="s">
        <v>18</v>
      </c>
      <c r="X35" s="61">
        <v>9</v>
      </c>
      <c r="Y35" s="11">
        <f t="shared" si="0"/>
        <v>2018</v>
      </c>
      <c r="Z35" s="7" t="str">
        <f t="shared" si="1"/>
        <v>2018.4</v>
      </c>
      <c r="AA35" s="12">
        <f>IF(AND(INDEX('Rate Case History'!V$11:V$13,MATCH($F35,'Rate Case History'!$U$11:$U$13,0))="Yes",INDEX('Rate Case History'!V$15:V$17,MATCH($N35,'Rate Case History'!$U$15:$U$17,0))="Yes",$M35&lt;='Rate Case History'!$V$7,ISNUMBER($S35)),$S35/100,"NA")</f>
        <v>9.6099999999999991E-2</v>
      </c>
    </row>
    <row r="36" spans="1:27" x14ac:dyDescent="0.25">
      <c r="A36" s="55" t="s">
        <v>16</v>
      </c>
      <c r="B36" s="56" t="s">
        <v>186</v>
      </c>
      <c r="C36" s="55" t="s">
        <v>83</v>
      </c>
      <c r="D36" s="55" t="s">
        <v>188</v>
      </c>
      <c r="E36" s="55" t="s">
        <v>163</v>
      </c>
      <c r="F36" s="55" t="s">
        <v>35</v>
      </c>
      <c r="G36" s="57">
        <v>42095</v>
      </c>
      <c r="H36" s="58">
        <v>12.608536000000001</v>
      </c>
      <c r="I36" s="59">
        <v>6.1</v>
      </c>
      <c r="J36" s="59">
        <v>10.25</v>
      </c>
      <c r="K36" s="59">
        <v>39.700000000000003</v>
      </c>
      <c r="L36" s="59">
        <v>376.80485499999998</v>
      </c>
      <c r="M36" s="57">
        <v>42397</v>
      </c>
      <c r="N36" s="55" t="s">
        <v>73</v>
      </c>
      <c r="O36" s="58">
        <v>8.014507</v>
      </c>
      <c r="P36" s="55" t="s">
        <v>74</v>
      </c>
      <c r="Q36" s="55" t="s">
        <v>74</v>
      </c>
      <c r="R36" s="59">
        <v>5.33</v>
      </c>
      <c r="S36" s="59">
        <v>9.4</v>
      </c>
      <c r="T36" s="59">
        <v>39.46</v>
      </c>
      <c r="U36" s="55" t="s">
        <v>1666</v>
      </c>
      <c r="V36" s="59">
        <v>374.18357900000001</v>
      </c>
      <c r="W36" s="55" t="s">
        <v>18</v>
      </c>
      <c r="X36" s="61">
        <v>10</v>
      </c>
      <c r="Y36" s="11">
        <f t="shared" si="0"/>
        <v>2016</v>
      </c>
      <c r="Z36" s="7" t="str">
        <f t="shared" si="1"/>
        <v>2016.1</v>
      </c>
      <c r="AA36" s="12">
        <f>IF(AND(INDEX('Rate Case History'!V$11:V$13,MATCH($F36,'Rate Case History'!$U$11:$U$13,0))="Yes",INDEX('Rate Case History'!V$15:V$17,MATCH($N36,'Rate Case History'!$U$15:$U$17,0))="Yes",$M36&lt;='Rate Case History'!$V$7,ISNUMBER($S36)),$S36/100,"NA")</f>
        <v>9.4E-2</v>
      </c>
    </row>
    <row r="37" spans="1:27" x14ac:dyDescent="0.25">
      <c r="A37" s="55" t="s">
        <v>16</v>
      </c>
      <c r="B37" s="56" t="s">
        <v>186</v>
      </c>
      <c r="C37" s="55" t="s">
        <v>83</v>
      </c>
      <c r="D37" s="55" t="s">
        <v>189</v>
      </c>
      <c r="E37" s="55" t="s">
        <v>163</v>
      </c>
      <c r="F37" s="55" t="s">
        <v>35</v>
      </c>
      <c r="G37" s="57">
        <v>41526</v>
      </c>
      <c r="H37" s="58">
        <v>18.743417999999998</v>
      </c>
      <c r="I37" s="59">
        <v>6.24</v>
      </c>
      <c r="J37" s="59">
        <v>10.25</v>
      </c>
      <c r="K37" s="59">
        <v>43.14</v>
      </c>
      <c r="L37" s="59">
        <v>275.71362299999998</v>
      </c>
      <c r="M37" s="57">
        <v>41827</v>
      </c>
      <c r="N37" s="55" t="s">
        <v>73</v>
      </c>
      <c r="O37" s="58">
        <v>13.806469</v>
      </c>
      <c r="P37" s="55" t="s">
        <v>74</v>
      </c>
      <c r="Q37" s="55" t="s">
        <v>74</v>
      </c>
      <c r="R37" s="59">
        <v>5.71</v>
      </c>
      <c r="S37" s="59">
        <v>9.3000000000000007</v>
      </c>
      <c r="T37" s="59">
        <v>41.6</v>
      </c>
      <c r="U37" s="55" t="s">
        <v>1667</v>
      </c>
      <c r="V37" s="59">
        <v>273.664132</v>
      </c>
      <c r="W37" s="55" t="s">
        <v>18</v>
      </c>
      <c r="X37" s="61">
        <v>10</v>
      </c>
      <c r="Y37" s="11">
        <f t="shared" si="0"/>
        <v>2014</v>
      </c>
      <c r="Z37" s="7" t="str">
        <f t="shared" si="1"/>
        <v>2014.3</v>
      </c>
      <c r="AA37" s="12">
        <f>IF(AND(INDEX('Rate Case History'!V$11:V$13,MATCH($F37,'Rate Case History'!$U$11:$U$13,0))="Yes",INDEX('Rate Case History'!V$15:V$17,MATCH($N37,'Rate Case History'!$U$15:$U$17,0))="Yes",$M37&lt;='Rate Case History'!$V$7,ISNUMBER($S37)),$S37/100,"NA")</f>
        <v>9.3000000000000013E-2</v>
      </c>
    </row>
    <row r="38" spans="1:27" x14ac:dyDescent="0.25">
      <c r="A38" s="55" t="s">
        <v>16</v>
      </c>
      <c r="B38" s="56" t="s">
        <v>186</v>
      </c>
      <c r="C38" s="55" t="s">
        <v>83</v>
      </c>
      <c r="D38" s="55" t="s">
        <v>190</v>
      </c>
      <c r="E38" s="55" t="s">
        <v>163</v>
      </c>
      <c r="F38" s="55" t="s">
        <v>35</v>
      </c>
      <c r="G38" s="57">
        <v>38985</v>
      </c>
      <c r="H38" s="58">
        <v>9.5918550000000007</v>
      </c>
      <c r="I38" s="59">
        <v>7.08</v>
      </c>
      <c r="J38" s="59">
        <v>10.54</v>
      </c>
      <c r="K38" s="59">
        <v>36.9</v>
      </c>
      <c r="L38" s="60" t="s">
        <v>17</v>
      </c>
      <c r="M38" s="57">
        <v>39276</v>
      </c>
      <c r="N38" s="55" t="s">
        <v>73</v>
      </c>
      <c r="O38" s="58">
        <v>5.7952459999999997</v>
      </c>
      <c r="P38" s="55" t="s">
        <v>74</v>
      </c>
      <c r="Q38" s="55" t="s">
        <v>74</v>
      </c>
      <c r="R38" s="59">
        <v>6.06</v>
      </c>
      <c r="S38" s="59">
        <v>9.5</v>
      </c>
      <c r="T38" s="59">
        <v>34.29</v>
      </c>
      <c r="U38" s="55" t="s">
        <v>1668</v>
      </c>
      <c r="V38" s="59">
        <v>189.162711</v>
      </c>
      <c r="W38" s="55" t="s">
        <v>18</v>
      </c>
      <c r="X38" s="61">
        <v>9</v>
      </c>
      <c r="Y38" s="11">
        <f t="shared" si="0"/>
        <v>2007</v>
      </c>
      <c r="Z38" s="7" t="str">
        <f t="shared" si="1"/>
        <v>2007.3</v>
      </c>
      <c r="AA38" s="12">
        <f>IF(AND(INDEX('Rate Case History'!V$11:V$13,MATCH($F38,'Rate Case History'!$U$11:$U$13,0))="Yes",INDEX('Rate Case History'!V$15:V$17,MATCH($N38,'Rate Case History'!$U$15:$U$17,0))="Yes",$M38&lt;='Rate Case History'!$V$7,ISNUMBER($S38)),$S38/100,"NA")</f>
        <v>9.5000000000000001E-2</v>
      </c>
    </row>
    <row r="39" spans="1:27" x14ac:dyDescent="0.25">
      <c r="A39" s="55" t="s">
        <v>16</v>
      </c>
      <c r="B39" s="56" t="s">
        <v>186</v>
      </c>
      <c r="C39" s="55" t="s">
        <v>83</v>
      </c>
      <c r="D39" s="55" t="s">
        <v>191</v>
      </c>
      <c r="E39" s="55" t="s">
        <v>163</v>
      </c>
      <c r="F39" s="55" t="s">
        <v>35</v>
      </c>
      <c r="G39" s="57">
        <v>38350</v>
      </c>
      <c r="H39" s="58">
        <v>7.6</v>
      </c>
      <c r="I39" s="59">
        <v>6.81</v>
      </c>
      <c r="J39" s="59">
        <v>11</v>
      </c>
      <c r="K39" s="59">
        <v>32.99</v>
      </c>
      <c r="L39" s="59">
        <v>161</v>
      </c>
      <c r="M39" s="57">
        <v>38658</v>
      </c>
      <c r="N39" s="55" t="s">
        <v>76</v>
      </c>
      <c r="O39" s="58">
        <v>4.5999999999999996</v>
      </c>
      <c r="P39" s="55" t="s">
        <v>74</v>
      </c>
      <c r="Q39" s="55" t="s">
        <v>74</v>
      </c>
      <c r="R39" s="59">
        <v>5.93</v>
      </c>
      <c r="S39" s="59">
        <v>9.6999999999999993</v>
      </c>
      <c r="T39" s="59">
        <v>33.03</v>
      </c>
      <c r="U39" s="55" t="s">
        <v>1669</v>
      </c>
      <c r="V39" s="59">
        <v>161.9</v>
      </c>
      <c r="W39" s="55" t="s">
        <v>18</v>
      </c>
      <c r="X39" s="61">
        <v>10</v>
      </c>
      <c r="Y39" s="11">
        <f t="shared" si="0"/>
        <v>2005</v>
      </c>
      <c r="Z39" s="7" t="str">
        <f t="shared" si="1"/>
        <v>2005.4</v>
      </c>
      <c r="AA39" s="12">
        <f>IF(AND(INDEX('Rate Case History'!V$11:V$13,MATCH($F39,'Rate Case History'!$U$11:$U$13,0))="Yes",INDEX('Rate Case History'!V$15:V$17,MATCH($N39,'Rate Case History'!$U$15:$U$17,0))="Yes",$M39&lt;='Rate Case History'!$V$7,ISNUMBER($S39)),$S39/100,"NA")</f>
        <v>9.6999999999999989E-2</v>
      </c>
    </row>
    <row r="40" spans="1:27" x14ac:dyDescent="0.25">
      <c r="A40" s="55" t="s">
        <v>16</v>
      </c>
      <c r="B40" s="56" t="s">
        <v>186</v>
      </c>
      <c r="C40" s="55" t="s">
        <v>83</v>
      </c>
      <c r="D40" s="55" t="s">
        <v>192</v>
      </c>
      <c r="E40" s="55" t="s">
        <v>163</v>
      </c>
      <c r="F40" s="55" t="s">
        <v>35</v>
      </c>
      <c r="G40" s="57">
        <v>37568</v>
      </c>
      <c r="H40" s="58">
        <v>10.199999999999999</v>
      </c>
      <c r="I40" s="59">
        <v>8.26</v>
      </c>
      <c r="J40" s="59">
        <v>12.9</v>
      </c>
      <c r="K40" s="59">
        <v>38.659999999999997</v>
      </c>
      <c r="L40" s="59">
        <v>154.5</v>
      </c>
      <c r="M40" s="57">
        <v>37881</v>
      </c>
      <c r="N40" s="55" t="s">
        <v>73</v>
      </c>
      <c r="O40" s="58">
        <v>4.0999999999999996</v>
      </c>
      <c r="P40" s="55" t="s">
        <v>74</v>
      </c>
      <c r="Q40" s="55" t="s">
        <v>74</v>
      </c>
      <c r="R40" s="59">
        <v>6.74</v>
      </c>
      <c r="S40" s="59">
        <v>9.9</v>
      </c>
      <c r="T40" s="59">
        <v>35.200000000000003</v>
      </c>
      <c r="U40" s="55" t="s">
        <v>1670</v>
      </c>
      <c r="V40" s="59">
        <v>146.6</v>
      </c>
      <c r="W40" s="55" t="s">
        <v>18</v>
      </c>
      <c r="X40" s="61">
        <v>10</v>
      </c>
      <c r="Y40" s="11">
        <f t="shared" si="0"/>
        <v>2003</v>
      </c>
      <c r="Z40" s="7" t="str">
        <f t="shared" si="1"/>
        <v>2003.3</v>
      </c>
      <c r="AA40" s="12">
        <f>IF(AND(INDEX('Rate Case History'!V$11:V$13,MATCH($F40,'Rate Case History'!$U$11:$U$13,0))="Yes",INDEX('Rate Case History'!V$15:V$17,MATCH($N40,'Rate Case History'!$U$15:$U$17,0))="Yes",$M40&lt;='Rate Case History'!$V$7,ISNUMBER($S40)),$S40/100,"NA")</f>
        <v>9.9000000000000005E-2</v>
      </c>
    </row>
    <row r="41" spans="1:27" x14ac:dyDescent="0.25">
      <c r="A41" s="55" t="s">
        <v>16</v>
      </c>
      <c r="B41" s="56" t="s">
        <v>186</v>
      </c>
      <c r="C41" s="55" t="s">
        <v>83</v>
      </c>
      <c r="D41" s="55" t="s">
        <v>193</v>
      </c>
      <c r="E41" s="55" t="s">
        <v>163</v>
      </c>
      <c r="F41" s="55" t="s">
        <v>35</v>
      </c>
      <c r="G41" s="57">
        <v>35094</v>
      </c>
      <c r="H41" s="58">
        <v>7.3</v>
      </c>
      <c r="I41" s="59">
        <v>8.26</v>
      </c>
      <c r="J41" s="59">
        <v>11.4</v>
      </c>
      <c r="K41" s="59">
        <v>43.82</v>
      </c>
      <c r="L41" s="60" t="s">
        <v>17</v>
      </c>
      <c r="M41" s="57">
        <v>35396</v>
      </c>
      <c r="N41" s="55" t="s">
        <v>76</v>
      </c>
      <c r="O41" s="58">
        <v>5.0999999999999996</v>
      </c>
      <c r="P41" s="55" t="s">
        <v>74</v>
      </c>
      <c r="Q41" s="55" t="s">
        <v>74</v>
      </c>
      <c r="R41" s="59">
        <v>8.16</v>
      </c>
      <c r="S41" s="59">
        <v>11.3</v>
      </c>
      <c r="T41" s="59">
        <v>41.29</v>
      </c>
      <c r="U41" s="55" t="s">
        <v>1671</v>
      </c>
      <c r="V41" s="60" t="s">
        <v>17</v>
      </c>
      <c r="W41" s="55" t="s">
        <v>18</v>
      </c>
      <c r="X41" s="61">
        <v>10</v>
      </c>
      <c r="Y41" s="11">
        <f t="shared" si="0"/>
        <v>1996</v>
      </c>
      <c r="Z41" s="7" t="str">
        <f t="shared" si="1"/>
        <v>1996.4</v>
      </c>
      <c r="AA41" s="12">
        <f>IF(AND(INDEX('Rate Case History'!V$11:V$13,MATCH($F41,'Rate Case History'!$U$11:$U$13,0))="Yes",INDEX('Rate Case History'!V$15:V$17,MATCH($N41,'Rate Case History'!$U$15:$U$17,0))="Yes",$M41&lt;='Rate Case History'!$V$7,ISNUMBER($S41)),$S41/100,"NA")</f>
        <v>0.113</v>
      </c>
    </row>
    <row r="42" spans="1:27" x14ac:dyDescent="0.25">
      <c r="A42" s="55" t="s">
        <v>16</v>
      </c>
      <c r="B42" s="56" t="s">
        <v>186</v>
      </c>
      <c r="C42" s="55" t="s">
        <v>83</v>
      </c>
      <c r="D42" s="55" t="s">
        <v>1950</v>
      </c>
      <c r="E42" s="55" t="s">
        <v>163</v>
      </c>
      <c r="F42" s="55" t="s">
        <v>35</v>
      </c>
      <c r="G42" s="57">
        <v>32913</v>
      </c>
      <c r="H42" s="58">
        <v>12.1</v>
      </c>
      <c r="I42" s="59">
        <v>12.25</v>
      </c>
      <c r="J42" s="59">
        <v>14.5</v>
      </c>
      <c r="K42" s="59">
        <v>50.3</v>
      </c>
      <c r="L42" s="60" t="s">
        <v>17</v>
      </c>
      <c r="M42" s="57">
        <v>33287</v>
      </c>
      <c r="N42" s="55" t="s">
        <v>73</v>
      </c>
      <c r="O42" s="58">
        <v>6.6</v>
      </c>
      <c r="P42" s="55" t="s">
        <v>74</v>
      </c>
      <c r="Q42" s="55" t="s">
        <v>74</v>
      </c>
      <c r="R42" s="60" t="s">
        <v>17</v>
      </c>
      <c r="S42" s="60" t="s">
        <v>17</v>
      </c>
      <c r="T42" s="60" t="s">
        <v>17</v>
      </c>
      <c r="U42" s="55" t="s">
        <v>17</v>
      </c>
      <c r="V42" s="60" t="s">
        <v>17</v>
      </c>
      <c r="W42" s="55" t="s">
        <v>17</v>
      </c>
      <c r="X42" s="61">
        <v>12</v>
      </c>
      <c r="Y42" s="11">
        <f t="shared" si="0"/>
        <v>1991</v>
      </c>
      <c r="Z42" s="7" t="str">
        <f t="shared" si="1"/>
        <v>1991.1</v>
      </c>
      <c r="AA42" s="12" t="str">
        <f>IF(AND(INDEX('Rate Case History'!V$11:V$13,MATCH($F42,'Rate Case History'!$U$11:$U$13,0))="Yes",INDEX('Rate Case History'!V$15:V$17,MATCH($N42,'Rate Case History'!$U$15:$U$17,0))="Yes",$M42&lt;='Rate Case History'!$V$7,ISNUMBER($S42)),$S42/100,"NA")</f>
        <v>NA</v>
      </c>
    </row>
    <row r="43" spans="1:27" x14ac:dyDescent="0.25">
      <c r="A43" s="55" t="s">
        <v>16</v>
      </c>
      <c r="B43" s="56" t="s">
        <v>186</v>
      </c>
      <c r="C43" s="55" t="s">
        <v>83</v>
      </c>
      <c r="D43" s="55" t="s">
        <v>1951</v>
      </c>
      <c r="E43" s="55" t="s">
        <v>163</v>
      </c>
      <c r="F43" s="55" t="s">
        <v>35</v>
      </c>
      <c r="G43" s="57">
        <v>29549</v>
      </c>
      <c r="H43" s="58">
        <v>7.3</v>
      </c>
      <c r="I43" s="59">
        <v>13.6</v>
      </c>
      <c r="J43" s="59">
        <v>16</v>
      </c>
      <c r="K43" s="60" t="s">
        <v>17</v>
      </c>
      <c r="L43" s="60" t="s">
        <v>17</v>
      </c>
      <c r="M43" s="57">
        <v>29788</v>
      </c>
      <c r="N43" s="55" t="s">
        <v>76</v>
      </c>
      <c r="O43" s="58">
        <v>3.3</v>
      </c>
      <c r="P43" s="55" t="s">
        <v>74</v>
      </c>
      <c r="Q43" s="55" t="s">
        <v>74</v>
      </c>
      <c r="R43" s="59">
        <v>13.06</v>
      </c>
      <c r="S43" s="59">
        <v>15.78</v>
      </c>
      <c r="T43" s="59">
        <v>54</v>
      </c>
      <c r="U43" s="55" t="s">
        <v>1942</v>
      </c>
      <c r="V43" s="60" t="s">
        <v>17</v>
      </c>
      <c r="W43" s="55" t="s">
        <v>17</v>
      </c>
      <c r="X43" s="61">
        <v>7</v>
      </c>
      <c r="Y43" s="11">
        <f t="shared" si="0"/>
        <v>1981</v>
      </c>
      <c r="Z43" s="7" t="str">
        <f t="shared" si="1"/>
        <v>1981.3</v>
      </c>
      <c r="AA43" s="12">
        <f>IF(AND(INDEX('Rate Case History'!V$11:V$13,MATCH($F43,'Rate Case History'!$U$11:$U$13,0))="Yes",INDEX('Rate Case History'!V$15:V$17,MATCH($N43,'Rate Case History'!$U$15:$U$17,0))="Yes",$M43&lt;='Rate Case History'!$V$7,ISNUMBER($S43)),$S43/100,"NA")</f>
        <v>0.1578</v>
      </c>
    </row>
    <row r="44" spans="1:27" x14ac:dyDescent="0.25">
      <c r="A44" s="55" t="s">
        <v>16</v>
      </c>
      <c r="B44" s="56" t="s">
        <v>194</v>
      </c>
      <c r="C44" s="55" t="s">
        <v>109</v>
      </c>
      <c r="D44" s="55" t="s">
        <v>195</v>
      </c>
      <c r="E44" s="55" t="s">
        <v>163</v>
      </c>
      <c r="F44" s="55" t="s">
        <v>35</v>
      </c>
      <c r="G44" s="57">
        <v>44291</v>
      </c>
      <c r="H44" s="58">
        <v>12.605468999999999</v>
      </c>
      <c r="I44" s="59">
        <v>4.37</v>
      </c>
      <c r="J44" s="60" t="s">
        <v>17</v>
      </c>
      <c r="K44" s="59">
        <v>32.909999999999997</v>
      </c>
      <c r="L44" s="59">
        <v>952.03636900000004</v>
      </c>
      <c r="M44" s="57">
        <v>44462</v>
      </c>
      <c r="N44" s="55" t="s">
        <v>76</v>
      </c>
      <c r="O44" s="58">
        <v>-10.357725</v>
      </c>
      <c r="P44" s="55" t="s">
        <v>74</v>
      </c>
      <c r="Q44" s="55" t="s">
        <v>74</v>
      </c>
      <c r="R44" s="59">
        <v>4.45</v>
      </c>
      <c r="S44" s="60" t="s">
        <v>17</v>
      </c>
      <c r="T44" s="59">
        <v>32.270000000000003</v>
      </c>
      <c r="U44" s="55" t="s">
        <v>1672</v>
      </c>
      <c r="V44" s="59">
        <v>820.13526300000001</v>
      </c>
      <c r="W44" s="55" t="s">
        <v>18</v>
      </c>
      <c r="X44" s="61">
        <v>5</v>
      </c>
      <c r="Y44" s="11">
        <f t="shared" si="0"/>
        <v>2021</v>
      </c>
      <c r="Z44" s="7" t="str">
        <f t="shared" si="1"/>
        <v>2021.3</v>
      </c>
      <c r="AA44" s="12" t="str">
        <f>IF(AND(INDEX('Rate Case History'!V$11:V$13,MATCH($F44,'Rate Case History'!$U$11:$U$13,0))="Yes",INDEX('Rate Case History'!V$15:V$17,MATCH($N44,'Rate Case History'!$U$15:$U$17,0))="Yes",$M44&lt;='Rate Case History'!$V$7,ISNUMBER($S44)),$S44/100,"NA")</f>
        <v>NA</v>
      </c>
    </row>
    <row r="45" spans="1:27" x14ac:dyDescent="0.25">
      <c r="A45" s="55" t="s">
        <v>16</v>
      </c>
      <c r="B45" s="56" t="s">
        <v>194</v>
      </c>
      <c r="C45" s="55" t="s">
        <v>109</v>
      </c>
      <c r="D45" s="55" t="s">
        <v>196</v>
      </c>
      <c r="E45" s="55" t="s">
        <v>163</v>
      </c>
      <c r="F45" s="55" t="s">
        <v>35</v>
      </c>
      <c r="G45" s="57">
        <v>43927</v>
      </c>
      <c r="H45" s="58">
        <v>-12.091519999999999</v>
      </c>
      <c r="I45" s="59">
        <v>4.62</v>
      </c>
      <c r="J45" s="60" t="s">
        <v>17</v>
      </c>
      <c r="K45" s="59">
        <v>33.07</v>
      </c>
      <c r="L45" s="59">
        <v>872.80797199999995</v>
      </c>
      <c r="M45" s="57">
        <v>44102</v>
      </c>
      <c r="N45" s="55" t="s">
        <v>76</v>
      </c>
      <c r="O45" s="58">
        <v>-12.091519999999999</v>
      </c>
      <c r="P45" s="55" t="s">
        <v>74</v>
      </c>
      <c r="Q45" s="55" t="s">
        <v>74</v>
      </c>
      <c r="R45" s="59">
        <v>4.62</v>
      </c>
      <c r="S45" s="60" t="s">
        <v>17</v>
      </c>
      <c r="T45" s="59">
        <v>33.07</v>
      </c>
      <c r="U45" s="55" t="s">
        <v>1673</v>
      </c>
      <c r="V45" s="59">
        <v>872.80797199999995</v>
      </c>
      <c r="W45" s="55" t="s">
        <v>18</v>
      </c>
      <c r="X45" s="61">
        <v>5</v>
      </c>
      <c r="Y45" s="11">
        <f t="shared" si="0"/>
        <v>2020</v>
      </c>
      <c r="Z45" s="7" t="str">
        <f t="shared" si="1"/>
        <v>2020.3</v>
      </c>
      <c r="AA45" s="12" t="str">
        <f>IF(AND(INDEX('Rate Case History'!V$11:V$13,MATCH($F45,'Rate Case History'!$U$11:$U$13,0))="Yes",INDEX('Rate Case History'!V$15:V$17,MATCH($N45,'Rate Case History'!$U$15:$U$17,0))="Yes",$M45&lt;='Rate Case History'!$V$7,ISNUMBER($S45)),$S45/100,"NA")</f>
        <v>NA</v>
      </c>
    </row>
    <row r="46" spans="1:27" x14ac:dyDescent="0.25">
      <c r="A46" s="55" t="s">
        <v>16</v>
      </c>
      <c r="B46" s="56" t="s">
        <v>194</v>
      </c>
      <c r="C46" s="55" t="s">
        <v>109</v>
      </c>
      <c r="D46" s="55" t="s">
        <v>197</v>
      </c>
      <c r="E46" s="55" t="s">
        <v>163</v>
      </c>
      <c r="F46" s="55" t="s">
        <v>35</v>
      </c>
      <c r="G46" s="57">
        <v>43559</v>
      </c>
      <c r="H46" s="58">
        <v>8.3321450000000006</v>
      </c>
      <c r="I46" s="59">
        <v>4.72</v>
      </c>
      <c r="J46" s="60" t="s">
        <v>17</v>
      </c>
      <c r="K46" s="59">
        <v>32.369999999999997</v>
      </c>
      <c r="L46" s="59">
        <v>808.75212999999997</v>
      </c>
      <c r="M46" s="57">
        <v>43700</v>
      </c>
      <c r="N46" s="55" t="s">
        <v>73</v>
      </c>
      <c r="O46" s="58">
        <v>7.3</v>
      </c>
      <c r="P46" s="55" t="s">
        <v>74</v>
      </c>
      <c r="Q46" s="55" t="s">
        <v>74</v>
      </c>
      <c r="R46" s="59">
        <v>4.68</v>
      </c>
      <c r="S46" s="60" t="s">
        <v>17</v>
      </c>
      <c r="T46" s="59">
        <v>32.380000000000003</v>
      </c>
      <c r="U46" s="55" t="s">
        <v>1674</v>
      </c>
      <c r="V46" s="59">
        <v>807.33399199999997</v>
      </c>
      <c r="W46" s="55" t="s">
        <v>18</v>
      </c>
      <c r="X46" s="61">
        <v>4</v>
      </c>
      <c r="Y46" s="11">
        <f t="shared" si="0"/>
        <v>2019</v>
      </c>
      <c r="Z46" s="7" t="str">
        <f t="shared" si="1"/>
        <v>2019.3</v>
      </c>
      <c r="AA46" s="12" t="str">
        <f>IF(AND(INDEX('Rate Case History'!V$11:V$13,MATCH($F46,'Rate Case History'!$U$11:$U$13,0))="Yes",INDEX('Rate Case History'!V$15:V$17,MATCH($N46,'Rate Case History'!$U$15:$U$17,0))="Yes",$M46&lt;='Rate Case History'!$V$7,ISNUMBER($S46)),$S46/100,"NA")</f>
        <v>NA</v>
      </c>
    </row>
    <row r="47" spans="1:27" x14ac:dyDescent="0.25">
      <c r="A47" s="55" t="s">
        <v>16</v>
      </c>
      <c r="B47" s="56" t="s">
        <v>194</v>
      </c>
      <c r="C47" s="55" t="s">
        <v>109</v>
      </c>
      <c r="D47" s="55" t="s">
        <v>198</v>
      </c>
      <c r="E47" s="55" t="s">
        <v>163</v>
      </c>
      <c r="F47" s="55" t="s">
        <v>35</v>
      </c>
      <c r="G47" s="57">
        <v>43194</v>
      </c>
      <c r="H47" s="58">
        <v>5.2609959999999996</v>
      </c>
      <c r="I47" s="59">
        <v>4.66</v>
      </c>
      <c r="J47" s="60" t="s">
        <v>17</v>
      </c>
      <c r="K47" s="59">
        <v>31.35</v>
      </c>
      <c r="L47" s="59">
        <v>770.66377199999999</v>
      </c>
      <c r="M47" s="57">
        <v>43354</v>
      </c>
      <c r="N47" s="55" t="s">
        <v>73</v>
      </c>
      <c r="O47" s="58">
        <v>5.122681</v>
      </c>
      <c r="P47" s="55" t="s">
        <v>74</v>
      </c>
      <c r="Q47" s="55" t="s">
        <v>74</v>
      </c>
      <c r="R47" s="59">
        <v>4.6900000000000004</v>
      </c>
      <c r="S47" s="60" t="s">
        <v>17</v>
      </c>
      <c r="T47" s="59">
        <v>31.52</v>
      </c>
      <c r="U47" s="55" t="s">
        <v>1675</v>
      </c>
      <c r="V47" s="59">
        <v>769.09078099999999</v>
      </c>
      <c r="W47" s="55" t="s">
        <v>18</v>
      </c>
      <c r="X47" s="61">
        <v>5</v>
      </c>
      <c r="Y47" s="11">
        <f t="shared" si="0"/>
        <v>2018</v>
      </c>
      <c r="Z47" s="7" t="str">
        <f t="shared" si="1"/>
        <v>2018.3</v>
      </c>
      <c r="AA47" s="12" t="str">
        <f>IF(AND(INDEX('Rate Case History'!V$11:V$13,MATCH($F47,'Rate Case History'!$U$11:$U$13,0))="Yes",INDEX('Rate Case History'!V$15:V$17,MATCH($N47,'Rate Case History'!$U$15:$U$17,0))="Yes",$M47&lt;='Rate Case History'!$V$7,ISNUMBER($S47)),$S47/100,"NA")</f>
        <v>NA</v>
      </c>
    </row>
    <row r="48" spans="1:27" x14ac:dyDescent="0.25">
      <c r="A48" s="55" t="s">
        <v>16</v>
      </c>
      <c r="B48" s="56" t="s">
        <v>194</v>
      </c>
      <c r="C48" s="55" t="s">
        <v>109</v>
      </c>
      <c r="D48" s="55" t="s">
        <v>199</v>
      </c>
      <c r="E48" s="55" t="s">
        <v>163</v>
      </c>
      <c r="F48" s="55" t="s">
        <v>35</v>
      </c>
      <c r="G48" s="57">
        <v>42830</v>
      </c>
      <c r="H48" s="58">
        <v>8.0049010000000003</v>
      </c>
      <c r="I48" s="59">
        <v>4.58</v>
      </c>
      <c r="J48" s="60" t="s">
        <v>17</v>
      </c>
      <c r="K48" s="59">
        <v>30.99</v>
      </c>
      <c r="L48" s="59">
        <v>700.83434099999999</v>
      </c>
      <c r="M48" s="57">
        <v>42984</v>
      </c>
      <c r="N48" s="55" t="s">
        <v>73</v>
      </c>
      <c r="O48" s="58">
        <v>7.6379900000000003</v>
      </c>
      <c r="P48" s="55" t="s">
        <v>74</v>
      </c>
      <c r="Q48" s="55" t="s">
        <v>74</v>
      </c>
      <c r="R48" s="59">
        <v>4.58</v>
      </c>
      <c r="S48" s="60" t="s">
        <v>17</v>
      </c>
      <c r="T48" s="59">
        <v>31.02</v>
      </c>
      <c r="U48" s="55" t="s">
        <v>1676</v>
      </c>
      <c r="V48" s="59">
        <v>699.06701799999996</v>
      </c>
      <c r="W48" s="55" t="s">
        <v>18</v>
      </c>
      <c r="X48" s="61">
        <v>5</v>
      </c>
      <c r="Y48" s="11">
        <f t="shared" si="0"/>
        <v>2017</v>
      </c>
      <c r="Z48" s="7" t="str">
        <f t="shared" si="1"/>
        <v>2017.3</v>
      </c>
      <c r="AA48" s="12" t="str">
        <f>IF(AND(INDEX('Rate Case History'!V$11:V$13,MATCH($F48,'Rate Case History'!$U$11:$U$13,0))="Yes",INDEX('Rate Case History'!V$15:V$17,MATCH($N48,'Rate Case History'!$U$15:$U$17,0))="Yes",$M48&lt;='Rate Case History'!$V$7,ISNUMBER($S48)),$S48/100,"NA")</f>
        <v>NA</v>
      </c>
    </row>
    <row r="49" spans="1:27" x14ac:dyDescent="0.25">
      <c r="A49" s="55" t="s">
        <v>16</v>
      </c>
      <c r="B49" s="56" t="s">
        <v>194</v>
      </c>
      <c r="C49" s="55" t="s">
        <v>109</v>
      </c>
      <c r="D49" s="55" t="s">
        <v>200</v>
      </c>
      <c r="E49" s="55" t="s">
        <v>163</v>
      </c>
      <c r="F49" s="55" t="s">
        <v>35</v>
      </c>
      <c r="G49" s="57">
        <v>42318</v>
      </c>
      <c r="H49" s="58">
        <v>29.951103</v>
      </c>
      <c r="I49" s="59">
        <v>5.52</v>
      </c>
      <c r="J49" s="59">
        <v>10.3</v>
      </c>
      <c r="K49" s="59">
        <v>38.97</v>
      </c>
      <c r="L49" s="59">
        <v>703.21212000000003</v>
      </c>
      <c r="M49" s="57">
        <v>42615</v>
      </c>
      <c r="N49" s="55" t="s">
        <v>73</v>
      </c>
      <c r="O49" s="58">
        <v>14.230204000000001</v>
      </c>
      <c r="P49" s="55" t="s">
        <v>74</v>
      </c>
      <c r="Q49" s="55" t="s">
        <v>74</v>
      </c>
      <c r="R49" s="59">
        <v>4.53</v>
      </c>
      <c r="S49" s="59">
        <v>9.5</v>
      </c>
      <c r="T49" s="59">
        <v>30.85</v>
      </c>
      <c r="U49" s="55" t="s">
        <v>1677</v>
      </c>
      <c r="V49" s="59">
        <v>691.03998799999999</v>
      </c>
      <c r="W49" s="55" t="s">
        <v>18</v>
      </c>
      <c r="X49" s="61">
        <v>9</v>
      </c>
      <c r="Y49" s="11">
        <f t="shared" si="0"/>
        <v>2016</v>
      </c>
      <c r="Z49" s="7" t="str">
        <f t="shared" si="1"/>
        <v>2016.3</v>
      </c>
      <c r="AA49" s="12">
        <f>IF(AND(INDEX('Rate Case History'!V$11:V$13,MATCH($F49,'Rate Case History'!$U$11:$U$13,0))="Yes",INDEX('Rate Case History'!V$15:V$17,MATCH($N49,'Rate Case History'!$U$15:$U$17,0))="Yes",$M49&lt;='Rate Case History'!$V$7,ISNUMBER($S49)),$S49/100,"NA")</f>
        <v>9.5000000000000001E-2</v>
      </c>
    </row>
    <row r="50" spans="1:27" x14ac:dyDescent="0.25">
      <c r="A50" s="55" t="s">
        <v>16</v>
      </c>
      <c r="B50" s="56" t="s">
        <v>194</v>
      </c>
      <c r="C50" s="55" t="s">
        <v>109</v>
      </c>
      <c r="D50" s="55" t="s">
        <v>201</v>
      </c>
      <c r="E50" s="55" t="s">
        <v>163</v>
      </c>
      <c r="F50" s="55" t="s">
        <v>35</v>
      </c>
      <c r="G50" s="57">
        <v>39098</v>
      </c>
      <c r="H50" s="58">
        <v>35.322118000000003</v>
      </c>
      <c r="I50" s="59">
        <v>6.95</v>
      </c>
      <c r="J50" s="59">
        <v>10.75</v>
      </c>
      <c r="K50" s="59">
        <v>33.72</v>
      </c>
      <c r="L50" s="59">
        <v>513.77442199999996</v>
      </c>
      <c r="M50" s="57">
        <v>39380</v>
      </c>
      <c r="N50" s="55" t="s">
        <v>73</v>
      </c>
      <c r="O50" s="58">
        <v>20.031358000000001</v>
      </c>
      <c r="P50" s="55" t="s">
        <v>74</v>
      </c>
      <c r="Q50" s="55" t="s">
        <v>74</v>
      </c>
      <c r="R50" s="59">
        <v>5.73</v>
      </c>
      <c r="S50" s="59">
        <v>9.65</v>
      </c>
      <c r="T50" s="59">
        <v>33.729999999999997</v>
      </c>
      <c r="U50" s="55" t="s">
        <v>1678</v>
      </c>
      <c r="V50" s="59">
        <v>519.30416300000002</v>
      </c>
      <c r="W50" s="55" t="s">
        <v>18</v>
      </c>
      <c r="X50" s="61">
        <v>9</v>
      </c>
      <c r="Y50" s="11">
        <f t="shared" si="0"/>
        <v>2007</v>
      </c>
      <c r="Z50" s="7" t="str">
        <f t="shared" si="1"/>
        <v>2007.4</v>
      </c>
      <c r="AA50" s="12">
        <f>IF(AND(INDEX('Rate Case History'!V$11:V$13,MATCH($F50,'Rate Case History'!$U$11:$U$13,0))="Yes",INDEX('Rate Case History'!V$15:V$17,MATCH($N50,'Rate Case History'!$U$15:$U$17,0))="Yes",$M50&lt;='Rate Case History'!$V$7,ISNUMBER($S50)),$S50/100,"NA")</f>
        <v>9.6500000000000002E-2</v>
      </c>
    </row>
    <row r="51" spans="1:27" x14ac:dyDescent="0.25">
      <c r="A51" s="55" t="s">
        <v>16</v>
      </c>
      <c r="B51" s="56" t="s">
        <v>194</v>
      </c>
      <c r="C51" s="55" t="s">
        <v>109</v>
      </c>
      <c r="D51" s="55" t="s">
        <v>202</v>
      </c>
      <c r="E51" s="55" t="s">
        <v>163</v>
      </c>
      <c r="F51" s="55" t="s">
        <v>35</v>
      </c>
      <c r="G51" s="57">
        <v>38315</v>
      </c>
      <c r="H51" s="58">
        <v>27.9</v>
      </c>
      <c r="I51" s="59">
        <v>8.76</v>
      </c>
      <c r="J51" s="59">
        <v>10.75</v>
      </c>
      <c r="K51" s="59">
        <v>49.86</v>
      </c>
      <c r="L51" s="59">
        <v>382.3</v>
      </c>
      <c r="M51" s="57">
        <v>38614</v>
      </c>
      <c r="N51" s="55" t="s">
        <v>76</v>
      </c>
      <c r="O51" s="58">
        <v>-11.3</v>
      </c>
      <c r="P51" s="55" t="s">
        <v>74</v>
      </c>
      <c r="Q51" s="55" t="s">
        <v>74</v>
      </c>
      <c r="R51" s="59">
        <v>5.31</v>
      </c>
      <c r="S51" s="59">
        <v>9.4499999999999993</v>
      </c>
      <c r="T51" s="59">
        <v>31.8</v>
      </c>
      <c r="U51" s="55" t="s">
        <v>1679</v>
      </c>
      <c r="V51" s="59">
        <v>468.8</v>
      </c>
      <c r="W51" s="55" t="s">
        <v>18</v>
      </c>
      <c r="X51" s="61">
        <v>9</v>
      </c>
      <c r="Y51" s="11">
        <f t="shared" si="0"/>
        <v>2005</v>
      </c>
      <c r="Z51" s="7" t="str">
        <f t="shared" si="1"/>
        <v>2005.3</v>
      </c>
      <c r="AA51" s="12">
        <f>IF(AND(INDEX('Rate Case History'!V$11:V$13,MATCH($F51,'Rate Case History'!$U$11:$U$13,0))="Yes",INDEX('Rate Case History'!V$15:V$17,MATCH($N51,'Rate Case History'!$U$15:$U$17,0))="Yes",$M51&lt;='Rate Case History'!$V$7,ISNUMBER($S51)),$S51/100,"NA")</f>
        <v>9.4499999999999987E-2</v>
      </c>
    </row>
    <row r="52" spans="1:27" x14ac:dyDescent="0.25">
      <c r="A52" s="55" t="s">
        <v>16</v>
      </c>
      <c r="B52" s="56" t="s">
        <v>194</v>
      </c>
      <c r="C52" s="55" t="s">
        <v>109</v>
      </c>
      <c r="D52" s="55" t="s">
        <v>203</v>
      </c>
      <c r="E52" s="55" t="s">
        <v>163</v>
      </c>
      <c r="F52" s="55" t="s">
        <v>35</v>
      </c>
      <c r="G52" s="57">
        <v>37216</v>
      </c>
      <c r="H52" s="58">
        <v>47.3</v>
      </c>
      <c r="I52" s="59">
        <v>5.98</v>
      </c>
      <c r="J52" s="59">
        <v>11.5</v>
      </c>
      <c r="K52" s="59">
        <v>29.99</v>
      </c>
      <c r="L52" s="60" t="s">
        <v>17</v>
      </c>
      <c r="M52" s="57">
        <v>37477</v>
      </c>
      <c r="N52" s="55" t="s">
        <v>73</v>
      </c>
      <c r="O52" s="58">
        <v>31.8</v>
      </c>
      <c r="P52" s="55" t="s">
        <v>74</v>
      </c>
      <c r="Q52" s="55" t="s">
        <v>74</v>
      </c>
      <c r="R52" s="59">
        <v>8.1999999999999993</v>
      </c>
      <c r="S52" s="60" t="s">
        <v>17</v>
      </c>
      <c r="T52" s="60" t="s">
        <v>17</v>
      </c>
      <c r="U52" s="55" t="s">
        <v>17</v>
      </c>
      <c r="V52" s="60" t="s">
        <v>17</v>
      </c>
      <c r="W52" s="55" t="s">
        <v>17</v>
      </c>
      <c r="X52" s="61">
        <v>8</v>
      </c>
      <c r="Y52" s="11">
        <f t="shared" si="0"/>
        <v>2002</v>
      </c>
      <c r="Z52" s="7" t="str">
        <f t="shared" si="1"/>
        <v>2002.3</v>
      </c>
      <c r="AA52" s="12" t="str">
        <f>IF(AND(INDEX('Rate Case History'!V$11:V$13,MATCH($F52,'Rate Case History'!$U$11:$U$13,0))="Yes",INDEX('Rate Case History'!V$15:V$17,MATCH($N52,'Rate Case History'!$U$15:$U$17,0))="Yes",$M52&lt;='Rate Case History'!$V$7,ISNUMBER($S52)),$S52/100,"NA")</f>
        <v>NA</v>
      </c>
    </row>
    <row r="53" spans="1:27" x14ac:dyDescent="0.25">
      <c r="A53" s="55" t="s">
        <v>16</v>
      </c>
      <c r="B53" s="56" t="s">
        <v>194</v>
      </c>
      <c r="C53" s="55" t="s">
        <v>109</v>
      </c>
      <c r="D53" s="55" t="s">
        <v>204</v>
      </c>
      <c r="E53" s="55" t="s">
        <v>163</v>
      </c>
      <c r="F53" s="55" t="s">
        <v>35</v>
      </c>
      <c r="G53" s="57">
        <v>34479</v>
      </c>
      <c r="H53" s="58">
        <v>10</v>
      </c>
      <c r="I53" s="59">
        <v>6.6</v>
      </c>
      <c r="J53" s="59">
        <v>11.85</v>
      </c>
      <c r="K53" s="59">
        <v>28.4</v>
      </c>
      <c r="L53" s="60" t="s">
        <v>17</v>
      </c>
      <c r="M53" s="57">
        <v>34773</v>
      </c>
      <c r="N53" s="55" t="s">
        <v>73</v>
      </c>
      <c r="O53" s="58">
        <v>7</v>
      </c>
      <c r="P53" s="55" t="s">
        <v>74</v>
      </c>
      <c r="Q53" s="55" t="s">
        <v>74</v>
      </c>
      <c r="R53" s="60" t="s">
        <v>17</v>
      </c>
      <c r="S53" s="60" t="s">
        <v>17</v>
      </c>
      <c r="T53" s="60" t="s">
        <v>17</v>
      </c>
      <c r="U53" s="55" t="s">
        <v>1680</v>
      </c>
      <c r="V53" s="60" t="s">
        <v>17</v>
      </c>
      <c r="W53" s="55" t="s">
        <v>18</v>
      </c>
      <c r="X53" s="61">
        <v>9</v>
      </c>
      <c r="Y53" s="11">
        <f t="shared" si="0"/>
        <v>1995</v>
      </c>
      <c r="Z53" s="7" t="str">
        <f t="shared" si="1"/>
        <v>1995.1</v>
      </c>
      <c r="AA53" s="12" t="str">
        <f>IF(AND(INDEX('Rate Case History'!V$11:V$13,MATCH($F53,'Rate Case History'!$U$11:$U$13,0))="Yes",INDEX('Rate Case History'!V$15:V$17,MATCH($N53,'Rate Case History'!$U$15:$U$17,0))="Yes",$M53&lt;='Rate Case History'!$V$7,ISNUMBER($S53)),$S53/100,"NA")</f>
        <v>NA</v>
      </c>
    </row>
    <row r="54" spans="1:27" x14ac:dyDescent="0.25">
      <c r="A54" s="55" t="s">
        <v>16</v>
      </c>
      <c r="B54" s="56" t="s">
        <v>194</v>
      </c>
      <c r="C54" s="55" t="s">
        <v>109</v>
      </c>
      <c r="D54" s="55" t="s">
        <v>205</v>
      </c>
      <c r="E54" s="55" t="s">
        <v>163</v>
      </c>
      <c r="F54" s="55" t="s">
        <v>35</v>
      </c>
      <c r="G54" s="57">
        <v>34068</v>
      </c>
      <c r="H54" s="58">
        <v>12.8</v>
      </c>
      <c r="I54" s="59">
        <v>7.13</v>
      </c>
      <c r="J54" s="59">
        <v>12.25</v>
      </c>
      <c r="K54" s="59">
        <v>33.700000000000003</v>
      </c>
      <c r="L54" s="59">
        <v>282.10000000000002</v>
      </c>
      <c r="M54" s="57">
        <v>34374</v>
      </c>
      <c r="N54" s="55" t="s">
        <v>76</v>
      </c>
      <c r="O54" s="58">
        <v>5.5</v>
      </c>
      <c r="P54" s="55" t="s">
        <v>74</v>
      </c>
      <c r="Q54" s="55" t="s">
        <v>74</v>
      </c>
      <c r="R54" s="59">
        <v>6.56</v>
      </c>
      <c r="S54" s="59">
        <v>10.7</v>
      </c>
      <c r="T54" s="59">
        <v>33.56</v>
      </c>
      <c r="U54" s="55" t="s">
        <v>1681</v>
      </c>
      <c r="V54" s="59">
        <v>280.3</v>
      </c>
      <c r="W54" s="55" t="s">
        <v>18</v>
      </c>
      <c r="X54" s="61">
        <v>10</v>
      </c>
      <c r="Y54" s="11">
        <f t="shared" si="0"/>
        <v>1994</v>
      </c>
      <c r="Z54" s="7" t="str">
        <f t="shared" si="1"/>
        <v>1994.1</v>
      </c>
      <c r="AA54" s="12">
        <f>IF(AND(INDEX('Rate Case History'!V$11:V$13,MATCH($F54,'Rate Case History'!$U$11:$U$13,0))="Yes",INDEX('Rate Case History'!V$15:V$17,MATCH($N54,'Rate Case History'!$U$15:$U$17,0))="Yes",$M54&lt;='Rate Case History'!$V$7,ISNUMBER($S54)),$S54/100,"NA")</f>
        <v>0.107</v>
      </c>
    </row>
    <row r="55" spans="1:27" x14ac:dyDescent="0.25">
      <c r="A55" s="55" t="s">
        <v>16</v>
      </c>
      <c r="B55" s="56" t="s">
        <v>194</v>
      </c>
      <c r="C55" s="55" t="s">
        <v>109</v>
      </c>
      <c r="D55" s="55" t="s">
        <v>206</v>
      </c>
      <c r="E55" s="55" t="s">
        <v>163</v>
      </c>
      <c r="F55" s="55" t="s">
        <v>35</v>
      </c>
      <c r="G55" s="57">
        <v>33652</v>
      </c>
      <c r="H55" s="58">
        <v>22.9</v>
      </c>
      <c r="I55" s="59">
        <v>7.47</v>
      </c>
      <c r="J55" s="59">
        <v>12.4</v>
      </c>
      <c r="K55" s="59">
        <v>33</v>
      </c>
      <c r="L55" s="60" t="s">
        <v>17</v>
      </c>
      <c r="M55" s="57">
        <v>33956</v>
      </c>
      <c r="N55" s="55" t="s">
        <v>73</v>
      </c>
      <c r="O55" s="58">
        <v>13.5</v>
      </c>
      <c r="P55" s="55" t="s">
        <v>74</v>
      </c>
      <c r="Q55" s="55" t="s">
        <v>74</v>
      </c>
      <c r="R55" s="60" t="s">
        <v>17</v>
      </c>
      <c r="S55" s="60" t="s">
        <v>17</v>
      </c>
      <c r="T55" s="60" t="s">
        <v>17</v>
      </c>
      <c r="U55" s="55" t="s">
        <v>1682</v>
      </c>
      <c r="V55" s="60" t="s">
        <v>17</v>
      </c>
      <c r="W55" s="55" t="s">
        <v>18</v>
      </c>
      <c r="X55" s="61">
        <v>10</v>
      </c>
      <c r="Y55" s="11">
        <f t="shared" si="0"/>
        <v>1992</v>
      </c>
      <c r="Z55" s="7" t="str">
        <f t="shared" si="1"/>
        <v>1992.4</v>
      </c>
      <c r="AA55" s="12" t="str">
        <f>IF(AND(INDEX('Rate Case History'!V$11:V$13,MATCH($F55,'Rate Case History'!$U$11:$U$13,0))="Yes",INDEX('Rate Case History'!V$15:V$17,MATCH($N55,'Rate Case History'!$U$15:$U$17,0))="Yes",$M55&lt;='Rate Case History'!$V$7,ISNUMBER($S55)),$S55/100,"NA")</f>
        <v>NA</v>
      </c>
    </row>
    <row r="56" spans="1:27" x14ac:dyDescent="0.25">
      <c r="A56" s="55" t="s">
        <v>16</v>
      </c>
      <c r="B56" s="56" t="s">
        <v>194</v>
      </c>
      <c r="C56" s="55" t="s">
        <v>109</v>
      </c>
      <c r="D56" s="55" t="s">
        <v>1952</v>
      </c>
      <c r="E56" s="55" t="s">
        <v>163</v>
      </c>
      <c r="F56" s="55" t="s">
        <v>35</v>
      </c>
      <c r="G56" s="57">
        <v>31905</v>
      </c>
      <c r="H56" s="58">
        <v>18.3</v>
      </c>
      <c r="I56" s="59">
        <v>6.37</v>
      </c>
      <c r="J56" s="59">
        <v>13.1</v>
      </c>
      <c r="K56" s="59">
        <v>29.46</v>
      </c>
      <c r="L56" s="60" t="s">
        <v>17</v>
      </c>
      <c r="M56" s="57">
        <v>32127</v>
      </c>
      <c r="N56" s="55" t="s">
        <v>76</v>
      </c>
      <c r="O56" s="58">
        <v>7.3</v>
      </c>
      <c r="P56" s="55" t="s">
        <v>74</v>
      </c>
      <c r="Q56" s="55" t="s">
        <v>74</v>
      </c>
      <c r="R56" s="60" t="s">
        <v>17</v>
      </c>
      <c r="S56" s="60" t="s">
        <v>17</v>
      </c>
      <c r="T56" s="60" t="s">
        <v>17</v>
      </c>
      <c r="U56" s="55" t="s">
        <v>1953</v>
      </c>
      <c r="V56" s="60" t="s">
        <v>17</v>
      </c>
      <c r="W56" s="55" t="s">
        <v>17</v>
      </c>
      <c r="X56" s="61">
        <v>7</v>
      </c>
      <c r="Y56" s="11">
        <f t="shared" si="0"/>
        <v>1987</v>
      </c>
      <c r="Z56" s="7" t="str">
        <f t="shared" si="1"/>
        <v>1987.4</v>
      </c>
      <c r="AA56" s="12" t="str">
        <f>IF(AND(INDEX('Rate Case History'!V$11:V$13,MATCH($F56,'Rate Case History'!$U$11:$U$13,0))="Yes",INDEX('Rate Case History'!V$15:V$17,MATCH($N56,'Rate Case History'!$U$15:$U$17,0))="Yes",$M56&lt;='Rate Case History'!$V$7,ISNUMBER($S56)),$S56/100,"NA")</f>
        <v>NA</v>
      </c>
    </row>
    <row r="57" spans="1:27" x14ac:dyDescent="0.25">
      <c r="A57" s="55" t="s">
        <v>16</v>
      </c>
      <c r="B57" s="56" t="s">
        <v>194</v>
      </c>
      <c r="C57" s="55" t="s">
        <v>109</v>
      </c>
      <c r="D57" s="55" t="s">
        <v>1954</v>
      </c>
      <c r="E57" s="55" t="s">
        <v>163</v>
      </c>
      <c r="F57" s="55" t="s">
        <v>35</v>
      </c>
      <c r="G57" s="57">
        <v>31127</v>
      </c>
      <c r="H57" s="58">
        <v>39.1</v>
      </c>
      <c r="I57" s="59">
        <v>11.33</v>
      </c>
      <c r="J57" s="59">
        <v>12</v>
      </c>
      <c r="K57" s="59">
        <v>52.05</v>
      </c>
      <c r="L57" s="60" t="s">
        <v>17</v>
      </c>
      <c r="M57" s="57">
        <v>31387</v>
      </c>
      <c r="N57" s="55" t="s">
        <v>76</v>
      </c>
      <c r="O57" s="58">
        <v>37.1</v>
      </c>
      <c r="P57" s="55" t="s">
        <v>74</v>
      </c>
      <c r="Q57" s="55" t="s">
        <v>74</v>
      </c>
      <c r="R57" s="59">
        <v>7.32</v>
      </c>
      <c r="S57" s="59">
        <v>12</v>
      </c>
      <c r="T57" s="59">
        <v>31.84</v>
      </c>
      <c r="U57" s="55" t="s">
        <v>1955</v>
      </c>
      <c r="V57" s="60" t="s">
        <v>17</v>
      </c>
      <c r="W57" s="55" t="s">
        <v>17</v>
      </c>
      <c r="X57" s="61">
        <v>8</v>
      </c>
      <c r="Y57" s="11">
        <f t="shared" si="0"/>
        <v>1985</v>
      </c>
      <c r="Z57" s="7" t="str">
        <f t="shared" si="1"/>
        <v>1985.4</v>
      </c>
      <c r="AA57" s="12">
        <f>IF(AND(INDEX('Rate Case History'!V$11:V$13,MATCH($F57,'Rate Case History'!$U$11:$U$13,0))="Yes",INDEX('Rate Case History'!V$15:V$17,MATCH($N57,'Rate Case History'!$U$15:$U$17,0))="Yes",$M57&lt;='Rate Case History'!$V$7,ISNUMBER($S57)),$S57/100,"NA")</f>
        <v>0.12</v>
      </c>
    </row>
    <row r="58" spans="1:27" x14ac:dyDescent="0.25">
      <c r="A58" s="55" t="s">
        <v>16</v>
      </c>
      <c r="B58" s="56" t="s">
        <v>194</v>
      </c>
      <c r="C58" s="55" t="s">
        <v>109</v>
      </c>
      <c r="D58" s="55" t="s">
        <v>1956</v>
      </c>
      <c r="E58" s="55" t="s">
        <v>163</v>
      </c>
      <c r="F58" s="55" t="s">
        <v>35</v>
      </c>
      <c r="G58" s="57">
        <v>29619</v>
      </c>
      <c r="H58" s="58">
        <v>76</v>
      </c>
      <c r="I58" s="59">
        <v>12.52</v>
      </c>
      <c r="J58" s="59">
        <v>15.32</v>
      </c>
      <c r="K58" s="59">
        <v>54.7</v>
      </c>
      <c r="L58" s="60" t="s">
        <v>17</v>
      </c>
      <c r="M58" s="57">
        <v>29924</v>
      </c>
      <c r="N58" s="55" t="s">
        <v>76</v>
      </c>
      <c r="O58" s="58">
        <v>54</v>
      </c>
      <c r="P58" s="55" t="s">
        <v>74</v>
      </c>
      <c r="Q58" s="55" t="s">
        <v>74</v>
      </c>
      <c r="R58" s="60" t="s">
        <v>17</v>
      </c>
      <c r="S58" s="60" t="s">
        <v>17</v>
      </c>
      <c r="T58" s="60" t="s">
        <v>17</v>
      </c>
      <c r="U58" s="55" t="s">
        <v>17</v>
      </c>
      <c r="V58" s="60" t="s">
        <v>17</v>
      </c>
      <c r="W58" s="55" t="s">
        <v>17</v>
      </c>
      <c r="X58" s="61">
        <v>10</v>
      </c>
      <c r="Y58" s="11">
        <f t="shared" si="0"/>
        <v>1981</v>
      </c>
      <c r="Z58" s="7" t="str">
        <f t="shared" si="1"/>
        <v>1981.4</v>
      </c>
      <c r="AA58" s="12" t="str">
        <f>IF(AND(INDEX('Rate Case History'!V$11:V$13,MATCH($F58,'Rate Case History'!$U$11:$U$13,0))="Yes",INDEX('Rate Case History'!V$15:V$17,MATCH($N58,'Rate Case History'!$U$15:$U$17,0))="Yes",$M58&lt;='Rate Case History'!$V$7,ISNUMBER($S58)),$S58/100,"NA")</f>
        <v>NA</v>
      </c>
    </row>
    <row r="59" spans="1:27" x14ac:dyDescent="0.25">
      <c r="A59" s="55" t="s">
        <v>78</v>
      </c>
      <c r="B59" s="56" t="s">
        <v>79</v>
      </c>
      <c r="C59" s="55" t="s">
        <v>80</v>
      </c>
      <c r="D59" s="55" t="s">
        <v>1967</v>
      </c>
      <c r="E59" s="55" t="s">
        <v>163</v>
      </c>
      <c r="F59" s="55" t="s">
        <v>35</v>
      </c>
      <c r="G59" s="57">
        <v>30498</v>
      </c>
      <c r="H59" s="58">
        <v>41.4</v>
      </c>
      <c r="I59" s="59">
        <v>13.88</v>
      </c>
      <c r="J59" s="59">
        <v>17.5</v>
      </c>
      <c r="K59" s="59">
        <v>38.770000000000003</v>
      </c>
      <c r="L59" s="60" t="s">
        <v>17</v>
      </c>
      <c r="M59" s="57">
        <v>30832</v>
      </c>
      <c r="N59" s="55" t="s">
        <v>76</v>
      </c>
      <c r="O59" s="58">
        <v>28</v>
      </c>
      <c r="P59" s="55" t="s">
        <v>74</v>
      </c>
      <c r="Q59" s="55" t="s">
        <v>74</v>
      </c>
      <c r="R59" s="59">
        <v>13.39</v>
      </c>
      <c r="S59" s="59" t="s">
        <v>17</v>
      </c>
      <c r="T59" s="59">
        <v>38.770000000000003</v>
      </c>
      <c r="U59" s="55" t="s">
        <v>1966</v>
      </c>
      <c r="V59" s="60" t="s">
        <v>17</v>
      </c>
      <c r="W59" s="55" t="s">
        <v>17</v>
      </c>
      <c r="X59" s="61">
        <v>11</v>
      </c>
      <c r="Y59" s="11">
        <f t="shared" ref="Y59:Y81" si="2">YEAR(M59)</f>
        <v>1984</v>
      </c>
      <c r="Z59" s="7" t="str">
        <f t="shared" ref="Z59:Z81" si="3">YEAR(M59)&amp;"."&amp;INT((MONTH(M59)-1)/3)+1</f>
        <v>1984.2</v>
      </c>
      <c r="AA59" s="12" t="str">
        <f>IF(AND(INDEX('Rate Case History'!V$11:V$13,MATCH($F59,'Rate Case History'!$U$11:$U$13,0))="Yes",INDEX('Rate Case History'!V$15:V$17,MATCH($N59,'Rate Case History'!$U$15:$U$17,0))="Yes",$M59&lt;='Rate Case History'!$V$7,ISNUMBER($S59)),$S59/100,"NA")</f>
        <v>NA</v>
      </c>
    </row>
    <row r="60" spans="1:27" x14ac:dyDescent="0.25">
      <c r="A60" s="55" t="s">
        <v>78</v>
      </c>
      <c r="B60" s="56" t="s">
        <v>79</v>
      </c>
      <c r="C60" s="55" t="s">
        <v>80</v>
      </c>
      <c r="D60" s="55" t="s">
        <v>1969</v>
      </c>
      <c r="E60" s="55" t="s">
        <v>163</v>
      </c>
      <c r="F60" s="55" t="s">
        <v>35</v>
      </c>
      <c r="G60" s="57">
        <v>30190</v>
      </c>
      <c r="H60" s="58">
        <v>12.2</v>
      </c>
      <c r="I60" s="59">
        <v>13.59</v>
      </c>
      <c r="J60" s="59">
        <v>16.5</v>
      </c>
      <c r="K60" s="59">
        <v>42.5</v>
      </c>
      <c r="L60" s="60" t="s">
        <v>17</v>
      </c>
      <c r="M60" s="57">
        <v>30589</v>
      </c>
      <c r="N60" s="55" t="s">
        <v>76</v>
      </c>
      <c r="O60" s="58">
        <v>10.5</v>
      </c>
      <c r="P60" s="55" t="s">
        <v>74</v>
      </c>
      <c r="Q60" s="55" t="s">
        <v>74</v>
      </c>
      <c r="R60" s="59">
        <v>12.83</v>
      </c>
      <c r="S60" s="59">
        <v>16.149999999999999</v>
      </c>
      <c r="T60" s="59">
        <v>42.5</v>
      </c>
      <c r="U60" s="55" t="s">
        <v>1968</v>
      </c>
      <c r="V60" s="60" t="s">
        <v>17</v>
      </c>
      <c r="W60" s="55" t="s">
        <v>17</v>
      </c>
      <c r="X60" s="61">
        <v>13</v>
      </c>
      <c r="Y60" s="11">
        <f t="shared" si="2"/>
        <v>1983</v>
      </c>
      <c r="Z60" s="7" t="str">
        <f t="shared" si="3"/>
        <v>1983.3</v>
      </c>
      <c r="AA60" s="12">
        <f>IF(AND(INDEX('Rate Case History'!V$11:V$13,MATCH($F60,'Rate Case History'!$U$11:$U$13,0))="Yes",INDEX('Rate Case History'!V$15:V$17,MATCH($N60,'Rate Case History'!$U$15:$U$17,0))="Yes",$M60&lt;='Rate Case History'!$V$7,ISNUMBER($S60)),$S60/100,"NA")</f>
        <v>0.16149999999999998</v>
      </c>
    </row>
    <row r="61" spans="1:27" x14ac:dyDescent="0.25">
      <c r="A61" s="55" t="s">
        <v>78</v>
      </c>
      <c r="B61" s="56" t="s">
        <v>79</v>
      </c>
      <c r="C61" s="55" t="s">
        <v>80</v>
      </c>
      <c r="D61" s="55" t="s">
        <v>1971</v>
      </c>
      <c r="E61" s="55" t="s">
        <v>163</v>
      </c>
      <c r="F61" s="55" t="s">
        <v>35</v>
      </c>
      <c r="G61" s="57">
        <v>29543</v>
      </c>
      <c r="H61" s="58">
        <v>10.199999999999999</v>
      </c>
      <c r="I61" s="59">
        <v>8.58</v>
      </c>
      <c r="J61" s="59">
        <v>18</v>
      </c>
      <c r="K61" s="59">
        <v>38.799999999999997</v>
      </c>
      <c r="L61" s="60" t="s">
        <v>17</v>
      </c>
      <c r="M61" s="57">
        <v>29888</v>
      </c>
      <c r="N61" s="55" t="s">
        <v>76</v>
      </c>
      <c r="O61" s="58">
        <v>10.199999999999999</v>
      </c>
      <c r="P61" s="55" t="s">
        <v>74</v>
      </c>
      <c r="Q61" s="55" t="s">
        <v>74</v>
      </c>
      <c r="R61" s="59">
        <v>6.04</v>
      </c>
      <c r="S61" s="59">
        <v>16.5</v>
      </c>
      <c r="T61" s="59">
        <v>40.35</v>
      </c>
      <c r="U61" s="55" t="s">
        <v>1970</v>
      </c>
      <c r="V61" s="60" t="s">
        <v>17</v>
      </c>
      <c r="W61" s="55" t="s">
        <v>17</v>
      </c>
      <c r="X61" s="61">
        <v>11</v>
      </c>
      <c r="Y61" s="11">
        <f t="shared" si="2"/>
        <v>1981</v>
      </c>
      <c r="Z61" s="7" t="str">
        <f t="shared" si="3"/>
        <v>1981.4</v>
      </c>
      <c r="AA61" s="12">
        <f>IF(AND(INDEX('Rate Case History'!V$11:V$13,MATCH($F61,'Rate Case History'!$U$11:$U$13,0))="Yes",INDEX('Rate Case History'!V$15:V$17,MATCH($N61,'Rate Case History'!$U$15:$U$17,0))="Yes",$M61&lt;='Rate Case History'!$V$7,ISNUMBER($S61)),$S61/100,"NA")</f>
        <v>0.16500000000000001</v>
      </c>
    </row>
    <row r="62" spans="1:27" x14ac:dyDescent="0.25">
      <c r="A62" s="55" t="s">
        <v>78</v>
      </c>
      <c r="B62" s="56" t="s">
        <v>79</v>
      </c>
      <c r="C62" s="55" t="s">
        <v>80</v>
      </c>
      <c r="D62" s="55" t="s">
        <v>1973</v>
      </c>
      <c r="E62" s="55" t="s">
        <v>163</v>
      </c>
      <c r="F62" s="55" t="s">
        <v>35</v>
      </c>
      <c r="G62" s="57">
        <v>29161</v>
      </c>
      <c r="H62" s="58">
        <v>17</v>
      </c>
      <c r="I62" s="59">
        <v>10.49</v>
      </c>
      <c r="J62" s="59">
        <v>13.5</v>
      </c>
      <c r="K62" s="59">
        <v>37.21</v>
      </c>
      <c r="L62" s="59" t="s">
        <v>17</v>
      </c>
      <c r="M62" s="57">
        <v>29370</v>
      </c>
      <c r="N62" s="55" t="s">
        <v>76</v>
      </c>
      <c r="O62" s="58">
        <v>4.4000000000000004</v>
      </c>
      <c r="P62" s="55" t="s">
        <v>74</v>
      </c>
      <c r="Q62" s="55" t="s">
        <v>74</v>
      </c>
      <c r="R62" s="59">
        <v>6.51</v>
      </c>
      <c r="S62" s="59">
        <v>16</v>
      </c>
      <c r="T62" s="59">
        <v>37.21</v>
      </c>
      <c r="U62" s="55" t="s">
        <v>1972</v>
      </c>
      <c r="V62" s="59" t="s">
        <v>17</v>
      </c>
      <c r="W62" s="55" t="s">
        <v>17</v>
      </c>
      <c r="X62" s="61">
        <v>6</v>
      </c>
      <c r="Y62" s="11">
        <f t="shared" si="2"/>
        <v>1980</v>
      </c>
      <c r="Z62" s="7" t="str">
        <f t="shared" si="3"/>
        <v>1980.2</v>
      </c>
      <c r="AA62" s="12">
        <f>IF(AND(INDEX('Rate Case History'!V$11:V$13,MATCH($F62,'Rate Case History'!$U$11:$U$13,0))="Yes",INDEX('Rate Case History'!V$15:V$17,MATCH($N62,'Rate Case History'!$U$15:$U$17,0))="Yes",$M62&lt;='Rate Case History'!$V$7,ISNUMBER($S62)),$S62/100,"NA")</f>
        <v>0.16</v>
      </c>
    </row>
    <row r="63" spans="1:27" x14ac:dyDescent="0.25">
      <c r="A63" s="55" t="s">
        <v>78</v>
      </c>
      <c r="B63" s="56" t="s">
        <v>207</v>
      </c>
      <c r="C63" s="55" t="s">
        <v>208</v>
      </c>
      <c r="D63" s="55" t="s">
        <v>1635</v>
      </c>
      <c r="E63" s="55" t="s">
        <v>163</v>
      </c>
      <c r="F63" s="55" t="s">
        <v>35</v>
      </c>
      <c r="G63" s="57">
        <v>44533</v>
      </c>
      <c r="H63" s="58">
        <v>90.730182999999997</v>
      </c>
      <c r="I63" s="59">
        <v>7.08</v>
      </c>
      <c r="J63" s="59">
        <v>9.9</v>
      </c>
      <c r="K63" s="59">
        <v>51</v>
      </c>
      <c r="L63" s="59">
        <v>2642.0679380000001</v>
      </c>
      <c r="M63" s="57">
        <v>44949</v>
      </c>
      <c r="N63" s="55" t="s">
        <v>73</v>
      </c>
      <c r="O63" s="58">
        <v>54.283434999999997</v>
      </c>
      <c r="P63" s="55" t="s">
        <v>74</v>
      </c>
      <c r="Q63" s="55" t="s">
        <v>74</v>
      </c>
      <c r="R63" s="59">
        <v>6.73</v>
      </c>
      <c r="S63" s="59">
        <v>9.3000000000000007</v>
      </c>
      <c r="T63" s="59">
        <v>50</v>
      </c>
      <c r="U63" s="55" t="s">
        <v>1704</v>
      </c>
      <c r="V63" s="59">
        <v>2607.5680619999998</v>
      </c>
      <c r="W63" s="55" t="s">
        <v>18</v>
      </c>
      <c r="X63" s="61">
        <v>13</v>
      </c>
      <c r="Y63" s="11">
        <f t="shared" si="2"/>
        <v>2023</v>
      </c>
      <c r="Z63" s="7" t="str">
        <f t="shared" si="3"/>
        <v>2023.1</v>
      </c>
      <c r="AA63" s="12">
        <f>IF(AND(INDEX('Rate Case History'!V$11:V$13,MATCH($F63,'Rate Case History'!$U$11:$U$13,0))="Yes",INDEX('Rate Case History'!V$15:V$17,MATCH($N63,'Rate Case History'!$U$15:$U$17,0))="Yes",$M63&lt;='Rate Case History'!$V$7,ISNUMBER($S63)),$S63/100,"NA")</f>
        <v>9.3000000000000013E-2</v>
      </c>
    </row>
    <row r="64" spans="1:27" x14ac:dyDescent="0.25">
      <c r="A64" s="55" t="s">
        <v>78</v>
      </c>
      <c r="B64" s="56" t="s">
        <v>207</v>
      </c>
      <c r="C64" s="55" t="s">
        <v>208</v>
      </c>
      <c r="D64" s="55" t="s">
        <v>209</v>
      </c>
      <c r="E64" s="55" t="s">
        <v>163</v>
      </c>
      <c r="F64" s="55" t="s">
        <v>35</v>
      </c>
      <c r="G64" s="57">
        <v>43586</v>
      </c>
      <c r="H64" s="58">
        <v>80.770070000000004</v>
      </c>
      <c r="I64" s="59">
        <v>7.57</v>
      </c>
      <c r="J64" s="59">
        <v>10.15</v>
      </c>
      <c r="K64" s="59">
        <v>51.1</v>
      </c>
      <c r="L64" s="59">
        <v>2065.8225090000001</v>
      </c>
      <c r="M64" s="57">
        <v>44174</v>
      </c>
      <c r="N64" s="55" t="s">
        <v>76</v>
      </c>
      <c r="O64" s="58">
        <v>36.798901000000001</v>
      </c>
      <c r="P64" s="55" t="s">
        <v>74</v>
      </c>
      <c r="Q64" s="55" t="s">
        <v>74</v>
      </c>
      <c r="R64" s="59">
        <v>7.02</v>
      </c>
      <c r="S64" s="59">
        <v>9.1</v>
      </c>
      <c r="T64" s="59">
        <v>51.1</v>
      </c>
      <c r="U64" s="55" t="s">
        <v>1705</v>
      </c>
      <c r="V64" s="59">
        <v>1930.6118509999999</v>
      </c>
      <c r="W64" s="55" t="s">
        <v>18</v>
      </c>
      <c r="X64" s="61">
        <v>19</v>
      </c>
      <c r="Y64" s="11">
        <f t="shared" si="2"/>
        <v>2020</v>
      </c>
      <c r="Z64" s="7" t="str">
        <f t="shared" si="3"/>
        <v>2020.4</v>
      </c>
      <c r="AA64" s="12">
        <f>IF(AND(INDEX('Rate Case History'!V$11:V$13,MATCH($F64,'Rate Case History'!$U$11:$U$13,0))="Yes",INDEX('Rate Case History'!V$15:V$17,MATCH($N64,'Rate Case History'!$U$15:$U$17,0))="Yes",$M64&lt;='Rate Case History'!$V$7,ISNUMBER($S64)),$S64/100,"NA")</f>
        <v>9.0999999999999998E-2</v>
      </c>
    </row>
    <row r="65" spans="1:27" x14ac:dyDescent="0.25">
      <c r="A65" s="55" t="s">
        <v>78</v>
      </c>
      <c r="B65" s="56" t="s">
        <v>207</v>
      </c>
      <c r="C65" s="55" t="s">
        <v>208</v>
      </c>
      <c r="D65" s="55" t="s">
        <v>210</v>
      </c>
      <c r="E65" s="55" t="s">
        <v>163</v>
      </c>
      <c r="F65" s="55" t="s">
        <v>35</v>
      </c>
      <c r="G65" s="57">
        <v>42492</v>
      </c>
      <c r="H65" s="58">
        <v>31.926894999999998</v>
      </c>
      <c r="I65" s="59">
        <v>7.82</v>
      </c>
      <c r="J65" s="59">
        <v>10.25</v>
      </c>
      <c r="K65" s="59">
        <v>51.69</v>
      </c>
      <c r="L65" s="59">
        <v>1336.04926</v>
      </c>
      <c r="M65" s="57">
        <v>42836</v>
      </c>
      <c r="N65" s="55" t="s">
        <v>73</v>
      </c>
      <c r="O65" s="58">
        <v>16</v>
      </c>
      <c r="P65" s="55" t="s">
        <v>74</v>
      </c>
      <c r="Q65" s="55" t="s">
        <v>74</v>
      </c>
      <c r="R65" s="59">
        <v>7.42</v>
      </c>
      <c r="S65" s="59">
        <v>9.5</v>
      </c>
      <c r="T65" s="59">
        <v>51.7</v>
      </c>
      <c r="U65" s="55" t="s">
        <v>1706</v>
      </c>
      <c r="V65" s="59">
        <v>1324.9023930000001</v>
      </c>
      <c r="W65" s="55" t="s">
        <v>18</v>
      </c>
      <c r="X65" s="61">
        <v>11</v>
      </c>
      <c r="Y65" s="11">
        <f t="shared" si="2"/>
        <v>2017</v>
      </c>
      <c r="Z65" s="7" t="str">
        <f t="shared" si="3"/>
        <v>2017.2</v>
      </c>
      <c r="AA65" s="12">
        <f>IF(AND(INDEX('Rate Case History'!V$11:V$13,MATCH($F65,'Rate Case History'!$U$11:$U$13,0))="Yes",INDEX('Rate Case History'!V$15:V$17,MATCH($N65,'Rate Case History'!$U$15:$U$17,0))="Yes",$M65&lt;='Rate Case History'!$V$7,ISNUMBER($S65)),$S65/100,"NA")</f>
        <v>9.5000000000000001E-2</v>
      </c>
    </row>
    <row r="66" spans="1:27" x14ac:dyDescent="0.25">
      <c r="A66" s="55" t="s">
        <v>78</v>
      </c>
      <c r="B66" s="56" t="s">
        <v>207</v>
      </c>
      <c r="C66" s="55" t="s">
        <v>208</v>
      </c>
      <c r="D66" s="55" t="s">
        <v>211</v>
      </c>
      <c r="E66" s="55" t="s">
        <v>163</v>
      </c>
      <c r="F66" s="55" t="s">
        <v>35</v>
      </c>
      <c r="G66" s="57">
        <v>40494</v>
      </c>
      <c r="H66" s="58">
        <v>73.2</v>
      </c>
      <c r="I66" s="59">
        <v>9.73</v>
      </c>
      <c r="J66" s="59">
        <v>11</v>
      </c>
      <c r="K66" s="59">
        <v>52.3</v>
      </c>
      <c r="L66" s="59">
        <v>1073.7006329999999</v>
      </c>
      <c r="M66" s="57">
        <v>40890</v>
      </c>
      <c r="N66" s="55" t="s">
        <v>73</v>
      </c>
      <c r="O66" s="58">
        <v>52.607413999999999</v>
      </c>
      <c r="P66" s="55" t="s">
        <v>74</v>
      </c>
      <c r="Q66" s="55" t="s">
        <v>74</v>
      </c>
      <c r="R66" s="59">
        <v>8.9499999999999993</v>
      </c>
      <c r="S66" s="59">
        <v>9.5</v>
      </c>
      <c r="T66" s="59">
        <v>52.3</v>
      </c>
      <c r="U66" s="55" t="s">
        <v>1707</v>
      </c>
      <c r="V66" s="59">
        <v>1070.115558</v>
      </c>
      <c r="W66" s="55" t="s">
        <v>18</v>
      </c>
      <c r="X66" s="61">
        <v>13</v>
      </c>
      <c r="Y66" s="11">
        <f t="shared" si="2"/>
        <v>2011</v>
      </c>
      <c r="Z66" s="7" t="str">
        <f t="shared" si="3"/>
        <v>2011.4</v>
      </c>
      <c r="AA66" s="12">
        <f>IF(AND(INDEX('Rate Case History'!V$11:V$13,MATCH($F66,'Rate Case History'!$U$11:$U$13,0))="Yes",INDEX('Rate Case History'!V$15:V$17,MATCH($N66,'Rate Case History'!$U$15:$U$17,0))="Yes",$M66&lt;='Rate Case History'!$V$7,ISNUMBER($S66)),$S66/100,"NA")</f>
        <v>9.5000000000000001E-2</v>
      </c>
    </row>
    <row r="67" spans="1:27" x14ac:dyDescent="0.25">
      <c r="A67" s="55" t="s">
        <v>78</v>
      </c>
      <c r="B67" s="56" t="s">
        <v>207</v>
      </c>
      <c r="C67" s="55" t="s">
        <v>208</v>
      </c>
      <c r="D67" s="55" t="s">
        <v>212</v>
      </c>
      <c r="E67" s="55" t="s">
        <v>163</v>
      </c>
      <c r="F67" s="55" t="s">
        <v>35</v>
      </c>
      <c r="G67" s="57">
        <v>39325</v>
      </c>
      <c r="H67" s="58">
        <v>46.402923999999999</v>
      </c>
      <c r="I67" s="59">
        <v>9.4499999999999993</v>
      </c>
      <c r="J67" s="59">
        <v>11.25</v>
      </c>
      <c r="K67" s="59">
        <v>45</v>
      </c>
      <c r="L67" s="59">
        <v>1069.7434020000001</v>
      </c>
      <c r="M67" s="57">
        <v>39806</v>
      </c>
      <c r="N67" s="55" t="s">
        <v>76</v>
      </c>
      <c r="O67" s="58">
        <v>33.533844000000002</v>
      </c>
      <c r="P67" s="55" t="s">
        <v>74</v>
      </c>
      <c r="Q67" s="55" t="s">
        <v>74</v>
      </c>
      <c r="R67" s="59">
        <v>8.86</v>
      </c>
      <c r="S67" s="59">
        <v>10</v>
      </c>
      <c r="T67" s="59">
        <v>43.44</v>
      </c>
      <c r="U67" s="55" t="s">
        <v>1708</v>
      </c>
      <c r="V67" s="59">
        <v>1066.1078259999999</v>
      </c>
      <c r="W67" s="55" t="s">
        <v>18</v>
      </c>
      <c r="X67" s="61">
        <v>16</v>
      </c>
      <c r="Y67" s="11">
        <f t="shared" si="2"/>
        <v>2008</v>
      </c>
      <c r="Z67" s="7" t="str">
        <f t="shared" si="3"/>
        <v>2008.4</v>
      </c>
      <c r="AA67" s="12">
        <f>IF(AND(INDEX('Rate Case History'!V$11:V$13,MATCH($F67,'Rate Case History'!$U$11:$U$13,0))="Yes",INDEX('Rate Case History'!V$15:V$17,MATCH($N67,'Rate Case History'!$U$15:$U$17,0))="Yes",$M67&lt;='Rate Case History'!$V$7,ISNUMBER($S67)),$S67/100,"NA")</f>
        <v>0.1</v>
      </c>
    </row>
    <row r="68" spans="1:27" x14ac:dyDescent="0.25">
      <c r="A68" s="55" t="s">
        <v>78</v>
      </c>
      <c r="B68" s="56" t="s">
        <v>207</v>
      </c>
      <c r="C68" s="55" t="s">
        <v>208</v>
      </c>
      <c r="D68" s="55" t="s">
        <v>213</v>
      </c>
      <c r="E68" s="55" t="s">
        <v>163</v>
      </c>
      <c r="F68" s="55" t="s">
        <v>35</v>
      </c>
      <c r="G68" s="57">
        <v>38330</v>
      </c>
      <c r="H68" s="58">
        <v>66.900000000000006</v>
      </c>
      <c r="I68" s="59">
        <v>9.24</v>
      </c>
      <c r="J68" s="59">
        <v>11.42</v>
      </c>
      <c r="K68" s="59">
        <v>42</v>
      </c>
      <c r="L68" s="60">
        <v>943.1</v>
      </c>
      <c r="M68" s="57">
        <v>38763</v>
      </c>
      <c r="N68" s="55" t="s">
        <v>76</v>
      </c>
      <c r="O68" s="58">
        <v>49.3</v>
      </c>
      <c r="P68" s="55" t="s">
        <v>74</v>
      </c>
      <c r="Q68" s="55" t="s">
        <v>74</v>
      </c>
      <c r="R68" s="60">
        <v>8.4</v>
      </c>
      <c r="S68" s="60">
        <v>9.5</v>
      </c>
      <c r="T68" s="60">
        <v>40</v>
      </c>
      <c r="U68" s="55" t="s">
        <v>1663</v>
      </c>
      <c r="V68" s="60">
        <v>922.7</v>
      </c>
      <c r="W68" s="55" t="s">
        <v>18</v>
      </c>
      <c r="X68" s="61">
        <v>14</v>
      </c>
      <c r="Y68" s="11">
        <f t="shared" si="2"/>
        <v>2006</v>
      </c>
      <c r="Z68" s="7" t="str">
        <f t="shared" si="3"/>
        <v>2006.1</v>
      </c>
      <c r="AA68" s="12">
        <f>IF(AND(INDEX('Rate Case History'!V$11:V$13,MATCH($F68,'Rate Case History'!$U$11:$U$13,0))="Yes",INDEX('Rate Case History'!V$15:V$17,MATCH($N68,'Rate Case History'!$U$15:$U$17,0))="Yes",$M68&lt;='Rate Case History'!$V$7,ISNUMBER($S68)),$S68/100,"NA")</f>
        <v>9.5000000000000001E-2</v>
      </c>
    </row>
    <row r="69" spans="1:27" x14ac:dyDescent="0.25">
      <c r="A69" s="55" t="s">
        <v>78</v>
      </c>
      <c r="B69" s="56" t="s">
        <v>207</v>
      </c>
      <c r="C69" s="55" t="s">
        <v>208</v>
      </c>
      <c r="D69" s="55" t="s">
        <v>214</v>
      </c>
      <c r="E69" s="55" t="s">
        <v>163</v>
      </c>
      <c r="F69" s="55" t="s">
        <v>35</v>
      </c>
      <c r="G69" s="57">
        <v>36651</v>
      </c>
      <c r="H69" s="58">
        <v>37.1</v>
      </c>
      <c r="I69" s="59">
        <v>10.09</v>
      </c>
      <c r="J69" s="59">
        <v>12.8</v>
      </c>
      <c r="K69" s="59">
        <v>42</v>
      </c>
      <c r="L69" s="60">
        <v>691.9</v>
      </c>
      <c r="M69" s="57">
        <v>37188</v>
      </c>
      <c r="N69" s="55" t="s">
        <v>76</v>
      </c>
      <c r="O69" s="58">
        <v>21.6</v>
      </c>
      <c r="P69" s="55" t="s">
        <v>74</v>
      </c>
      <c r="Q69" s="55" t="s">
        <v>74</v>
      </c>
      <c r="R69" s="60">
        <v>9.19</v>
      </c>
      <c r="S69" s="60">
        <v>11</v>
      </c>
      <c r="T69" s="60">
        <v>40</v>
      </c>
      <c r="U69" s="55" t="s">
        <v>1709</v>
      </c>
      <c r="V69" s="60">
        <v>688.2</v>
      </c>
      <c r="W69" s="55" t="s">
        <v>18</v>
      </c>
      <c r="X69" s="61">
        <v>17</v>
      </c>
      <c r="Y69" s="11">
        <f t="shared" si="2"/>
        <v>2001</v>
      </c>
      <c r="Z69" s="7" t="str">
        <f t="shared" si="3"/>
        <v>2001.4</v>
      </c>
      <c r="AA69" s="12">
        <f>IF(AND(INDEX('Rate Case History'!V$11:V$13,MATCH($F69,'Rate Case History'!$U$11:$U$13,0))="Yes",INDEX('Rate Case History'!V$15:V$17,MATCH($N69,'Rate Case History'!$U$15:$U$17,0))="Yes",$M69&lt;='Rate Case History'!$V$7,ISNUMBER($S69)),$S69/100,"NA")</f>
        <v>0.11</v>
      </c>
    </row>
    <row r="70" spans="1:27" x14ac:dyDescent="0.25">
      <c r="A70" s="55" t="s">
        <v>78</v>
      </c>
      <c r="B70" s="56" t="s">
        <v>207</v>
      </c>
      <c r="C70" s="55" t="s">
        <v>208</v>
      </c>
      <c r="D70" s="55" t="s">
        <v>215</v>
      </c>
      <c r="E70" s="55" t="s">
        <v>163</v>
      </c>
      <c r="F70" s="55" t="s">
        <v>35</v>
      </c>
      <c r="G70" s="57">
        <v>35376</v>
      </c>
      <c r="H70" s="58">
        <v>49.3</v>
      </c>
      <c r="I70" s="59">
        <v>9.8800000000000008</v>
      </c>
      <c r="J70" s="59">
        <v>12.5</v>
      </c>
      <c r="K70" s="59">
        <v>40</v>
      </c>
      <c r="L70" s="59" t="s">
        <v>17</v>
      </c>
      <c r="M70" s="57">
        <v>35669</v>
      </c>
      <c r="N70" s="55" t="s">
        <v>73</v>
      </c>
      <c r="O70" s="58">
        <v>32</v>
      </c>
      <c r="P70" s="55" t="s">
        <v>74</v>
      </c>
      <c r="Q70" s="55" t="s">
        <v>74</v>
      </c>
      <c r="R70" s="59" t="s">
        <v>17</v>
      </c>
      <c r="S70" s="59" t="s">
        <v>17</v>
      </c>
      <c r="T70" s="59" t="s">
        <v>17</v>
      </c>
      <c r="U70" s="55" t="s">
        <v>17</v>
      </c>
      <c r="V70" s="59" t="s">
        <v>17</v>
      </c>
      <c r="W70" s="55" t="s">
        <v>17</v>
      </c>
      <c r="X70" s="61">
        <v>9</v>
      </c>
      <c r="Y70" s="11">
        <f t="shared" si="2"/>
        <v>1997</v>
      </c>
      <c r="Z70" s="7" t="str">
        <f t="shared" si="3"/>
        <v>1997.3</v>
      </c>
      <c r="AA70" s="12" t="str">
        <f>IF(AND(INDEX('Rate Case History'!V$11:V$13,MATCH($F70,'Rate Case History'!$U$11:$U$13,0))="Yes",INDEX('Rate Case History'!V$15:V$17,MATCH($N70,'Rate Case History'!$U$15:$U$17,0))="Yes",$M70&lt;='Rate Case History'!$V$7,ISNUMBER($S70)),$S70/100,"NA")</f>
        <v>NA</v>
      </c>
    </row>
    <row r="71" spans="1:27" x14ac:dyDescent="0.25">
      <c r="A71" s="55" t="s">
        <v>78</v>
      </c>
      <c r="B71" s="56" t="s">
        <v>207</v>
      </c>
      <c r="C71" s="55" t="s">
        <v>208</v>
      </c>
      <c r="D71" s="55" t="s">
        <v>216</v>
      </c>
      <c r="E71" s="55" t="s">
        <v>163</v>
      </c>
      <c r="F71" s="55" t="s">
        <v>35</v>
      </c>
      <c r="G71" s="57">
        <v>34246</v>
      </c>
      <c r="H71" s="58">
        <v>8.8000000000000007</v>
      </c>
      <c r="I71" s="59">
        <v>9.42</v>
      </c>
      <c r="J71" s="59">
        <v>11.75</v>
      </c>
      <c r="K71" s="59">
        <v>40</v>
      </c>
      <c r="L71" s="59" t="s">
        <v>17</v>
      </c>
      <c r="M71" s="57">
        <v>34521</v>
      </c>
      <c r="N71" s="55" t="s">
        <v>73</v>
      </c>
      <c r="O71" s="58">
        <v>4.3</v>
      </c>
      <c r="P71" s="55" t="s">
        <v>74</v>
      </c>
      <c r="Q71" s="55" t="s">
        <v>74</v>
      </c>
      <c r="R71" s="59" t="s">
        <v>17</v>
      </c>
      <c r="S71" s="59" t="s">
        <v>17</v>
      </c>
      <c r="T71" s="59" t="s">
        <v>17</v>
      </c>
      <c r="U71" s="55" t="s">
        <v>17</v>
      </c>
      <c r="V71" s="59" t="s">
        <v>17</v>
      </c>
      <c r="W71" s="55" t="s">
        <v>17</v>
      </c>
      <c r="X71" s="61">
        <v>9</v>
      </c>
      <c r="Y71" s="11">
        <f t="shared" si="2"/>
        <v>1994</v>
      </c>
      <c r="Z71" s="7" t="str">
        <f t="shared" si="3"/>
        <v>1994.3</v>
      </c>
      <c r="AA71" s="12" t="str">
        <f>IF(AND(INDEX('Rate Case History'!V$11:V$13,MATCH($F71,'Rate Case History'!$U$11:$U$13,0))="Yes",INDEX('Rate Case History'!V$15:V$17,MATCH($N71,'Rate Case History'!$U$15:$U$17,0))="Yes",$M71&lt;='Rate Case History'!$V$7,ISNUMBER($S71)),$S71/100,"NA")</f>
        <v>NA</v>
      </c>
    </row>
    <row r="72" spans="1:27" x14ac:dyDescent="0.25">
      <c r="A72" s="55" t="s">
        <v>78</v>
      </c>
      <c r="B72" s="56" t="s">
        <v>207</v>
      </c>
      <c r="C72" s="55" t="s">
        <v>208</v>
      </c>
      <c r="D72" s="55" t="s">
        <v>217</v>
      </c>
      <c r="E72" s="55" t="s">
        <v>163</v>
      </c>
      <c r="F72" s="55" t="s">
        <v>35</v>
      </c>
      <c r="G72" s="57">
        <v>33184</v>
      </c>
      <c r="H72" s="58">
        <v>21.1</v>
      </c>
      <c r="I72" s="59">
        <v>12.05</v>
      </c>
      <c r="J72" s="59">
        <v>13.75</v>
      </c>
      <c r="K72" s="59">
        <v>45</v>
      </c>
      <c r="L72" s="59">
        <v>148.80000000000001</v>
      </c>
      <c r="M72" s="57">
        <v>33661</v>
      </c>
      <c r="N72" s="55" t="s">
        <v>76</v>
      </c>
      <c r="O72" s="58">
        <v>8.3000000000000007</v>
      </c>
      <c r="P72" s="55" t="s">
        <v>74</v>
      </c>
      <c r="Q72" s="55" t="s">
        <v>74</v>
      </c>
      <c r="R72" s="59">
        <v>10.31</v>
      </c>
      <c r="S72" s="59">
        <v>11.75</v>
      </c>
      <c r="T72" s="59">
        <v>40</v>
      </c>
      <c r="U72" s="55" t="s">
        <v>1710</v>
      </c>
      <c r="V72" s="59">
        <v>131.9</v>
      </c>
      <c r="W72" s="55" t="s">
        <v>18</v>
      </c>
      <c r="X72" s="61">
        <v>15</v>
      </c>
      <c r="Y72" s="11">
        <f t="shared" si="2"/>
        <v>1992</v>
      </c>
      <c r="Z72" s="7" t="str">
        <f t="shared" si="3"/>
        <v>1992.1</v>
      </c>
      <c r="AA72" s="12">
        <f>IF(AND(INDEX('Rate Case History'!V$11:V$13,MATCH($F72,'Rate Case History'!$U$11:$U$13,0))="Yes",INDEX('Rate Case History'!V$15:V$17,MATCH($N72,'Rate Case History'!$U$15:$U$17,0))="Yes",$M72&lt;='Rate Case History'!$V$7,ISNUMBER($S72)),$S72/100,"NA")</f>
        <v>0.11749999999999999</v>
      </c>
    </row>
    <row r="73" spans="1:27" x14ac:dyDescent="0.25">
      <c r="A73" s="55" t="s">
        <v>78</v>
      </c>
      <c r="B73" s="56" t="s">
        <v>207</v>
      </c>
      <c r="C73" s="55" t="s">
        <v>208</v>
      </c>
      <c r="D73" s="55" t="s">
        <v>218</v>
      </c>
      <c r="E73" s="55" t="s">
        <v>163</v>
      </c>
      <c r="F73" s="55" t="s">
        <v>35</v>
      </c>
      <c r="G73" s="57">
        <v>33056</v>
      </c>
      <c r="H73" s="58">
        <v>15.9</v>
      </c>
      <c r="I73" s="59">
        <v>10.68</v>
      </c>
      <c r="J73" s="59">
        <v>12.75</v>
      </c>
      <c r="K73" s="59">
        <v>45</v>
      </c>
      <c r="L73" s="59">
        <v>273.5</v>
      </c>
      <c r="M73" s="57">
        <v>34193</v>
      </c>
      <c r="N73" s="55" t="s">
        <v>76</v>
      </c>
      <c r="O73" s="58">
        <v>6.5</v>
      </c>
      <c r="P73" s="55" t="s">
        <v>74</v>
      </c>
      <c r="Q73" s="55" t="s">
        <v>74</v>
      </c>
      <c r="R73" s="59">
        <v>9.1300000000000008</v>
      </c>
      <c r="S73" s="59">
        <v>10.75</v>
      </c>
      <c r="T73" s="59">
        <v>40</v>
      </c>
      <c r="U73" s="55" t="s">
        <v>1711</v>
      </c>
      <c r="V73" s="59">
        <v>267.3</v>
      </c>
      <c r="W73" s="55" t="s">
        <v>18</v>
      </c>
      <c r="X73" s="61">
        <v>37</v>
      </c>
      <c r="Y73" s="11">
        <f t="shared" si="2"/>
        <v>1993</v>
      </c>
      <c r="Z73" s="7" t="str">
        <f t="shared" si="3"/>
        <v>1993.3</v>
      </c>
      <c r="AA73" s="12">
        <f>IF(AND(INDEX('Rate Case History'!V$11:V$13,MATCH($F73,'Rate Case History'!$U$11:$U$13,0))="Yes",INDEX('Rate Case History'!V$15:V$17,MATCH($N73,'Rate Case History'!$U$15:$U$17,0))="Yes",$M73&lt;='Rate Case History'!$V$7,ISNUMBER($S73)),$S73/100,"NA")</f>
        <v>0.1075</v>
      </c>
    </row>
    <row r="74" spans="1:27" x14ac:dyDescent="0.25">
      <c r="A74" s="55" t="s">
        <v>78</v>
      </c>
      <c r="B74" s="56" t="s">
        <v>207</v>
      </c>
      <c r="C74" s="55" t="s">
        <v>208</v>
      </c>
      <c r="D74" s="55" t="s">
        <v>1974</v>
      </c>
      <c r="E74" s="55" t="s">
        <v>163</v>
      </c>
      <c r="F74" s="55" t="s">
        <v>35</v>
      </c>
      <c r="G74" s="57">
        <v>32618</v>
      </c>
      <c r="H74" s="58">
        <v>15.2</v>
      </c>
      <c r="I74" s="59">
        <v>12.29</v>
      </c>
      <c r="J74" s="59">
        <v>13.75</v>
      </c>
      <c r="K74" s="59">
        <v>45</v>
      </c>
      <c r="L74" s="60">
        <v>149.9</v>
      </c>
      <c r="M74" s="57">
        <v>33116</v>
      </c>
      <c r="N74" s="55" t="s">
        <v>76</v>
      </c>
      <c r="O74" s="58">
        <v>0.4</v>
      </c>
      <c r="P74" s="55" t="s">
        <v>74</v>
      </c>
      <c r="Q74" s="55" t="s">
        <v>74</v>
      </c>
      <c r="R74" s="60">
        <v>11.6</v>
      </c>
      <c r="S74" s="60">
        <v>12.5</v>
      </c>
      <c r="T74" s="60">
        <v>45</v>
      </c>
      <c r="U74" s="55" t="s">
        <v>1975</v>
      </c>
      <c r="V74" s="60">
        <v>112.3</v>
      </c>
      <c r="W74" s="55" t="s">
        <v>18</v>
      </c>
      <c r="X74" s="61">
        <v>16</v>
      </c>
      <c r="Y74" s="11">
        <f t="shared" si="2"/>
        <v>1990</v>
      </c>
      <c r="Z74" s="7" t="str">
        <f t="shared" si="3"/>
        <v>1990.3</v>
      </c>
      <c r="AA74" s="12">
        <f>IF(AND(INDEX('Rate Case History'!V$11:V$13,MATCH($F74,'Rate Case History'!$U$11:$U$13,0))="Yes",INDEX('Rate Case History'!V$15:V$17,MATCH($N74,'Rate Case History'!$U$15:$U$17,0))="Yes",$M74&lt;='Rate Case History'!$V$7,ISNUMBER($S74)),$S74/100,"NA")</f>
        <v>0.125</v>
      </c>
    </row>
    <row r="75" spans="1:27" x14ac:dyDescent="0.25">
      <c r="A75" s="55" t="s">
        <v>78</v>
      </c>
      <c r="B75" s="56" t="s">
        <v>207</v>
      </c>
      <c r="C75" s="55" t="s">
        <v>208</v>
      </c>
      <c r="D75" s="55" t="s">
        <v>1976</v>
      </c>
      <c r="E75" s="55" t="s">
        <v>163</v>
      </c>
      <c r="F75" s="55" t="s">
        <v>35</v>
      </c>
      <c r="G75" s="57">
        <v>32618</v>
      </c>
      <c r="H75" s="58">
        <v>28.2</v>
      </c>
      <c r="I75" s="59">
        <v>11.65</v>
      </c>
      <c r="J75" s="59">
        <v>13.75</v>
      </c>
      <c r="K75" s="59">
        <v>45</v>
      </c>
      <c r="L75" s="60">
        <v>288.89999999999998</v>
      </c>
      <c r="M75" s="57">
        <v>33116</v>
      </c>
      <c r="N75" s="55" t="s">
        <v>76</v>
      </c>
      <c r="O75" s="58">
        <v>7.4</v>
      </c>
      <c r="P75" s="55" t="s">
        <v>74</v>
      </c>
      <c r="Q75" s="55" t="s">
        <v>74</v>
      </c>
      <c r="R75" s="60">
        <v>11.12</v>
      </c>
      <c r="S75" s="60">
        <v>12.5</v>
      </c>
      <c r="T75" s="60">
        <v>45</v>
      </c>
      <c r="U75" s="55" t="s">
        <v>1975</v>
      </c>
      <c r="V75" s="60">
        <v>251.1</v>
      </c>
      <c r="W75" s="55" t="s">
        <v>18</v>
      </c>
      <c r="X75" s="61">
        <v>16</v>
      </c>
      <c r="Y75" s="11">
        <f t="shared" si="2"/>
        <v>1990</v>
      </c>
      <c r="Z75" s="7" t="str">
        <f t="shared" si="3"/>
        <v>1990.3</v>
      </c>
      <c r="AA75" s="12">
        <f>IF(AND(INDEX('Rate Case History'!V$11:V$13,MATCH($F75,'Rate Case History'!$U$11:$U$13,0))="Yes",INDEX('Rate Case History'!V$15:V$17,MATCH($N75,'Rate Case History'!$U$15:$U$17,0))="Yes",$M75&lt;='Rate Case History'!$V$7,ISNUMBER($S75)),$S75/100,"NA")</f>
        <v>0.125</v>
      </c>
    </row>
    <row r="76" spans="1:27" x14ac:dyDescent="0.25">
      <c r="A76" s="55" t="s">
        <v>78</v>
      </c>
      <c r="B76" s="56" t="s">
        <v>207</v>
      </c>
      <c r="C76" s="55" t="s">
        <v>208</v>
      </c>
      <c r="D76" s="55" t="s">
        <v>1977</v>
      </c>
      <c r="E76" s="55" t="s">
        <v>163</v>
      </c>
      <c r="F76" s="55" t="s">
        <v>35</v>
      </c>
      <c r="G76" s="57">
        <v>31735</v>
      </c>
      <c r="H76" s="58">
        <v>9</v>
      </c>
      <c r="I76" s="59">
        <v>12.08</v>
      </c>
      <c r="J76" s="59">
        <v>14</v>
      </c>
      <c r="K76" s="59">
        <v>45</v>
      </c>
      <c r="L76" s="59" t="s">
        <v>17</v>
      </c>
      <c r="M76" s="57">
        <v>32021</v>
      </c>
      <c r="N76" s="55" t="s">
        <v>73</v>
      </c>
      <c r="O76" s="58">
        <v>6.5</v>
      </c>
      <c r="P76" s="55" t="s">
        <v>74</v>
      </c>
      <c r="Q76" s="55" t="s">
        <v>74</v>
      </c>
      <c r="R76" s="59" t="s">
        <v>17</v>
      </c>
      <c r="S76" s="59" t="s">
        <v>17</v>
      </c>
      <c r="T76" s="59" t="s">
        <v>17</v>
      </c>
      <c r="U76" s="55" t="s">
        <v>17</v>
      </c>
      <c r="V76" s="59" t="s">
        <v>17</v>
      </c>
      <c r="W76" s="55" t="s">
        <v>17</v>
      </c>
      <c r="X76" s="61">
        <v>9</v>
      </c>
      <c r="Y76" s="11">
        <f t="shared" si="2"/>
        <v>1987</v>
      </c>
      <c r="Z76" s="7" t="str">
        <f t="shared" si="3"/>
        <v>1987.3</v>
      </c>
      <c r="AA76" s="12" t="str">
        <f>IF(AND(INDEX('Rate Case History'!V$11:V$13,MATCH($F76,'Rate Case History'!$U$11:$U$13,0))="Yes",INDEX('Rate Case History'!V$15:V$17,MATCH($N76,'Rate Case History'!$U$15:$U$17,0))="Yes",$M76&lt;='Rate Case History'!$V$7,ISNUMBER($S76)),$S76/100,"NA")</f>
        <v>NA</v>
      </c>
    </row>
    <row r="77" spans="1:27" x14ac:dyDescent="0.25">
      <c r="A77" s="55" t="s">
        <v>78</v>
      </c>
      <c r="B77" s="56" t="s">
        <v>207</v>
      </c>
      <c r="C77" s="55" t="s">
        <v>208</v>
      </c>
      <c r="D77" s="55" t="s">
        <v>1978</v>
      </c>
      <c r="E77" s="55" t="s">
        <v>163</v>
      </c>
      <c r="F77" s="55" t="s">
        <v>35</v>
      </c>
      <c r="G77" s="57">
        <v>31735</v>
      </c>
      <c r="H77" s="58">
        <v>43.6</v>
      </c>
      <c r="I77" s="59">
        <v>11.38</v>
      </c>
      <c r="J77" s="59">
        <v>14</v>
      </c>
      <c r="K77" s="59">
        <v>45</v>
      </c>
      <c r="L77" s="60" t="s">
        <v>17</v>
      </c>
      <c r="M77" s="57">
        <v>32021</v>
      </c>
      <c r="N77" s="55" t="s">
        <v>73</v>
      </c>
      <c r="O77" s="58">
        <v>32.6</v>
      </c>
      <c r="P77" s="55" t="s">
        <v>74</v>
      </c>
      <c r="Q77" s="55" t="s">
        <v>74</v>
      </c>
      <c r="R77" s="59" t="s">
        <v>17</v>
      </c>
      <c r="S77" s="59" t="s">
        <v>17</v>
      </c>
      <c r="T77" s="59" t="s">
        <v>17</v>
      </c>
      <c r="U77" s="55" t="s">
        <v>17</v>
      </c>
      <c r="V77" s="60" t="s">
        <v>17</v>
      </c>
      <c r="W77" s="55" t="s">
        <v>17</v>
      </c>
      <c r="X77" s="61">
        <v>9</v>
      </c>
      <c r="Y77" s="11">
        <f t="shared" si="2"/>
        <v>1987</v>
      </c>
      <c r="Z77" s="7" t="str">
        <f t="shared" si="3"/>
        <v>1987.3</v>
      </c>
      <c r="AA77" s="12" t="str">
        <f>IF(AND(INDEX('Rate Case History'!V$11:V$13,MATCH($F77,'Rate Case History'!$U$11:$U$13,0))="Yes",INDEX('Rate Case History'!V$15:V$17,MATCH($N77,'Rate Case History'!$U$15:$U$17,0))="Yes",$M77&lt;='Rate Case History'!$V$7,ISNUMBER($S77)),$S77/100,"NA")</f>
        <v>NA</v>
      </c>
    </row>
    <row r="78" spans="1:27" x14ac:dyDescent="0.25">
      <c r="A78" s="55" t="s">
        <v>78</v>
      </c>
      <c r="B78" s="56" t="s">
        <v>207</v>
      </c>
      <c r="C78" s="55" t="s">
        <v>208</v>
      </c>
      <c r="D78" s="55" t="s">
        <v>1979</v>
      </c>
      <c r="E78" s="55" t="s">
        <v>163</v>
      </c>
      <c r="F78" s="55" t="s">
        <v>35</v>
      </c>
      <c r="G78" s="57">
        <v>30582</v>
      </c>
      <c r="H78" s="58">
        <v>14.5</v>
      </c>
      <c r="I78" s="60">
        <v>13.1</v>
      </c>
      <c r="J78" s="60">
        <v>17</v>
      </c>
      <c r="K78" s="59">
        <v>41.9</v>
      </c>
      <c r="L78" s="60">
        <v>94</v>
      </c>
      <c r="M78" s="57">
        <v>30846</v>
      </c>
      <c r="N78" s="55" t="s">
        <v>76</v>
      </c>
      <c r="O78" s="58">
        <v>9.6</v>
      </c>
      <c r="P78" s="55" t="s">
        <v>74</v>
      </c>
      <c r="Q78" s="55" t="s">
        <v>74</v>
      </c>
      <c r="R78" s="60">
        <v>12.63</v>
      </c>
      <c r="S78" s="59">
        <v>15.5</v>
      </c>
      <c r="T78" s="59">
        <v>44.6</v>
      </c>
      <c r="U78" s="55" t="s">
        <v>1966</v>
      </c>
      <c r="V78" s="60">
        <v>85.9</v>
      </c>
      <c r="W78" s="55" t="s">
        <v>18</v>
      </c>
      <c r="X78" s="61">
        <v>8</v>
      </c>
      <c r="Y78" s="11">
        <f t="shared" si="2"/>
        <v>1984</v>
      </c>
      <c r="Z78" s="7" t="str">
        <f t="shared" si="3"/>
        <v>1984.2</v>
      </c>
      <c r="AA78" s="12">
        <f>IF(AND(INDEX('Rate Case History'!V$11:V$13,MATCH($F78,'Rate Case History'!$U$11:$U$13,0))="Yes",INDEX('Rate Case History'!V$15:V$17,MATCH($N78,'Rate Case History'!$U$15:$U$17,0))="Yes",$M78&lt;='Rate Case History'!$V$7,ISNUMBER($S78)),$S78/100,"NA")</f>
        <v>0.155</v>
      </c>
    </row>
    <row r="79" spans="1:27" x14ac:dyDescent="0.25">
      <c r="A79" s="55" t="s">
        <v>78</v>
      </c>
      <c r="B79" s="56" t="s">
        <v>207</v>
      </c>
      <c r="C79" s="55" t="s">
        <v>208</v>
      </c>
      <c r="D79" s="55" t="s">
        <v>1980</v>
      </c>
      <c r="E79" s="55" t="s">
        <v>163</v>
      </c>
      <c r="F79" s="55" t="s">
        <v>35</v>
      </c>
      <c r="G79" s="57">
        <v>30012</v>
      </c>
      <c r="H79" s="58">
        <v>9.4</v>
      </c>
      <c r="I79" s="59">
        <v>13.54</v>
      </c>
      <c r="J79" s="59">
        <v>19.48</v>
      </c>
      <c r="K79" s="60">
        <v>34.76</v>
      </c>
      <c r="L79" s="60" t="s">
        <v>17</v>
      </c>
      <c r="M79" s="57">
        <v>30224</v>
      </c>
      <c r="N79" s="55" t="s">
        <v>76</v>
      </c>
      <c r="O79" s="58">
        <v>7.8</v>
      </c>
      <c r="P79" s="55" t="s">
        <v>74</v>
      </c>
      <c r="Q79" s="55" t="s">
        <v>74</v>
      </c>
      <c r="R79" s="59">
        <v>12.67</v>
      </c>
      <c r="S79" s="59">
        <v>16.5</v>
      </c>
      <c r="T79" s="60">
        <v>33.14</v>
      </c>
      <c r="U79" s="55" t="s">
        <v>1981</v>
      </c>
      <c r="V79" s="60" t="s">
        <v>17</v>
      </c>
      <c r="W79" s="55" t="s">
        <v>18</v>
      </c>
      <c r="X79" s="61">
        <v>7</v>
      </c>
      <c r="Y79" s="11">
        <f t="shared" si="2"/>
        <v>1982</v>
      </c>
      <c r="Z79" s="7" t="str">
        <f t="shared" si="3"/>
        <v>1982.3</v>
      </c>
      <c r="AA79" s="12">
        <f>IF(AND(INDEX('Rate Case History'!V$11:V$13,MATCH($F79,'Rate Case History'!$U$11:$U$13,0))="Yes",INDEX('Rate Case History'!V$15:V$17,MATCH($N79,'Rate Case History'!$U$15:$U$17,0))="Yes",$M79&lt;='Rate Case History'!$V$7,ISNUMBER($S79)),$S79/100,"NA")</f>
        <v>0.16500000000000001</v>
      </c>
    </row>
    <row r="80" spans="1:27" x14ac:dyDescent="0.25">
      <c r="A80" s="55" t="s">
        <v>78</v>
      </c>
      <c r="B80" s="56" t="s">
        <v>207</v>
      </c>
      <c r="C80" s="55" t="s">
        <v>208</v>
      </c>
      <c r="D80" s="55" t="s">
        <v>1982</v>
      </c>
      <c r="E80" s="55" t="s">
        <v>163</v>
      </c>
      <c r="F80" s="55" t="s">
        <v>35</v>
      </c>
      <c r="G80" s="57">
        <v>29749</v>
      </c>
      <c r="H80" s="58">
        <v>6.6</v>
      </c>
      <c r="I80" s="59" t="s">
        <v>17</v>
      </c>
      <c r="J80" s="59" t="s">
        <v>17</v>
      </c>
      <c r="K80" s="59">
        <v>37.5</v>
      </c>
      <c r="L80" s="59" t="s">
        <v>17</v>
      </c>
      <c r="M80" s="57">
        <v>29920</v>
      </c>
      <c r="N80" s="55" t="s">
        <v>76</v>
      </c>
      <c r="O80" s="58">
        <v>4.5</v>
      </c>
      <c r="P80" s="55" t="s">
        <v>74</v>
      </c>
      <c r="Q80" s="55" t="s">
        <v>74</v>
      </c>
      <c r="R80" s="59" t="s">
        <v>17</v>
      </c>
      <c r="S80" s="59">
        <v>16.75</v>
      </c>
      <c r="T80" s="59">
        <v>35.6</v>
      </c>
      <c r="U80" s="55" t="s">
        <v>1983</v>
      </c>
      <c r="V80" s="59" t="s">
        <v>17</v>
      </c>
      <c r="W80" s="55" t="s">
        <v>18</v>
      </c>
      <c r="X80" s="61">
        <v>5</v>
      </c>
      <c r="Y80" s="11">
        <f t="shared" si="2"/>
        <v>1981</v>
      </c>
      <c r="Z80" s="7" t="str">
        <f t="shared" si="3"/>
        <v>1981.4</v>
      </c>
      <c r="AA80" s="12">
        <f>IF(AND(INDEX('Rate Case History'!V$11:V$13,MATCH($F80,'Rate Case History'!$U$11:$U$13,0))="Yes",INDEX('Rate Case History'!V$15:V$17,MATCH($N80,'Rate Case History'!$U$15:$U$17,0))="Yes",$M80&lt;='Rate Case History'!$V$7,ISNUMBER($S80)),$S80/100,"NA")</f>
        <v>0.16750000000000001</v>
      </c>
    </row>
    <row r="81" spans="1:27" x14ac:dyDescent="0.25">
      <c r="A81" s="55" t="s">
        <v>78</v>
      </c>
      <c r="B81" s="56" t="s">
        <v>207</v>
      </c>
      <c r="C81" s="55" t="s">
        <v>208</v>
      </c>
      <c r="D81" s="55" t="s">
        <v>1984</v>
      </c>
      <c r="E81" s="55" t="s">
        <v>163</v>
      </c>
      <c r="F81" s="55" t="s">
        <v>35</v>
      </c>
      <c r="G81" s="57">
        <v>29374</v>
      </c>
      <c r="H81" s="58">
        <v>8</v>
      </c>
      <c r="I81" s="59">
        <v>12.74</v>
      </c>
      <c r="J81" s="59">
        <v>17.5</v>
      </c>
      <c r="K81" s="59" t="s">
        <v>17</v>
      </c>
      <c r="L81" s="59" t="s">
        <v>17</v>
      </c>
      <c r="M81" s="57">
        <v>29706</v>
      </c>
      <c r="N81" s="55" t="s">
        <v>76</v>
      </c>
      <c r="O81" s="58">
        <v>8</v>
      </c>
      <c r="P81" s="55" t="s">
        <v>74</v>
      </c>
      <c r="Q81" s="55" t="s">
        <v>74</v>
      </c>
      <c r="R81" s="59">
        <v>9.85</v>
      </c>
      <c r="S81" s="59">
        <v>15</v>
      </c>
      <c r="T81" s="59" t="s">
        <v>17</v>
      </c>
      <c r="U81" s="55" t="s">
        <v>1985</v>
      </c>
      <c r="V81" s="59" t="s">
        <v>17</v>
      </c>
      <c r="W81" s="55" t="s">
        <v>18</v>
      </c>
      <c r="X81" s="61">
        <v>11</v>
      </c>
      <c r="Y81" s="11">
        <f t="shared" si="2"/>
        <v>1981</v>
      </c>
      <c r="Z81" s="7" t="str">
        <f t="shared" si="3"/>
        <v>1981.2</v>
      </c>
      <c r="AA81" s="12">
        <f>IF(AND(INDEX('Rate Case History'!V$11:V$13,MATCH($F81,'Rate Case History'!$U$11:$U$13,0))="Yes",INDEX('Rate Case History'!V$15:V$17,MATCH($N81,'Rate Case History'!$U$15:$U$17,0))="Yes",$M81&lt;='Rate Case History'!$V$7,ISNUMBER($S81)),$S81/100,"NA")</f>
        <v>0.15</v>
      </c>
    </row>
    <row r="82" spans="1:27" x14ac:dyDescent="0.25">
      <c r="A82" s="55" t="s">
        <v>78</v>
      </c>
      <c r="B82" s="56" t="s">
        <v>219</v>
      </c>
      <c r="C82" s="55" t="s">
        <v>81</v>
      </c>
      <c r="D82" s="55" t="s">
        <v>220</v>
      </c>
      <c r="E82" s="55" t="s">
        <v>163</v>
      </c>
      <c r="F82" s="55" t="s">
        <v>35</v>
      </c>
      <c r="G82" s="57">
        <v>40641</v>
      </c>
      <c r="H82" s="58">
        <v>5.6217360000000003</v>
      </c>
      <c r="I82" s="59">
        <v>8.65</v>
      </c>
      <c r="J82" s="59">
        <v>10.5</v>
      </c>
      <c r="K82" s="59">
        <v>50.82</v>
      </c>
      <c r="L82" s="60">
        <v>183.54021</v>
      </c>
      <c r="M82" s="57">
        <v>41023</v>
      </c>
      <c r="N82" s="55" t="s">
        <v>76</v>
      </c>
      <c r="O82" s="58">
        <v>2.7018040000000001</v>
      </c>
      <c r="P82" s="55" t="s">
        <v>74</v>
      </c>
      <c r="Q82" s="55" t="s">
        <v>74</v>
      </c>
      <c r="R82" s="60">
        <v>8.27</v>
      </c>
      <c r="S82" s="59">
        <v>9.75</v>
      </c>
      <c r="T82" s="60">
        <v>50.82</v>
      </c>
      <c r="U82" s="55" t="s">
        <v>1700</v>
      </c>
      <c r="V82" s="60">
        <v>183.07439500000001</v>
      </c>
      <c r="W82" s="55" t="s">
        <v>18</v>
      </c>
      <c r="X82" s="61">
        <v>12</v>
      </c>
      <c r="Y82" s="11">
        <f t="shared" ref="Y82:Y104" si="4">YEAR(M82)</f>
        <v>2012</v>
      </c>
      <c r="Z82" s="7" t="str">
        <f t="shared" ref="Z82:Z104" si="5">YEAR(M82)&amp;"."&amp;INT((MONTH(M82)-1)/3)+1</f>
        <v>2012.2</v>
      </c>
      <c r="AA82" s="12">
        <f>IF(AND(INDEX('Rate Case History'!V$11:V$13,MATCH($F82,'Rate Case History'!$U$11:$U$13,0))="Yes",INDEX('Rate Case History'!V$15:V$17,MATCH($N82,'Rate Case History'!$U$15:$U$17,0))="Yes",$M82&lt;='Rate Case History'!$V$7,ISNUMBER($S82)),$S82/100,"NA")</f>
        <v>9.7500000000000003E-2</v>
      </c>
    </row>
    <row r="83" spans="1:27" x14ac:dyDescent="0.25">
      <c r="A83" s="55" t="s">
        <v>78</v>
      </c>
      <c r="B83" s="56" t="s">
        <v>219</v>
      </c>
      <c r="C83" s="55" t="s">
        <v>81</v>
      </c>
      <c r="D83" s="55" t="s">
        <v>221</v>
      </c>
      <c r="E83" s="55" t="s">
        <v>163</v>
      </c>
      <c r="F83" s="55" t="s">
        <v>35</v>
      </c>
      <c r="G83" s="57">
        <v>39759</v>
      </c>
      <c r="H83" s="58">
        <v>9.4808760000000003</v>
      </c>
      <c r="I83" s="59">
        <v>8.75</v>
      </c>
      <c r="J83" s="59">
        <v>11</v>
      </c>
      <c r="K83" s="60">
        <v>49.99</v>
      </c>
      <c r="L83" s="60">
        <v>184.379086</v>
      </c>
      <c r="M83" s="57">
        <v>40269</v>
      </c>
      <c r="N83" s="55" t="s">
        <v>76</v>
      </c>
      <c r="O83" s="58">
        <v>3.4624450000000002</v>
      </c>
      <c r="P83" s="55" t="s">
        <v>74</v>
      </c>
      <c r="Q83" s="55" t="s">
        <v>74</v>
      </c>
      <c r="R83" s="60">
        <v>8</v>
      </c>
      <c r="S83" s="60">
        <v>9.5</v>
      </c>
      <c r="T83" s="60">
        <v>49.9</v>
      </c>
      <c r="U83" s="55" t="s">
        <v>1719</v>
      </c>
      <c r="V83" s="60">
        <v>180.05485100000001</v>
      </c>
      <c r="W83" s="55" t="s">
        <v>18</v>
      </c>
      <c r="X83" s="61">
        <v>17</v>
      </c>
      <c r="Y83" s="11">
        <f t="shared" si="4"/>
        <v>2010</v>
      </c>
      <c r="Z83" s="7" t="str">
        <f t="shared" si="5"/>
        <v>2010.2</v>
      </c>
      <c r="AA83" s="12">
        <f>IF(AND(INDEX('Rate Case History'!V$11:V$13,MATCH($F83,'Rate Case History'!$U$11:$U$13,0))="Yes",INDEX('Rate Case History'!V$15:V$17,MATCH($N83,'Rate Case History'!$U$15:$U$17,0))="Yes",$M83&lt;='Rate Case History'!$V$7,ISNUMBER($S83)),$S83/100,"NA")</f>
        <v>9.5000000000000001E-2</v>
      </c>
    </row>
    <row r="84" spans="1:27" x14ac:dyDescent="0.25">
      <c r="A84" s="55" t="s">
        <v>78</v>
      </c>
      <c r="B84" s="56" t="s">
        <v>219</v>
      </c>
      <c r="C84" s="55" t="s">
        <v>81</v>
      </c>
      <c r="D84" s="55" t="s">
        <v>222</v>
      </c>
      <c r="E84" s="55" t="s">
        <v>163</v>
      </c>
      <c r="F84" s="55" t="s">
        <v>35</v>
      </c>
      <c r="G84" s="57">
        <v>38911</v>
      </c>
      <c r="H84" s="58">
        <v>9.4590230000000002</v>
      </c>
      <c r="I84" s="59">
        <v>8.8000000000000007</v>
      </c>
      <c r="J84" s="59">
        <v>11</v>
      </c>
      <c r="K84" s="59">
        <v>50</v>
      </c>
      <c r="L84" s="59">
        <v>162.358856</v>
      </c>
      <c r="M84" s="57">
        <v>39413</v>
      </c>
      <c r="N84" s="55" t="s">
        <v>76</v>
      </c>
      <c r="O84" s="58">
        <v>5.257498</v>
      </c>
      <c r="P84" s="55" t="s">
        <v>74</v>
      </c>
      <c r="Q84" s="55" t="s">
        <v>74</v>
      </c>
      <c r="R84" s="59">
        <v>8.3000000000000007</v>
      </c>
      <c r="S84" s="59">
        <v>10</v>
      </c>
      <c r="T84" s="59">
        <v>50</v>
      </c>
      <c r="U84" s="55" t="s">
        <v>1697</v>
      </c>
      <c r="V84" s="59">
        <v>154.60440800000001</v>
      </c>
      <c r="W84" s="55" t="s">
        <v>18</v>
      </c>
      <c r="X84" s="61">
        <v>16</v>
      </c>
      <c r="Y84" s="11">
        <f t="shared" si="4"/>
        <v>2007</v>
      </c>
      <c r="Z84" s="7" t="str">
        <f t="shared" si="5"/>
        <v>2007.4</v>
      </c>
      <c r="AA84" s="12">
        <f>IF(AND(INDEX('Rate Case History'!V$11:V$13,MATCH($F84,'Rate Case History'!$U$11:$U$13,0))="Yes",INDEX('Rate Case History'!V$15:V$17,MATCH($N84,'Rate Case History'!$U$15:$U$17,0))="Yes",$M84&lt;='Rate Case History'!$V$7,ISNUMBER($S84)),$S84/100,"NA")</f>
        <v>0.1</v>
      </c>
    </row>
    <row r="85" spans="1:27" x14ac:dyDescent="0.25">
      <c r="A85" s="55" t="s">
        <v>78</v>
      </c>
      <c r="B85" s="56" t="s">
        <v>219</v>
      </c>
      <c r="C85" s="55" t="s">
        <v>81</v>
      </c>
      <c r="D85" s="55" t="s">
        <v>223</v>
      </c>
      <c r="E85" s="55" t="s">
        <v>163</v>
      </c>
      <c r="F85" s="55" t="s">
        <v>35</v>
      </c>
      <c r="G85" s="57">
        <v>37474</v>
      </c>
      <c r="H85" s="58">
        <v>17</v>
      </c>
      <c r="I85" s="59">
        <v>8.85</v>
      </c>
      <c r="J85" s="59">
        <v>11</v>
      </c>
      <c r="K85" s="59">
        <v>50</v>
      </c>
      <c r="L85" s="60" t="s">
        <v>17</v>
      </c>
      <c r="M85" s="57">
        <v>37803</v>
      </c>
      <c r="N85" s="55" t="s">
        <v>73</v>
      </c>
      <c r="O85" s="58">
        <v>15.2</v>
      </c>
      <c r="P85" s="55" t="s">
        <v>74</v>
      </c>
      <c r="Q85" s="55" t="s">
        <v>74</v>
      </c>
      <c r="R85" s="60" t="s">
        <v>17</v>
      </c>
      <c r="S85" s="59">
        <v>11</v>
      </c>
      <c r="T85" s="59" t="s">
        <v>17</v>
      </c>
      <c r="U85" s="55" t="s">
        <v>1720</v>
      </c>
      <c r="V85" s="59" t="s">
        <v>17</v>
      </c>
      <c r="W85" s="55" t="s">
        <v>18</v>
      </c>
      <c r="X85" s="61">
        <v>10</v>
      </c>
      <c r="Y85" s="11">
        <f t="shared" si="4"/>
        <v>2003</v>
      </c>
      <c r="Z85" s="7" t="str">
        <f t="shared" si="5"/>
        <v>2003.3</v>
      </c>
      <c r="AA85" s="12">
        <f>IF(AND(INDEX('Rate Case History'!V$11:V$13,MATCH($F85,'Rate Case History'!$U$11:$U$13,0))="Yes",INDEX('Rate Case History'!V$15:V$17,MATCH($N85,'Rate Case History'!$U$15:$U$17,0))="Yes",$M85&lt;='Rate Case History'!$V$7,ISNUMBER($S85)),$S85/100,"NA")</f>
        <v>0.11</v>
      </c>
    </row>
    <row r="86" spans="1:27" x14ac:dyDescent="0.25">
      <c r="A86" s="55" t="s">
        <v>78</v>
      </c>
      <c r="B86" s="56" t="s">
        <v>219</v>
      </c>
      <c r="C86" s="55" t="s">
        <v>81</v>
      </c>
      <c r="D86" s="55" t="s">
        <v>224</v>
      </c>
      <c r="E86" s="55" t="s">
        <v>163</v>
      </c>
      <c r="F86" s="55" t="s">
        <v>35</v>
      </c>
      <c r="G86" s="57">
        <v>34990</v>
      </c>
      <c r="H86" s="58">
        <v>6.7</v>
      </c>
      <c r="I86" s="59">
        <v>10.37</v>
      </c>
      <c r="J86" s="59">
        <v>12.5</v>
      </c>
      <c r="K86" s="59" t="s">
        <v>17</v>
      </c>
      <c r="L86" s="59" t="s">
        <v>17</v>
      </c>
      <c r="M86" s="57">
        <v>35367</v>
      </c>
      <c r="N86" s="55" t="s">
        <v>73</v>
      </c>
      <c r="O86" s="58">
        <v>2.7</v>
      </c>
      <c r="P86" s="55" t="s">
        <v>74</v>
      </c>
      <c r="Q86" s="55" t="s">
        <v>74</v>
      </c>
      <c r="R86" s="59" t="s">
        <v>17</v>
      </c>
      <c r="S86" s="59" t="s">
        <v>17</v>
      </c>
      <c r="T86" s="59" t="s">
        <v>17</v>
      </c>
      <c r="U86" s="55" t="s">
        <v>1703</v>
      </c>
      <c r="V86" s="60" t="s">
        <v>17</v>
      </c>
      <c r="W86" s="55" t="s">
        <v>18</v>
      </c>
      <c r="X86" s="61">
        <v>12</v>
      </c>
      <c r="Y86" s="11">
        <f t="shared" si="4"/>
        <v>1996</v>
      </c>
      <c r="Z86" s="7" t="str">
        <f t="shared" si="5"/>
        <v>1996.4</v>
      </c>
      <c r="AA86" s="12" t="str">
        <f>IF(AND(INDEX('Rate Case History'!V$11:V$13,MATCH($F86,'Rate Case History'!$U$11:$U$13,0))="Yes",INDEX('Rate Case History'!V$15:V$17,MATCH($N86,'Rate Case History'!$U$15:$U$17,0))="Yes",$M86&lt;='Rate Case History'!$V$7,ISNUMBER($S86)),$S86/100,"NA")</f>
        <v>NA</v>
      </c>
    </row>
    <row r="87" spans="1:27" x14ac:dyDescent="0.25">
      <c r="A87" s="55" t="s">
        <v>78</v>
      </c>
      <c r="B87" s="56" t="s">
        <v>219</v>
      </c>
      <c r="C87" s="55" t="s">
        <v>81</v>
      </c>
      <c r="D87" s="55" t="s">
        <v>225</v>
      </c>
      <c r="E87" s="55" t="s">
        <v>163</v>
      </c>
      <c r="F87" s="55" t="s">
        <v>35</v>
      </c>
      <c r="G87" s="57">
        <v>34092</v>
      </c>
      <c r="H87" s="58">
        <v>6.6</v>
      </c>
      <c r="I87" s="59">
        <v>10.25</v>
      </c>
      <c r="J87" s="59">
        <v>12</v>
      </c>
      <c r="K87" s="59">
        <v>60</v>
      </c>
      <c r="L87" s="59">
        <v>37.9</v>
      </c>
      <c r="M87" s="57">
        <v>34501</v>
      </c>
      <c r="N87" s="55" t="s">
        <v>76</v>
      </c>
      <c r="O87" s="58">
        <v>2.5</v>
      </c>
      <c r="P87" s="55" t="s">
        <v>74</v>
      </c>
      <c r="Q87" s="55" t="s">
        <v>74</v>
      </c>
      <c r="R87" s="59">
        <v>9.23</v>
      </c>
      <c r="S87" s="59">
        <v>10.5</v>
      </c>
      <c r="T87" s="59">
        <v>61.57</v>
      </c>
      <c r="U87" s="55" t="s">
        <v>1721</v>
      </c>
      <c r="V87" s="59">
        <v>30.6</v>
      </c>
      <c r="W87" s="55" t="s">
        <v>18</v>
      </c>
      <c r="X87" s="61">
        <v>13</v>
      </c>
      <c r="Y87" s="11">
        <f t="shared" si="4"/>
        <v>1994</v>
      </c>
      <c r="Z87" s="7" t="str">
        <f t="shared" si="5"/>
        <v>1994.2</v>
      </c>
      <c r="AA87" s="12">
        <f>IF(AND(INDEX('Rate Case History'!V$11:V$13,MATCH($F87,'Rate Case History'!$U$11:$U$13,0))="Yes",INDEX('Rate Case History'!V$15:V$17,MATCH($N87,'Rate Case History'!$U$15:$U$17,0))="Yes",$M87&lt;='Rate Case History'!$V$7,ISNUMBER($S87)),$S87/100,"NA")</f>
        <v>0.105</v>
      </c>
    </row>
    <row r="88" spans="1:27" x14ac:dyDescent="0.25">
      <c r="A88" s="55" t="s">
        <v>19</v>
      </c>
      <c r="B88" s="56" t="s">
        <v>22</v>
      </c>
      <c r="C88" s="55" t="s">
        <v>23</v>
      </c>
      <c r="D88" s="55" t="s">
        <v>2632</v>
      </c>
      <c r="E88" s="55" t="s">
        <v>163</v>
      </c>
      <c r="F88" s="55" t="s">
        <v>35</v>
      </c>
      <c r="G88" s="57">
        <v>44377</v>
      </c>
      <c r="H88" s="58">
        <v>797</v>
      </c>
      <c r="I88" s="60" t="s">
        <v>17</v>
      </c>
      <c r="J88" s="60" t="s">
        <v>17</v>
      </c>
      <c r="K88" s="60" t="s">
        <v>17</v>
      </c>
      <c r="L88" s="59">
        <v>18676.037</v>
      </c>
      <c r="M88" s="57">
        <v>45246</v>
      </c>
      <c r="N88" s="55" t="s">
        <v>76</v>
      </c>
      <c r="O88" s="58">
        <v>202</v>
      </c>
      <c r="P88" s="55" t="s">
        <v>75</v>
      </c>
      <c r="Q88" s="55" t="s">
        <v>74</v>
      </c>
      <c r="R88" s="60" t="s">
        <v>17</v>
      </c>
      <c r="S88" s="60" t="s">
        <v>17</v>
      </c>
      <c r="T88" s="60" t="s">
        <v>17</v>
      </c>
      <c r="U88" s="55" t="s">
        <v>1683</v>
      </c>
      <c r="V88" s="59">
        <v>17263.787</v>
      </c>
      <c r="W88" s="55" t="s">
        <v>21</v>
      </c>
      <c r="X88" s="61">
        <v>28</v>
      </c>
      <c r="Y88" s="11">
        <f t="shared" si="4"/>
        <v>2023</v>
      </c>
      <c r="Z88" s="7" t="str">
        <f t="shared" si="5"/>
        <v>2023.4</v>
      </c>
      <c r="AA88" s="12" t="str">
        <f>IF(AND(INDEX('Rate Case History'!V$11:V$13,MATCH($F88,'Rate Case History'!$U$11:$U$13,0))="Yes",INDEX('Rate Case History'!V$15:V$17,MATCH($N88,'Rate Case History'!$U$15:$U$17,0))="Yes",$M88&lt;='Rate Case History'!$V$7,ISNUMBER($S88)),$S88/100,"NA")</f>
        <v>NA</v>
      </c>
    </row>
    <row r="89" spans="1:27" x14ac:dyDescent="0.25">
      <c r="A89" s="55" t="s">
        <v>19</v>
      </c>
      <c r="B89" s="56" t="s">
        <v>22</v>
      </c>
      <c r="C89" s="55" t="s">
        <v>23</v>
      </c>
      <c r="D89" s="55" t="s">
        <v>226</v>
      </c>
      <c r="E89" s="55" t="s">
        <v>163</v>
      </c>
      <c r="F89" s="55" t="s">
        <v>35</v>
      </c>
      <c r="G89" s="57">
        <v>43447</v>
      </c>
      <c r="H89" s="58">
        <v>134</v>
      </c>
      <c r="I89" s="60" t="s">
        <v>17</v>
      </c>
      <c r="J89" s="60" t="s">
        <v>17</v>
      </c>
      <c r="K89" s="60" t="s">
        <v>17</v>
      </c>
      <c r="L89" s="59">
        <v>7524.692</v>
      </c>
      <c r="M89" s="57">
        <v>44168</v>
      </c>
      <c r="N89" s="55" t="s">
        <v>73</v>
      </c>
      <c r="O89" s="58">
        <v>51</v>
      </c>
      <c r="P89" s="55" t="s">
        <v>75</v>
      </c>
      <c r="Q89" s="55" t="s">
        <v>74</v>
      </c>
      <c r="R89" s="60" t="s">
        <v>17</v>
      </c>
      <c r="S89" s="60" t="s">
        <v>17</v>
      </c>
      <c r="T89" s="60" t="s">
        <v>17</v>
      </c>
      <c r="U89" s="55" t="s">
        <v>1685</v>
      </c>
      <c r="V89" s="59">
        <v>7244.3879999999999</v>
      </c>
      <c r="W89" s="55" t="s">
        <v>21</v>
      </c>
      <c r="X89" s="61">
        <v>24</v>
      </c>
      <c r="Y89" s="11">
        <f t="shared" si="4"/>
        <v>2020</v>
      </c>
      <c r="Z89" s="7" t="str">
        <f t="shared" si="5"/>
        <v>2020.4</v>
      </c>
      <c r="AA89" s="12" t="str">
        <f>IF(AND(INDEX('Rate Case History'!V$11:V$13,MATCH($F89,'Rate Case History'!$U$11:$U$13,0))="Yes",INDEX('Rate Case History'!V$15:V$17,MATCH($N89,'Rate Case History'!$U$15:$U$17,0))="Yes",$M89&lt;='Rate Case History'!$V$7,ISNUMBER($S89)),$S89/100,"NA")</f>
        <v>NA</v>
      </c>
    </row>
    <row r="90" spans="1:27" x14ac:dyDescent="0.25">
      <c r="A90" s="55" t="s">
        <v>19</v>
      </c>
      <c r="B90" s="56" t="s">
        <v>22</v>
      </c>
      <c r="C90" s="55" t="s">
        <v>23</v>
      </c>
      <c r="D90" s="55" t="s">
        <v>227</v>
      </c>
      <c r="E90" s="55" t="s">
        <v>163</v>
      </c>
      <c r="F90" s="55" t="s">
        <v>151</v>
      </c>
      <c r="G90" s="57">
        <v>43056</v>
      </c>
      <c r="H90" s="58">
        <v>184</v>
      </c>
      <c r="I90" s="59" t="s">
        <v>17</v>
      </c>
      <c r="J90" s="59" t="s">
        <v>17</v>
      </c>
      <c r="K90" s="59" t="s">
        <v>17</v>
      </c>
      <c r="L90" s="60" t="s">
        <v>17</v>
      </c>
      <c r="M90" s="57">
        <v>43720</v>
      </c>
      <c r="N90" s="55" t="s">
        <v>76</v>
      </c>
      <c r="O90" s="58">
        <v>31.298999999999999</v>
      </c>
      <c r="P90" s="55" t="s">
        <v>75</v>
      </c>
      <c r="Q90" s="55" t="s">
        <v>74</v>
      </c>
      <c r="R90" s="59" t="s">
        <v>17</v>
      </c>
      <c r="S90" s="59" t="s">
        <v>17</v>
      </c>
      <c r="T90" s="59" t="s">
        <v>17</v>
      </c>
      <c r="U90" s="55" t="s">
        <v>1686</v>
      </c>
      <c r="V90" s="60" t="s">
        <v>17</v>
      </c>
      <c r="W90" s="55" t="s">
        <v>21</v>
      </c>
      <c r="X90" s="61">
        <v>22</v>
      </c>
      <c r="Y90" s="11">
        <f t="shared" si="4"/>
        <v>2019</v>
      </c>
      <c r="Z90" s="7" t="str">
        <f t="shared" si="5"/>
        <v>2019.3</v>
      </c>
      <c r="AA90" s="12" t="str">
        <f>IF(AND(INDEX('Rate Case History'!V$11:V$13,MATCH($F90,'Rate Case History'!$U$11:$U$13,0))="Yes",INDEX('Rate Case History'!V$15:V$17,MATCH($N90,'Rate Case History'!$U$15:$U$17,0))="Yes",$M90&lt;='Rate Case History'!$V$7,ISNUMBER($S90)),$S90/100,"NA")</f>
        <v>NA</v>
      </c>
    </row>
    <row r="91" spans="1:27" x14ac:dyDescent="0.25">
      <c r="A91" s="55" t="s">
        <v>19</v>
      </c>
      <c r="B91" s="56" t="s">
        <v>22</v>
      </c>
      <c r="C91" s="55" t="s">
        <v>23</v>
      </c>
      <c r="D91" s="55" t="s">
        <v>228</v>
      </c>
      <c r="E91" s="55" t="s">
        <v>163</v>
      </c>
      <c r="F91" s="55" t="s">
        <v>35</v>
      </c>
      <c r="G91" s="57">
        <v>42248</v>
      </c>
      <c r="H91" s="58">
        <v>59</v>
      </c>
      <c r="I91" s="60" t="s">
        <v>17</v>
      </c>
      <c r="J91" s="60" t="s">
        <v>17</v>
      </c>
      <c r="K91" s="60" t="s">
        <v>17</v>
      </c>
      <c r="L91" s="59">
        <v>5240.2309999999998</v>
      </c>
      <c r="M91" s="57">
        <v>42866</v>
      </c>
      <c r="N91" s="55" t="s">
        <v>73</v>
      </c>
      <c r="O91" s="58">
        <v>-3</v>
      </c>
      <c r="P91" s="55" t="s">
        <v>75</v>
      </c>
      <c r="Q91" s="55" t="s">
        <v>74</v>
      </c>
      <c r="R91" s="60" t="s">
        <v>17</v>
      </c>
      <c r="S91" s="60" t="s">
        <v>17</v>
      </c>
      <c r="T91" s="60" t="s">
        <v>17</v>
      </c>
      <c r="U91" s="55" t="s">
        <v>1665</v>
      </c>
      <c r="V91" s="59">
        <v>5171.2340000000004</v>
      </c>
      <c r="W91" s="55" t="s">
        <v>21</v>
      </c>
      <c r="X91" s="61">
        <v>20</v>
      </c>
      <c r="Y91" s="11">
        <f t="shared" si="4"/>
        <v>2017</v>
      </c>
      <c r="Z91" s="7" t="str">
        <f t="shared" si="5"/>
        <v>2017.2</v>
      </c>
      <c r="AA91" s="12" t="str">
        <f>IF(AND(INDEX('Rate Case History'!V$11:V$13,MATCH($F91,'Rate Case History'!$U$11:$U$13,0))="Yes",INDEX('Rate Case History'!V$15:V$17,MATCH($N91,'Rate Case History'!$U$15:$U$17,0))="Yes",$M91&lt;='Rate Case History'!$V$7,ISNUMBER($S91)),$S91/100,"NA")</f>
        <v>NA</v>
      </c>
    </row>
    <row r="92" spans="1:27" x14ac:dyDescent="0.25">
      <c r="A92" s="55" t="s">
        <v>19</v>
      </c>
      <c r="B92" s="56" t="s">
        <v>22</v>
      </c>
      <c r="C92" s="55" t="s">
        <v>23</v>
      </c>
      <c r="D92" s="55" t="s">
        <v>229</v>
      </c>
      <c r="E92" s="55" t="s">
        <v>163</v>
      </c>
      <c r="F92" s="55" t="s">
        <v>151</v>
      </c>
      <c r="G92" s="57">
        <v>41627</v>
      </c>
      <c r="H92" s="58">
        <v>548</v>
      </c>
      <c r="I92" s="59" t="s">
        <v>17</v>
      </c>
      <c r="J92" s="59" t="s">
        <v>17</v>
      </c>
      <c r="K92" s="59" t="s">
        <v>17</v>
      </c>
      <c r="L92" s="59">
        <v>3454.172</v>
      </c>
      <c r="M92" s="57">
        <v>42705</v>
      </c>
      <c r="N92" s="55" t="s">
        <v>76</v>
      </c>
      <c r="O92" s="58">
        <v>100</v>
      </c>
      <c r="P92" s="55" t="s">
        <v>75</v>
      </c>
      <c r="Q92" s="55" t="s">
        <v>75</v>
      </c>
      <c r="R92" s="59" t="s">
        <v>17</v>
      </c>
      <c r="S92" s="59" t="s">
        <v>17</v>
      </c>
      <c r="T92" s="59" t="s">
        <v>17</v>
      </c>
      <c r="U92" s="55" t="s">
        <v>1656</v>
      </c>
      <c r="V92" s="59">
        <v>2926.1329999999998</v>
      </c>
      <c r="W92" s="55" t="s">
        <v>21</v>
      </c>
      <c r="X92" s="61">
        <v>35</v>
      </c>
      <c r="Y92" s="11">
        <f t="shared" si="4"/>
        <v>2016</v>
      </c>
      <c r="Z92" s="7" t="str">
        <f t="shared" si="5"/>
        <v>2016.4</v>
      </c>
      <c r="AA92" s="12" t="str">
        <f>IF(AND(INDEX('Rate Case History'!V$11:V$13,MATCH($F92,'Rate Case History'!$U$11:$U$13,0))="Yes",INDEX('Rate Case History'!V$15:V$17,MATCH($N92,'Rate Case History'!$U$15:$U$17,0))="Yes",$M92&lt;='Rate Case History'!$V$7,ISNUMBER($S92)),$S92/100,"NA")</f>
        <v>NA</v>
      </c>
    </row>
    <row r="93" spans="1:27" x14ac:dyDescent="0.25">
      <c r="A93" s="55" t="s">
        <v>19</v>
      </c>
      <c r="B93" s="56" t="s">
        <v>22</v>
      </c>
      <c r="C93" s="55" t="s">
        <v>23</v>
      </c>
      <c r="D93" s="55" t="s">
        <v>230</v>
      </c>
      <c r="E93" s="55" t="s">
        <v>163</v>
      </c>
      <c r="F93" s="55" t="s">
        <v>35</v>
      </c>
      <c r="G93" s="57">
        <v>41228</v>
      </c>
      <c r="H93" s="58">
        <v>446</v>
      </c>
      <c r="I93" s="59" t="s">
        <v>17</v>
      </c>
      <c r="J93" s="59" t="s">
        <v>17</v>
      </c>
      <c r="K93" s="59" t="s">
        <v>17</v>
      </c>
      <c r="L93" s="59">
        <v>3757.9380000000001</v>
      </c>
      <c r="M93" s="57">
        <v>41865</v>
      </c>
      <c r="N93" s="55" t="s">
        <v>76</v>
      </c>
      <c r="O93" s="58">
        <v>264</v>
      </c>
      <c r="P93" s="55" t="s">
        <v>75</v>
      </c>
      <c r="Q93" s="55" t="s">
        <v>74</v>
      </c>
      <c r="R93" s="59" t="s">
        <v>17</v>
      </c>
      <c r="S93" s="59" t="s">
        <v>17</v>
      </c>
      <c r="T93" s="59" t="s">
        <v>17</v>
      </c>
      <c r="U93" s="55" t="s">
        <v>1658</v>
      </c>
      <c r="V93" s="59">
        <v>3706.4679999999998</v>
      </c>
      <c r="W93" s="55" t="s">
        <v>21</v>
      </c>
      <c r="X93" s="61">
        <v>21</v>
      </c>
      <c r="Y93" s="11">
        <f t="shared" si="4"/>
        <v>2014</v>
      </c>
      <c r="Z93" s="7" t="str">
        <f t="shared" si="5"/>
        <v>2014.3</v>
      </c>
      <c r="AA93" s="12" t="str">
        <f>IF(AND(INDEX('Rate Case History'!V$11:V$13,MATCH($F93,'Rate Case History'!$U$11:$U$13,0))="Yes",INDEX('Rate Case History'!V$15:V$17,MATCH($N93,'Rate Case History'!$U$15:$U$17,0))="Yes",$M93&lt;='Rate Case History'!$V$7,ISNUMBER($S93)),$S93/100,"NA")</f>
        <v>NA</v>
      </c>
    </row>
    <row r="94" spans="1:27" x14ac:dyDescent="0.25">
      <c r="A94" s="55" t="s">
        <v>19</v>
      </c>
      <c r="B94" s="56" t="s">
        <v>22</v>
      </c>
      <c r="C94" s="55" t="s">
        <v>23</v>
      </c>
      <c r="D94" s="55" t="s">
        <v>231</v>
      </c>
      <c r="E94" s="55" t="s">
        <v>163</v>
      </c>
      <c r="F94" s="55" t="s">
        <v>35</v>
      </c>
      <c r="G94" s="57">
        <v>41019</v>
      </c>
      <c r="H94" s="58">
        <v>-23</v>
      </c>
      <c r="I94" s="59">
        <v>8.4499999999999993</v>
      </c>
      <c r="J94" s="59">
        <v>11</v>
      </c>
      <c r="K94" s="59">
        <v>52</v>
      </c>
      <c r="L94" s="59" t="s">
        <v>17</v>
      </c>
      <c r="M94" s="57">
        <v>41263</v>
      </c>
      <c r="N94" s="55" t="s">
        <v>76</v>
      </c>
      <c r="O94" s="58">
        <v>-55.8</v>
      </c>
      <c r="P94" s="55" t="s">
        <v>74</v>
      </c>
      <c r="Q94" s="55" t="s">
        <v>74</v>
      </c>
      <c r="R94" s="59">
        <v>8.06</v>
      </c>
      <c r="S94" s="59">
        <v>10.4</v>
      </c>
      <c r="T94" s="59">
        <v>52</v>
      </c>
      <c r="U94" s="55" t="s">
        <v>1661</v>
      </c>
      <c r="V94" s="59" t="s">
        <v>17</v>
      </c>
      <c r="W94" s="55" t="s">
        <v>17</v>
      </c>
      <c r="X94" s="61">
        <v>8</v>
      </c>
      <c r="Y94" s="11">
        <f t="shared" si="4"/>
        <v>2012</v>
      </c>
      <c r="Z94" s="7" t="str">
        <f t="shared" si="5"/>
        <v>2012.4</v>
      </c>
      <c r="AA94" s="12">
        <f>IF(AND(INDEX('Rate Case History'!V$11:V$13,MATCH($F94,'Rate Case History'!$U$11:$U$13,0))="Yes",INDEX('Rate Case History'!V$15:V$17,MATCH($N94,'Rate Case History'!$U$15:$U$17,0))="Yes",$M94&lt;='Rate Case History'!$V$7,ISNUMBER($S94)),$S94/100,"NA")</f>
        <v>0.10400000000000001</v>
      </c>
    </row>
    <row r="95" spans="1:27" x14ac:dyDescent="0.25">
      <c r="A95" s="55" t="s">
        <v>19</v>
      </c>
      <c r="B95" s="56" t="s">
        <v>22</v>
      </c>
      <c r="C95" s="55" t="s">
        <v>23</v>
      </c>
      <c r="D95" s="55" t="s">
        <v>232</v>
      </c>
      <c r="E95" s="55" t="s">
        <v>163</v>
      </c>
      <c r="F95" s="55" t="s">
        <v>35</v>
      </c>
      <c r="G95" s="57">
        <v>40168</v>
      </c>
      <c r="H95" s="58">
        <v>208.678</v>
      </c>
      <c r="I95" s="59" t="s">
        <v>17</v>
      </c>
      <c r="J95" s="59" t="s">
        <v>17</v>
      </c>
      <c r="K95" s="59" t="s">
        <v>17</v>
      </c>
      <c r="L95" s="59">
        <v>2458.5529999999999</v>
      </c>
      <c r="M95" s="57">
        <v>40676</v>
      </c>
      <c r="N95" s="55" t="s">
        <v>73</v>
      </c>
      <c r="O95" s="58">
        <v>47.363</v>
      </c>
      <c r="P95" s="55" t="s">
        <v>75</v>
      </c>
      <c r="Q95" s="55" t="s">
        <v>74</v>
      </c>
      <c r="R95" s="59" t="s">
        <v>17</v>
      </c>
      <c r="S95" s="59" t="s">
        <v>17</v>
      </c>
      <c r="T95" s="59" t="s">
        <v>17</v>
      </c>
      <c r="U95" s="55" t="s">
        <v>1713</v>
      </c>
      <c r="V95" s="59">
        <v>2448.5189999999998</v>
      </c>
      <c r="W95" s="55" t="s">
        <v>21</v>
      </c>
      <c r="X95" s="61">
        <v>16</v>
      </c>
      <c r="Y95" s="11">
        <f t="shared" si="4"/>
        <v>2011</v>
      </c>
      <c r="Z95" s="7" t="str">
        <f t="shared" si="5"/>
        <v>2011.2</v>
      </c>
      <c r="AA95" s="12" t="str">
        <f>IF(AND(INDEX('Rate Case History'!V$11:V$13,MATCH($F95,'Rate Case History'!$U$11:$U$13,0))="Yes",INDEX('Rate Case History'!V$15:V$17,MATCH($N95,'Rate Case History'!$U$15:$U$17,0))="Yes",$M95&lt;='Rate Case History'!$V$7,ISNUMBER($S95)),$S95/100,"NA")</f>
        <v>NA</v>
      </c>
    </row>
    <row r="96" spans="1:27" x14ac:dyDescent="0.25">
      <c r="A96" s="55" t="s">
        <v>19</v>
      </c>
      <c r="B96" s="56" t="s">
        <v>22</v>
      </c>
      <c r="C96" s="55" t="s">
        <v>23</v>
      </c>
      <c r="D96" s="55" t="s">
        <v>233</v>
      </c>
      <c r="E96" s="55" t="s">
        <v>163</v>
      </c>
      <c r="F96" s="55" t="s">
        <v>35</v>
      </c>
      <c r="G96" s="57">
        <v>38688</v>
      </c>
      <c r="H96" s="58">
        <v>35.5</v>
      </c>
      <c r="I96" s="59">
        <v>8.7899999999999991</v>
      </c>
      <c r="J96" s="59">
        <v>11.35</v>
      </c>
      <c r="K96" s="59">
        <v>52</v>
      </c>
      <c r="L96" s="59">
        <v>2197.4</v>
      </c>
      <c r="M96" s="57">
        <v>39162</v>
      </c>
      <c r="N96" s="55" t="s">
        <v>73</v>
      </c>
      <c r="O96" s="58">
        <v>20.5</v>
      </c>
      <c r="P96" s="55" t="s">
        <v>75</v>
      </c>
      <c r="Q96" s="55" t="s">
        <v>74</v>
      </c>
      <c r="R96" s="59">
        <v>8.7899999999999991</v>
      </c>
      <c r="S96" s="59">
        <v>11.35</v>
      </c>
      <c r="T96" s="59">
        <v>52</v>
      </c>
      <c r="U96" s="55" t="s">
        <v>1696</v>
      </c>
      <c r="V96" s="59">
        <v>2195.8000000000002</v>
      </c>
      <c r="W96" s="55" t="s">
        <v>21</v>
      </c>
      <c r="X96" s="61">
        <v>15</v>
      </c>
      <c r="Y96" s="11">
        <f t="shared" si="4"/>
        <v>2007</v>
      </c>
      <c r="Z96" s="7" t="str">
        <f t="shared" si="5"/>
        <v>2007.1</v>
      </c>
      <c r="AA96" s="12">
        <f>IF(AND(INDEX('Rate Case History'!V$11:V$13,MATCH($F96,'Rate Case History'!$U$11:$U$13,0))="Yes",INDEX('Rate Case History'!V$15:V$17,MATCH($N96,'Rate Case History'!$U$15:$U$17,0))="Yes",$M96&lt;='Rate Case History'!$V$7,ISNUMBER($S96)),$S96/100,"NA")</f>
        <v>0.11349999999999999</v>
      </c>
    </row>
    <row r="97" spans="1:27" x14ac:dyDescent="0.25">
      <c r="A97" s="55" t="s">
        <v>19</v>
      </c>
      <c r="B97" s="56" t="s">
        <v>22</v>
      </c>
      <c r="C97" s="55" t="s">
        <v>23</v>
      </c>
      <c r="D97" s="55" t="s">
        <v>234</v>
      </c>
      <c r="E97" s="55" t="s">
        <v>163</v>
      </c>
      <c r="F97" s="55" t="s">
        <v>35</v>
      </c>
      <c r="G97" s="57">
        <v>37568</v>
      </c>
      <c r="H97" s="58">
        <v>107</v>
      </c>
      <c r="I97" s="59">
        <v>9.24</v>
      </c>
      <c r="J97" s="59">
        <v>11.22</v>
      </c>
      <c r="K97" s="59">
        <v>48</v>
      </c>
      <c r="L97" s="60">
        <v>2134</v>
      </c>
      <c r="M97" s="57">
        <v>38140</v>
      </c>
      <c r="N97" s="55" t="s">
        <v>73</v>
      </c>
      <c r="O97" s="58">
        <v>52</v>
      </c>
      <c r="P97" s="55" t="s">
        <v>74</v>
      </c>
      <c r="Q97" s="55" t="s">
        <v>74</v>
      </c>
      <c r="R97" s="59">
        <v>9.24</v>
      </c>
      <c r="S97" s="59">
        <v>11.22</v>
      </c>
      <c r="T97" s="59">
        <v>48</v>
      </c>
      <c r="U97" s="55" t="s">
        <v>1723</v>
      </c>
      <c r="V97" s="60">
        <v>2078</v>
      </c>
      <c r="W97" s="55" t="s">
        <v>21</v>
      </c>
      <c r="X97" s="61">
        <v>19</v>
      </c>
      <c r="Y97" s="11">
        <f t="shared" si="4"/>
        <v>2004</v>
      </c>
      <c r="Z97" s="7" t="str">
        <f t="shared" si="5"/>
        <v>2004.2</v>
      </c>
      <c r="AA97" s="12">
        <f>IF(AND(INDEX('Rate Case History'!V$11:V$13,MATCH($F97,'Rate Case History'!$U$11:$U$13,0))="Yes",INDEX('Rate Case History'!V$15:V$17,MATCH($N97,'Rate Case History'!$U$15:$U$17,0))="Yes",$M97&lt;='Rate Case History'!$V$7,ISNUMBER($S97)),$S97/100,"NA")</f>
        <v>0.11220000000000001</v>
      </c>
    </row>
    <row r="98" spans="1:27" x14ac:dyDescent="0.25">
      <c r="A98" s="55" t="s">
        <v>19</v>
      </c>
      <c r="B98" s="56" t="s">
        <v>22</v>
      </c>
      <c r="C98" s="55" t="s">
        <v>23</v>
      </c>
      <c r="D98" s="55" t="s">
        <v>235</v>
      </c>
      <c r="E98" s="55" t="s">
        <v>163</v>
      </c>
      <c r="F98" s="55" t="s">
        <v>35</v>
      </c>
      <c r="G98" s="57">
        <v>35776</v>
      </c>
      <c r="H98" s="58">
        <v>377</v>
      </c>
      <c r="I98" s="59">
        <v>9.17</v>
      </c>
      <c r="J98" s="59">
        <v>11.2</v>
      </c>
      <c r="K98" s="59">
        <v>48</v>
      </c>
      <c r="L98" s="60">
        <v>2179.6999999999998</v>
      </c>
      <c r="M98" s="57">
        <v>36573</v>
      </c>
      <c r="N98" s="55" t="s">
        <v>76</v>
      </c>
      <c r="O98" s="58">
        <v>93</v>
      </c>
      <c r="P98" s="55" t="s">
        <v>75</v>
      </c>
      <c r="Q98" s="55" t="s">
        <v>74</v>
      </c>
      <c r="R98" s="59">
        <v>8.75</v>
      </c>
      <c r="S98" s="59">
        <v>10.6</v>
      </c>
      <c r="T98" s="59">
        <v>48</v>
      </c>
      <c r="U98" s="55" t="s">
        <v>1709</v>
      </c>
      <c r="V98" s="60">
        <v>2203.4</v>
      </c>
      <c r="W98" s="55" t="s">
        <v>21</v>
      </c>
      <c r="X98" s="61">
        <v>26</v>
      </c>
      <c r="Y98" s="11">
        <f t="shared" si="4"/>
        <v>2000</v>
      </c>
      <c r="Z98" s="7" t="str">
        <f t="shared" si="5"/>
        <v>2000.1</v>
      </c>
      <c r="AA98" s="12">
        <f>IF(AND(INDEX('Rate Case History'!V$11:V$13,MATCH($F98,'Rate Case History'!$U$11:$U$13,0))="Yes",INDEX('Rate Case History'!V$15:V$17,MATCH($N98,'Rate Case History'!$U$15:$U$17,0))="Yes",$M98&lt;='Rate Case History'!$V$7,ISNUMBER($S98)),$S98/100,"NA")</f>
        <v>0.106</v>
      </c>
    </row>
    <row r="99" spans="1:27" x14ac:dyDescent="0.25">
      <c r="A99" s="55" t="s">
        <v>19</v>
      </c>
      <c r="B99" s="56" t="s">
        <v>22</v>
      </c>
      <c r="C99" s="55" t="s">
        <v>23</v>
      </c>
      <c r="D99" s="55" t="s">
        <v>236</v>
      </c>
      <c r="E99" s="55" t="s">
        <v>163</v>
      </c>
      <c r="F99" s="55" t="s">
        <v>35</v>
      </c>
      <c r="G99" s="57">
        <v>34677</v>
      </c>
      <c r="H99" s="58">
        <v>-203.6</v>
      </c>
      <c r="I99" s="59">
        <v>9.49</v>
      </c>
      <c r="J99" s="59">
        <v>11.6</v>
      </c>
      <c r="K99" s="59">
        <v>48</v>
      </c>
      <c r="L99" s="59">
        <v>2810.3</v>
      </c>
      <c r="M99" s="57">
        <v>35053</v>
      </c>
      <c r="N99" s="55" t="s">
        <v>76</v>
      </c>
      <c r="O99" s="58">
        <v>-269.89999999999998</v>
      </c>
      <c r="P99" s="55" t="s">
        <v>75</v>
      </c>
      <c r="Q99" s="55" t="s">
        <v>74</v>
      </c>
      <c r="R99" s="59">
        <v>9.49</v>
      </c>
      <c r="S99" s="59">
        <v>11.6</v>
      </c>
      <c r="T99" s="59">
        <v>48</v>
      </c>
      <c r="U99" s="55" t="s">
        <v>1724</v>
      </c>
      <c r="V99" s="59">
        <v>2767.3</v>
      </c>
      <c r="W99" s="55" t="s">
        <v>21</v>
      </c>
      <c r="X99" s="61">
        <v>12</v>
      </c>
      <c r="Y99" s="11">
        <f t="shared" si="4"/>
        <v>1995</v>
      </c>
      <c r="Z99" s="7" t="str">
        <f t="shared" si="5"/>
        <v>1995.4</v>
      </c>
      <c r="AA99" s="12">
        <f>IF(AND(INDEX('Rate Case History'!V$11:V$13,MATCH($F99,'Rate Case History'!$U$11:$U$13,0))="Yes",INDEX('Rate Case History'!V$15:V$17,MATCH($N99,'Rate Case History'!$U$15:$U$17,0))="Yes",$M99&lt;='Rate Case History'!$V$7,ISNUMBER($S99)),$S99/100,"NA")</f>
        <v>0.11599999999999999</v>
      </c>
    </row>
    <row r="100" spans="1:27" x14ac:dyDescent="0.25">
      <c r="A100" s="55" t="s">
        <v>19</v>
      </c>
      <c r="B100" s="56" t="s">
        <v>22</v>
      </c>
      <c r="C100" s="55" t="s">
        <v>23</v>
      </c>
      <c r="D100" s="55" t="s">
        <v>237</v>
      </c>
      <c r="E100" s="55" t="s">
        <v>163</v>
      </c>
      <c r="F100" s="55" t="s">
        <v>35</v>
      </c>
      <c r="G100" s="57">
        <v>33568</v>
      </c>
      <c r="H100" s="58">
        <v>104</v>
      </c>
      <c r="I100" s="59">
        <v>10.130000000000001</v>
      </c>
      <c r="J100" s="59">
        <v>11.9</v>
      </c>
      <c r="K100" s="59">
        <v>46.75</v>
      </c>
      <c r="L100" s="60">
        <v>2753.7</v>
      </c>
      <c r="M100" s="57">
        <v>33954</v>
      </c>
      <c r="N100" s="55" t="s">
        <v>76</v>
      </c>
      <c r="O100" s="58">
        <v>68.3</v>
      </c>
      <c r="P100" s="55" t="s">
        <v>75</v>
      </c>
      <c r="Q100" s="55" t="s">
        <v>74</v>
      </c>
      <c r="R100" s="59">
        <v>10.130000000000001</v>
      </c>
      <c r="S100" s="59">
        <v>11.9</v>
      </c>
      <c r="T100" s="59">
        <v>46.75</v>
      </c>
      <c r="U100" s="55" t="s">
        <v>1725</v>
      </c>
      <c r="V100" s="60">
        <v>2748.1</v>
      </c>
      <c r="W100" s="55" t="s">
        <v>21</v>
      </c>
      <c r="X100" s="61">
        <v>12</v>
      </c>
      <c r="Y100" s="11">
        <f t="shared" si="4"/>
        <v>1992</v>
      </c>
      <c r="Z100" s="7" t="str">
        <f t="shared" si="5"/>
        <v>1992.4</v>
      </c>
      <c r="AA100" s="12">
        <f>IF(AND(INDEX('Rate Case History'!V$11:V$13,MATCH($F100,'Rate Case History'!$U$11:$U$13,0))="Yes",INDEX('Rate Case History'!V$15:V$17,MATCH($N100,'Rate Case History'!$U$15:$U$17,0))="Yes",$M100&lt;='Rate Case History'!$V$7,ISNUMBER($S100)),$S100/100,"NA")</f>
        <v>0.11900000000000001</v>
      </c>
    </row>
    <row r="101" spans="1:27" x14ac:dyDescent="0.25">
      <c r="A101" s="55" t="s">
        <v>19</v>
      </c>
      <c r="B101" s="56" t="s">
        <v>22</v>
      </c>
      <c r="C101" s="55" t="s">
        <v>23</v>
      </c>
      <c r="D101" s="55" t="s">
        <v>1986</v>
      </c>
      <c r="E101" s="55" t="s">
        <v>163</v>
      </c>
      <c r="F101" s="55" t="s">
        <v>35</v>
      </c>
      <c r="G101" s="57">
        <v>32482</v>
      </c>
      <c r="H101" s="58">
        <v>80.2</v>
      </c>
      <c r="I101" s="60">
        <v>11.04</v>
      </c>
      <c r="J101" s="59">
        <v>13</v>
      </c>
      <c r="K101" s="59">
        <v>46.75</v>
      </c>
      <c r="L101" s="60" t="s">
        <v>17</v>
      </c>
      <c r="M101" s="57">
        <v>32862</v>
      </c>
      <c r="N101" s="55" t="s">
        <v>76</v>
      </c>
      <c r="O101" s="58">
        <v>43.1</v>
      </c>
      <c r="P101" s="55" t="s">
        <v>75</v>
      </c>
      <c r="Q101" s="55" t="s">
        <v>74</v>
      </c>
      <c r="R101" s="60">
        <v>10.96</v>
      </c>
      <c r="S101" s="59">
        <v>12.9</v>
      </c>
      <c r="T101" s="59">
        <v>46.75</v>
      </c>
      <c r="U101" s="55" t="s">
        <v>1758</v>
      </c>
      <c r="V101" s="60" t="s">
        <v>17</v>
      </c>
      <c r="W101" s="55" t="s">
        <v>17</v>
      </c>
      <c r="X101" s="61">
        <v>12</v>
      </c>
      <c r="Y101" s="11">
        <f t="shared" si="4"/>
        <v>1989</v>
      </c>
      <c r="Z101" s="7" t="str">
        <f t="shared" si="5"/>
        <v>1989.4</v>
      </c>
      <c r="AA101" s="12">
        <f>IF(AND(INDEX('Rate Case History'!V$11:V$13,MATCH($F101,'Rate Case History'!$U$11:$U$13,0))="Yes",INDEX('Rate Case History'!V$15:V$17,MATCH($N101,'Rate Case History'!$U$15:$U$17,0))="Yes",$M101&lt;='Rate Case History'!$V$7,ISNUMBER($S101)),$S101/100,"NA")</f>
        <v>0.129</v>
      </c>
    </row>
    <row r="102" spans="1:27" x14ac:dyDescent="0.25">
      <c r="A102" s="55" t="s">
        <v>19</v>
      </c>
      <c r="B102" s="56" t="s">
        <v>22</v>
      </c>
      <c r="C102" s="55" t="s">
        <v>23</v>
      </c>
      <c r="D102" s="55" t="s">
        <v>1988</v>
      </c>
      <c r="E102" s="55" t="s">
        <v>163</v>
      </c>
      <c r="F102" s="55" t="s">
        <v>35</v>
      </c>
      <c r="G102" s="57">
        <v>31408</v>
      </c>
      <c r="H102" s="58">
        <v>82.7</v>
      </c>
      <c r="I102" s="59">
        <v>12.16</v>
      </c>
      <c r="J102" s="59">
        <v>15.25</v>
      </c>
      <c r="K102" s="59">
        <v>45</v>
      </c>
      <c r="L102" s="60" t="s">
        <v>17</v>
      </c>
      <c r="M102" s="57">
        <v>31768</v>
      </c>
      <c r="N102" s="55" t="s">
        <v>76</v>
      </c>
      <c r="O102" s="58">
        <v>-0.7</v>
      </c>
      <c r="P102" s="55" t="s">
        <v>75</v>
      </c>
      <c r="Q102" s="55" t="s">
        <v>74</v>
      </c>
      <c r="R102" s="59">
        <v>11.44</v>
      </c>
      <c r="S102" s="59">
        <v>13.8</v>
      </c>
      <c r="T102" s="59">
        <v>44.5</v>
      </c>
      <c r="U102" s="55" t="s">
        <v>1987</v>
      </c>
      <c r="V102" s="60" t="s">
        <v>17</v>
      </c>
      <c r="W102" s="55" t="s">
        <v>17</v>
      </c>
      <c r="X102" s="61">
        <v>12</v>
      </c>
      <c r="Y102" s="11">
        <f t="shared" si="4"/>
        <v>1986</v>
      </c>
      <c r="Z102" s="7" t="str">
        <f t="shared" si="5"/>
        <v>1986.4</v>
      </c>
      <c r="AA102" s="12">
        <f>IF(AND(INDEX('Rate Case History'!V$11:V$13,MATCH($F102,'Rate Case History'!$U$11:$U$13,0))="Yes",INDEX('Rate Case History'!V$15:V$17,MATCH($N102,'Rate Case History'!$U$15:$U$17,0))="Yes",$M102&lt;='Rate Case History'!$V$7,ISNUMBER($S102)),$S102/100,"NA")</f>
        <v>0.13800000000000001</v>
      </c>
    </row>
    <row r="103" spans="1:27" x14ac:dyDescent="0.25">
      <c r="A103" s="55" t="s">
        <v>19</v>
      </c>
      <c r="B103" s="56" t="s">
        <v>22</v>
      </c>
      <c r="C103" s="55" t="s">
        <v>23</v>
      </c>
      <c r="D103" s="55" t="s">
        <v>1989</v>
      </c>
      <c r="E103" s="55" t="s">
        <v>163</v>
      </c>
      <c r="F103" s="55" t="s">
        <v>35</v>
      </c>
      <c r="G103" s="57">
        <v>30305</v>
      </c>
      <c r="H103" s="58">
        <v>145.69999999999999</v>
      </c>
      <c r="I103" s="59">
        <v>13.19</v>
      </c>
      <c r="J103" s="59">
        <v>17.5</v>
      </c>
      <c r="K103" s="59">
        <v>42.25</v>
      </c>
      <c r="L103" s="60">
        <v>1721.6</v>
      </c>
      <c r="M103" s="57">
        <v>30672</v>
      </c>
      <c r="N103" s="55" t="s">
        <v>76</v>
      </c>
      <c r="O103" s="58">
        <v>78.8</v>
      </c>
      <c r="P103" s="55" t="s">
        <v>75</v>
      </c>
      <c r="Q103" s="55" t="s">
        <v>74</v>
      </c>
      <c r="R103" s="59">
        <v>12.45</v>
      </c>
      <c r="S103" s="59">
        <v>15.75</v>
      </c>
      <c r="T103" s="59">
        <v>42.25</v>
      </c>
      <c r="U103" s="55" t="s">
        <v>1955</v>
      </c>
      <c r="V103" s="60">
        <v>1712</v>
      </c>
      <c r="W103" s="55" t="s">
        <v>21</v>
      </c>
      <c r="X103" s="61">
        <v>12</v>
      </c>
      <c r="Y103" s="11">
        <f t="shared" si="4"/>
        <v>1983</v>
      </c>
      <c r="Z103" s="7" t="str">
        <f t="shared" si="5"/>
        <v>1983.4</v>
      </c>
      <c r="AA103" s="12">
        <f>IF(AND(INDEX('Rate Case History'!V$11:V$13,MATCH($F103,'Rate Case History'!$U$11:$U$13,0))="Yes",INDEX('Rate Case History'!V$15:V$17,MATCH($N103,'Rate Case History'!$U$15:$U$17,0))="Yes",$M103&lt;='Rate Case History'!$V$7,ISNUMBER($S103)),$S103/100,"NA")</f>
        <v>0.1575</v>
      </c>
    </row>
    <row r="104" spans="1:27" x14ac:dyDescent="0.25">
      <c r="A104" s="55" t="s">
        <v>19</v>
      </c>
      <c r="B104" s="56" t="s">
        <v>22</v>
      </c>
      <c r="C104" s="55" t="s">
        <v>23</v>
      </c>
      <c r="D104" s="55" t="s">
        <v>1990</v>
      </c>
      <c r="E104" s="55" t="s">
        <v>163</v>
      </c>
      <c r="F104" s="55" t="s">
        <v>35</v>
      </c>
      <c r="G104" s="57">
        <v>29578</v>
      </c>
      <c r="H104" s="58">
        <v>256</v>
      </c>
      <c r="I104" s="59">
        <v>13</v>
      </c>
      <c r="J104" s="59">
        <v>18</v>
      </c>
      <c r="K104" s="59">
        <v>41</v>
      </c>
      <c r="L104" s="60" t="s">
        <v>17</v>
      </c>
      <c r="M104" s="57">
        <v>29950</v>
      </c>
      <c r="N104" s="55" t="s">
        <v>76</v>
      </c>
      <c r="O104" s="60">
        <v>202</v>
      </c>
      <c r="P104" s="55" t="s">
        <v>75</v>
      </c>
      <c r="Q104" s="55" t="s">
        <v>75</v>
      </c>
      <c r="R104" s="59">
        <v>12.2</v>
      </c>
      <c r="S104" s="59">
        <v>16</v>
      </c>
      <c r="T104" s="59">
        <v>41</v>
      </c>
      <c r="U104" s="55" t="s">
        <v>1958</v>
      </c>
      <c r="V104" s="60" t="s">
        <v>17</v>
      </c>
      <c r="W104" s="55" t="s">
        <v>17</v>
      </c>
      <c r="X104" s="61">
        <v>12</v>
      </c>
      <c r="Y104" s="11">
        <f t="shared" si="4"/>
        <v>1981</v>
      </c>
      <c r="Z104" s="7" t="str">
        <f t="shared" si="5"/>
        <v>1981.4</v>
      </c>
      <c r="AA104" s="12">
        <f>IF(AND(INDEX('Rate Case History'!V$11:V$13,MATCH($F104,'Rate Case History'!$U$11:$U$13,0))="Yes",INDEX('Rate Case History'!V$15:V$17,MATCH($N104,'Rate Case History'!$U$15:$U$17,0))="Yes",$M104&lt;='Rate Case History'!$V$7,ISNUMBER($S104)),$S104/100,"NA")</f>
        <v>0.16</v>
      </c>
    </row>
    <row r="105" spans="1:27" x14ac:dyDescent="0.25">
      <c r="A105" s="55" t="s">
        <v>19</v>
      </c>
      <c r="B105" s="56" t="s">
        <v>25</v>
      </c>
      <c r="C105" s="55" t="s">
        <v>26</v>
      </c>
      <c r="D105" s="55" t="s">
        <v>1610</v>
      </c>
      <c r="E105" s="55" t="s">
        <v>163</v>
      </c>
      <c r="F105" s="55" t="s">
        <v>35</v>
      </c>
      <c r="G105" s="57">
        <v>44431</v>
      </c>
      <c r="H105" s="58">
        <v>-0.03</v>
      </c>
      <c r="I105" s="59">
        <v>7.46</v>
      </c>
      <c r="J105" s="59">
        <v>10.55</v>
      </c>
      <c r="K105" s="59">
        <v>54</v>
      </c>
      <c r="L105" s="60" t="s">
        <v>17</v>
      </c>
      <c r="M105" s="57">
        <v>44868</v>
      </c>
      <c r="N105" s="55" t="s">
        <v>76</v>
      </c>
      <c r="O105" s="58" t="s">
        <v>17</v>
      </c>
      <c r="P105" s="55" t="s">
        <v>74</v>
      </c>
      <c r="Q105" s="55" t="s">
        <v>74</v>
      </c>
      <c r="R105" s="59">
        <v>7.55</v>
      </c>
      <c r="S105" s="59">
        <v>10.199999999999999</v>
      </c>
      <c r="T105" s="59">
        <v>52</v>
      </c>
      <c r="U105" s="55" t="s">
        <v>1684</v>
      </c>
      <c r="V105" s="60" t="s">
        <v>17</v>
      </c>
      <c r="W105" s="55" t="s">
        <v>17</v>
      </c>
      <c r="X105" s="61">
        <v>14</v>
      </c>
      <c r="Y105" s="11">
        <f t="shared" ref="Y105:Y120" si="6">YEAR(M105)</f>
        <v>2022</v>
      </c>
      <c r="Z105" s="7" t="str">
        <f t="shared" ref="Z105:Z121" si="7">YEAR(M105)&amp;"."&amp;INT((MONTH(M105)-1)/3)+1</f>
        <v>2022.4</v>
      </c>
      <c r="AA105" s="12">
        <f>IF(AND(INDEX('Rate Case History'!V$11:V$13,MATCH($F105,'Rate Case History'!$U$11:$U$13,0))="Yes",INDEX('Rate Case History'!V$15:V$17,MATCH($N105,'Rate Case History'!$U$15:$U$17,0))="Yes",$M105&lt;='Rate Case History'!$V$7,ISNUMBER($S105)),$S105/100,"NA")</f>
        <v>0.10199999999999999</v>
      </c>
    </row>
    <row r="106" spans="1:27" x14ac:dyDescent="0.25">
      <c r="A106" s="55" t="s">
        <v>19</v>
      </c>
      <c r="B106" s="56" t="s">
        <v>25</v>
      </c>
      <c r="C106" s="55" t="s">
        <v>26</v>
      </c>
      <c r="D106" s="55" t="s">
        <v>238</v>
      </c>
      <c r="E106" s="55" t="s">
        <v>163</v>
      </c>
      <c r="F106" s="55" t="s">
        <v>35</v>
      </c>
      <c r="G106" s="57">
        <v>43577</v>
      </c>
      <c r="H106" s="58" t="s">
        <v>17</v>
      </c>
      <c r="I106" s="60">
        <v>8.9499999999999993</v>
      </c>
      <c r="J106" s="60">
        <v>12.38</v>
      </c>
      <c r="K106" s="60">
        <v>56</v>
      </c>
      <c r="L106" s="59" t="s">
        <v>17</v>
      </c>
      <c r="M106" s="57">
        <v>43818</v>
      </c>
      <c r="N106" s="55" t="s">
        <v>76</v>
      </c>
      <c r="O106" s="58" t="s">
        <v>17</v>
      </c>
      <c r="P106" s="55" t="s">
        <v>74</v>
      </c>
      <c r="Q106" s="55" t="s">
        <v>74</v>
      </c>
      <c r="R106" s="60">
        <v>7.55</v>
      </c>
      <c r="S106" s="60">
        <v>10.199999999999999</v>
      </c>
      <c r="T106" s="60">
        <v>52</v>
      </c>
      <c r="U106" s="55" t="s">
        <v>1685</v>
      </c>
      <c r="V106" s="59" t="s">
        <v>17</v>
      </c>
      <c r="W106" s="55" t="s">
        <v>17</v>
      </c>
      <c r="X106" s="61">
        <v>8</v>
      </c>
      <c r="Y106" s="11">
        <f t="shared" si="6"/>
        <v>2019</v>
      </c>
      <c r="Z106" s="7" t="str">
        <f t="shared" si="7"/>
        <v>2019.4</v>
      </c>
      <c r="AA106" s="12">
        <f>IF(AND(INDEX('Rate Case History'!V$11:V$13,MATCH($F106,'Rate Case History'!$U$11:$U$13,0))="Yes",INDEX('Rate Case History'!V$15:V$17,MATCH($N106,'Rate Case History'!$U$15:$U$17,0))="Yes",$M106&lt;='Rate Case History'!$V$7,ISNUMBER($S106)),$S106/100,"NA")</f>
        <v>0.10199999999999999</v>
      </c>
    </row>
    <row r="107" spans="1:27" x14ac:dyDescent="0.25">
      <c r="A107" s="55" t="s">
        <v>19</v>
      </c>
      <c r="B107" s="56" t="s">
        <v>25</v>
      </c>
      <c r="C107" s="55" t="s">
        <v>26</v>
      </c>
      <c r="D107" s="55" t="s">
        <v>239</v>
      </c>
      <c r="E107" s="55" t="s">
        <v>163</v>
      </c>
      <c r="F107" s="55" t="s">
        <v>35</v>
      </c>
      <c r="G107" s="57">
        <v>43014</v>
      </c>
      <c r="H107" s="58">
        <v>104.819</v>
      </c>
      <c r="I107" s="59" t="s">
        <v>17</v>
      </c>
      <c r="J107" s="59" t="s">
        <v>17</v>
      </c>
      <c r="K107" s="59" t="s">
        <v>17</v>
      </c>
      <c r="L107" s="59">
        <v>1011.885</v>
      </c>
      <c r="M107" s="57">
        <v>43734</v>
      </c>
      <c r="N107" s="55" t="s">
        <v>76</v>
      </c>
      <c r="O107" s="58">
        <v>71.709999999999994</v>
      </c>
      <c r="P107" s="55" t="s">
        <v>75</v>
      </c>
      <c r="Q107" s="55" t="s">
        <v>74</v>
      </c>
      <c r="R107" s="59" t="s">
        <v>17</v>
      </c>
      <c r="S107" s="59" t="s">
        <v>17</v>
      </c>
      <c r="T107" s="59" t="s">
        <v>17</v>
      </c>
      <c r="U107" s="55" t="s">
        <v>1686</v>
      </c>
      <c r="V107" s="59">
        <v>1015.626</v>
      </c>
      <c r="W107" s="55" t="s">
        <v>21</v>
      </c>
      <c r="X107" s="61">
        <v>24</v>
      </c>
      <c r="Y107" s="11">
        <f t="shared" si="6"/>
        <v>2019</v>
      </c>
      <c r="Z107" s="7" t="str">
        <f t="shared" si="7"/>
        <v>2019.3</v>
      </c>
      <c r="AA107" s="12" t="str">
        <f>IF(AND(INDEX('Rate Case History'!V$11:V$13,MATCH($F107,'Rate Case History'!$U$11:$U$13,0))="Yes",INDEX('Rate Case History'!V$15:V$17,MATCH($N107,'Rate Case History'!$U$15:$U$17,0))="Yes",$M107&lt;='Rate Case History'!$V$7,ISNUMBER($S107)),$S107/100,"NA")</f>
        <v>NA</v>
      </c>
    </row>
    <row r="108" spans="1:27" x14ac:dyDescent="0.25">
      <c r="A108" s="55" t="s">
        <v>19</v>
      </c>
      <c r="B108" s="56" t="s">
        <v>25</v>
      </c>
      <c r="C108" s="55" t="s">
        <v>26</v>
      </c>
      <c r="D108" s="55" t="s">
        <v>240</v>
      </c>
      <c r="E108" s="55" t="s">
        <v>163</v>
      </c>
      <c r="F108" s="55" t="s">
        <v>35</v>
      </c>
      <c r="G108" s="57">
        <v>43007</v>
      </c>
      <c r="H108" s="58">
        <v>-2</v>
      </c>
      <c r="I108" s="60">
        <v>7.55</v>
      </c>
      <c r="J108" s="60">
        <v>10.199999999999999</v>
      </c>
      <c r="K108" s="60">
        <v>52</v>
      </c>
      <c r="L108" s="60" t="s">
        <v>17</v>
      </c>
      <c r="M108" s="57">
        <v>43034</v>
      </c>
      <c r="N108" s="55" t="s">
        <v>73</v>
      </c>
      <c r="O108" s="58">
        <v>-2</v>
      </c>
      <c r="P108" s="55" t="s">
        <v>74</v>
      </c>
      <c r="Q108" s="55" t="s">
        <v>74</v>
      </c>
      <c r="R108" s="60">
        <v>7.55</v>
      </c>
      <c r="S108" s="60">
        <v>10.199999999999999</v>
      </c>
      <c r="T108" s="60">
        <v>52</v>
      </c>
      <c r="U108" s="55" t="s">
        <v>1687</v>
      </c>
      <c r="V108" s="60" t="s">
        <v>17</v>
      </c>
      <c r="W108" s="55" t="s">
        <v>17</v>
      </c>
      <c r="X108" s="61">
        <v>0</v>
      </c>
      <c r="Y108" s="11">
        <f t="shared" si="6"/>
        <v>2017</v>
      </c>
      <c r="Z108" s="7" t="str">
        <f t="shared" si="7"/>
        <v>2017.4</v>
      </c>
      <c r="AA108" s="12">
        <f>IF(AND(INDEX('Rate Case History'!V$11:V$13,MATCH($F108,'Rate Case History'!$U$11:$U$13,0))="Yes",INDEX('Rate Case History'!V$15:V$17,MATCH($N108,'Rate Case History'!$U$15:$U$17,0))="Yes",$M108&lt;='Rate Case History'!$V$7,ISNUMBER($S108)),$S108/100,"NA")</f>
        <v>0.10199999999999999</v>
      </c>
    </row>
    <row r="109" spans="1:27" x14ac:dyDescent="0.25">
      <c r="A109" s="55" t="s">
        <v>19</v>
      </c>
      <c r="B109" s="56" t="s">
        <v>25</v>
      </c>
      <c r="C109" s="55" t="s">
        <v>26</v>
      </c>
      <c r="D109" s="55" t="s">
        <v>241</v>
      </c>
      <c r="E109" s="55" t="s">
        <v>163</v>
      </c>
      <c r="F109" s="55" t="s">
        <v>35</v>
      </c>
      <c r="G109" s="57">
        <v>41957</v>
      </c>
      <c r="H109" s="58">
        <v>13.736000000000001</v>
      </c>
      <c r="I109" s="60" t="s">
        <v>17</v>
      </c>
      <c r="J109" s="60" t="s">
        <v>17</v>
      </c>
      <c r="K109" s="60" t="s">
        <v>17</v>
      </c>
      <c r="L109" s="60">
        <v>714.77300000000002</v>
      </c>
      <c r="M109" s="57">
        <v>42544</v>
      </c>
      <c r="N109" s="55" t="s">
        <v>73</v>
      </c>
      <c r="O109" s="58">
        <v>-1.575</v>
      </c>
      <c r="P109" s="55" t="s">
        <v>75</v>
      </c>
      <c r="Q109" s="55" t="s">
        <v>74</v>
      </c>
      <c r="R109" s="60" t="s">
        <v>17</v>
      </c>
      <c r="S109" s="60" t="s">
        <v>17</v>
      </c>
      <c r="T109" s="60" t="s">
        <v>17</v>
      </c>
      <c r="U109" s="55" t="s">
        <v>1722</v>
      </c>
      <c r="V109" s="60">
        <v>691.08799999999997</v>
      </c>
      <c r="W109" s="55" t="s">
        <v>21</v>
      </c>
      <c r="X109" s="61">
        <v>19</v>
      </c>
      <c r="Y109" s="11">
        <f t="shared" si="6"/>
        <v>2016</v>
      </c>
      <c r="Z109" s="7" t="str">
        <f t="shared" si="7"/>
        <v>2016.2</v>
      </c>
      <c r="AA109" s="12" t="str">
        <f>IF(AND(INDEX('Rate Case History'!V$11:V$13,MATCH($F109,'Rate Case History'!$U$11:$U$13,0))="Yes",INDEX('Rate Case History'!V$15:V$17,MATCH($N109,'Rate Case History'!$U$15:$U$17,0))="Yes",$M109&lt;='Rate Case History'!$V$7,ISNUMBER($S109)),$S109/100,"NA")</f>
        <v>NA</v>
      </c>
    </row>
    <row r="110" spans="1:27" x14ac:dyDescent="0.25">
      <c r="A110" s="55" t="s">
        <v>19</v>
      </c>
      <c r="B110" s="56" t="s">
        <v>25</v>
      </c>
      <c r="C110" s="55" t="s">
        <v>26</v>
      </c>
      <c r="D110" s="55" t="s">
        <v>242</v>
      </c>
      <c r="E110" s="55" t="s">
        <v>163</v>
      </c>
      <c r="F110" s="55" t="s">
        <v>35</v>
      </c>
      <c r="G110" s="57">
        <v>41019</v>
      </c>
      <c r="H110" s="58">
        <v>-0.76</v>
      </c>
      <c r="I110" s="59">
        <v>8.1999999999999993</v>
      </c>
      <c r="J110" s="59">
        <v>11</v>
      </c>
      <c r="K110" s="59">
        <v>52</v>
      </c>
      <c r="L110" s="59" t="s">
        <v>17</v>
      </c>
      <c r="M110" s="57">
        <v>41263</v>
      </c>
      <c r="N110" s="55" t="s">
        <v>76</v>
      </c>
      <c r="O110" s="58">
        <v>-6</v>
      </c>
      <c r="P110" s="55" t="s">
        <v>74</v>
      </c>
      <c r="Q110" s="55" t="s">
        <v>74</v>
      </c>
      <c r="R110" s="59">
        <v>7.79</v>
      </c>
      <c r="S110" s="59">
        <v>10.3</v>
      </c>
      <c r="T110" s="59">
        <v>52</v>
      </c>
      <c r="U110" s="55" t="s">
        <v>1661</v>
      </c>
      <c r="V110" s="59" t="s">
        <v>17</v>
      </c>
      <c r="W110" s="55" t="s">
        <v>17</v>
      </c>
      <c r="X110" s="61">
        <v>8</v>
      </c>
      <c r="Y110" s="11">
        <f t="shared" si="6"/>
        <v>2012</v>
      </c>
      <c r="Z110" s="7" t="str">
        <f t="shared" si="7"/>
        <v>2012.4</v>
      </c>
      <c r="AA110" s="12">
        <f>IF(AND(INDEX('Rate Case History'!V$11:V$13,MATCH($F110,'Rate Case History'!$U$11:$U$13,0))="Yes",INDEX('Rate Case History'!V$15:V$17,MATCH($N110,'Rate Case History'!$U$15:$U$17,0))="Yes",$M110&lt;='Rate Case History'!$V$7,ISNUMBER($S110)),$S110/100,"NA")</f>
        <v>0.10300000000000001</v>
      </c>
    </row>
    <row r="111" spans="1:27" x14ac:dyDescent="0.25">
      <c r="A111" s="55" t="s">
        <v>19</v>
      </c>
      <c r="B111" s="56" t="s">
        <v>25</v>
      </c>
      <c r="C111" s="55" t="s">
        <v>26</v>
      </c>
      <c r="D111" s="55" t="s">
        <v>243</v>
      </c>
      <c r="E111" s="55" t="s">
        <v>163</v>
      </c>
      <c r="F111" s="55" t="s">
        <v>35</v>
      </c>
      <c r="G111" s="57">
        <v>40527</v>
      </c>
      <c r="H111" s="58">
        <v>37.276000000000003</v>
      </c>
      <c r="I111" s="59" t="s">
        <v>17</v>
      </c>
      <c r="J111" s="59" t="s">
        <v>17</v>
      </c>
      <c r="K111" s="59" t="s">
        <v>17</v>
      </c>
      <c r="L111" s="59">
        <v>524.58500000000004</v>
      </c>
      <c r="M111" s="57">
        <v>41403</v>
      </c>
      <c r="N111" s="55" t="s">
        <v>76</v>
      </c>
      <c r="O111" s="58">
        <v>8.1940000000000008</v>
      </c>
      <c r="P111" s="55" t="s">
        <v>75</v>
      </c>
      <c r="Q111" s="55" t="s">
        <v>74</v>
      </c>
      <c r="R111" s="59" t="s">
        <v>17</v>
      </c>
      <c r="S111" s="59" t="s">
        <v>17</v>
      </c>
      <c r="T111" s="59" t="s">
        <v>17</v>
      </c>
      <c r="U111" s="55" t="s">
        <v>1688</v>
      </c>
      <c r="V111" s="59">
        <v>497.57600000000002</v>
      </c>
      <c r="W111" s="55" t="s">
        <v>21</v>
      </c>
      <c r="X111" s="61">
        <v>29</v>
      </c>
      <c r="Y111" s="11">
        <f t="shared" si="6"/>
        <v>2013</v>
      </c>
      <c r="Z111" s="7" t="str">
        <f t="shared" si="7"/>
        <v>2013.2</v>
      </c>
      <c r="AA111" s="12" t="str">
        <f>IF(AND(INDEX('Rate Case History'!V$11:V$13,MATCH($F111,'Rate Case History'!$U$11:$U$13,0))="Yes",INDEX('Rate Case History'!V$15:V$17,MATCH($N111,'Rate Case History'!$U$15:$U$17,0))="Yes",$M111&lt;='Rate Case History'!$V$7,ISNUMBER($S111)),$S111/100,"NA")</f>
        <v>NA</v>
      </c>
    </row>
    <row r="112" spans="1:27" x14ac:dyDescent="0.25">
      <c r="A112" s="55" t="s">
        <v>19</v>
      </c>
      <c r="B112" s="56" t="s">
        <v>25</v>
      </c>
      <c r="C112" s="55" t="s">
        <v>26</v>
      </c>
      <c r="D112" s="55" t="s">
        <v>244</v>
      </c>
      <c r="E112" s="55" t="s">
        <v>163</v>
      </c>
      <c r="F112" s="55" t="s">
        <v>35</v>
      </c>
      <c r="G112" s="57">
        <v>39059</v>
      </c>
      <c r="H112" s="58">
        <v>33.799999999999997</v>
      </c>
      <c r="I112" s="59">
        <v>8.23</v>
      </c>
      <c r="J112" s="59">
        <v>10.7</v>
      </c>
      <c r="K112" s="59">
        <v>49</v>
      </c>
      <c r="L112" s="59">
        <v>429.2</v>
      </c>
      <c r="M112" s="57">
        <v>39660</v>
      </c>
      <c r="N112" s="55" t="s">
        <v>73</v>
      </c>
      <c r="O112" s="58">
        <v>7</v>
      </c>
      <c r="P112" s="55" t="s">
        <v>75</v>
      </c>
      <c r="Q112" s="55" t="s">
        <v>74</v>
      </c>
      <c r="R112" s="59">
        <v>8.23</v>
      </c>
      <c r="S112" s="59">
        <v>10.7</v>
      </c>
      <c r="T112" s="59">
        <v>49</v>
      </c>
      <c r="U112" s="55" t="s">
        <v>1659</v>
      </c>
      <c r="V112" s="59">
        <v>409.4</v>
      </c>
      <c r="W112" s="55" t="s">
        <v>21</v>
      </c>
      <c r="X112" s="61">
        <v>20</v>
      </c>
      <c r="Y112" s="11">
        <f t="shared" si="6"/>
        <v>2008</v>
      </c>
      <c r="Z112" s="7" t="str">
        <f t="shared" si="7"/>
        <v>2008.3</v>
      </c>
      <c r="AA112" s="12">
        <f>IF(AND(INDEX('Rate Case History'!V$11:V$13,MATCH($F112,'Rate Case History'!$U$11:$U$13,0))="Yes",INDEX('Rate Case History'!V$15:V$17,MATCH($N112,'Rate Case History'!$U$15:$U$17,0))="Yes",$M112&lt;='Rate Case History'!$V$7,ISNUMBER($S112)),$S112/100,"NA")</f>
        <v>0.107</v>
      </c>
    </row>
    <row r="113" spans="1:27" x14ac:dyDescent="0.25">
      <c r="A113" s="55" t="s">
        <v>19</v>
      </c>
      <c r="B113" s="56" t="s">
        <v>25</v>
      </c>
      <c r="C113" s="55" t="s">
        <v>26</v>
      </c>
      <c r="D113" s="55" t="s">
        <v>245</v>
      </c>
      <c r="E113" s="55" t="s">
        <v>163</v>
      </c>
      <c r="F113" s="55" t="s">
        <v>35</v>
      </c>
      <c r="G113" s="57">
        <v>37610</v>
      </c>
      <c r="H113" s="58">
        <v>21.6</v>
      </c>
      <c r="I113" s="59" t="s">
        <v>17</v>
      </c>
      <c r="J113" s="59" t="s">
        <v>17</v>
      </c>
      <c r="K113" s="59" t="s">
        <v>17</v>
      </c>
      <c r="L113" s="60" t="s">
        <v>17</v>
      </c>
      <c r="M113" s="57">
        <v>38329</v>
      </c>
      <c r="N113" s="55" t="s">
        <v>73</v>
      </c>
      <c r="O113" s="58">
        <v>1.6</v>
      </c>
      <c r="P113" s="55" t="s">
        <v>74</v>
      </c>
      <c r="Q113" s="55" t="s">
        <v>74</v>
      </c>
      <c r="R113" s="59" t="s">
        <v>17</v>
      </c>
      <c r="S113" s="59" t="s">
        <v>17</v>
      </c>
      <c r="T113" s="59" t="s">
        <v>17</v>
      </c>
      <c r="U113" s="55" t="s">
        <v>1726</v>
      </c>
      <c r="V113" s="60" t="s">
        <v>17</v>
      </c>
      <c r="W113" s="55" t="s">
        <v>17</v>
      </c>
      <c r="X113" s="61">
        <v>23</v>
      </c>
      <c r="Y113" s="11">
        <f t="shared" si="6"/>
        <v>2004</v>
      </c>
      <c r="Z113" s="7" t="str">
        <f t="shared" si="7"/>
        <v>2004.4</v>
      </c>
      <c r="AA113" s="12" t="str">
        <f>IF(AND(INDEX('Rate Case History'!V$11:V$13,MATCH($F113,'Rate Case History'!$U$11:$U$13,0))="Yes",INDEX('Rate Case History'!V$15:V$17,MATCH($N113,'Rate Case History'!$U$15:$U$17,0))="Yes",$M113&lt;='Rate Case History'!$V$7,ISNUMBER($S113)),$S113/100,"NA")</f>
        <v>NA</v>
      </c>
    </row>
    <row r="114" spans="1:27" x14ac:dyDescent="0.25">
      <c r="A114" s="55" t="s">
        <v>19</v>
      </c>
      <c r="B114" s="56" t="s">
        <v>25</v>
      </c>
      <c r="C114" s="55" t="s">
        <v>26</v>
      </c>
      <c r="D114" s="55" t="s">
        <v>246</v>
      </c>
      <c r="E114" s="55" t="s">
        <v>163</v>
      </c>
      <c r="F114" s="55" t="s">
        <v>35</v>
      </c>
      <c r="G114" s="57">
        <v>35811</v>
      </c>
      <c r="H114" s="58">
        <v>36</v>
      </c>
      <c r="I114" s="59" t="s">
        <v>17</v>
      </c>
      <c r="J114" s="59" t="s">
        <v>17</v>
      </c>
      <c r="K114" s="59" t="s">
        <v>17</v>
      </c>
      <c r="L114" s="60" t="s">
        <v>17</v>
      </c>
      <c r="M114" s="57">
        <v>36146</v>
      </c>
      <c r="N114" s="55" t="s">
        <v>73</v>
      </c>
      <c r="O114" s="58">
        <v>3.9</v>
      </c>
      <c r="P114" s="55" t="s">
        <v>75</v>
      </c>
      <c r="Q114" s="55" t="s">
        <v>74</v>
      </c>
      <c r="R114" s="59" t="s">
        <v>17</v>
      </c>
      <c r="S114" s="59" t="s">
        <v>17</v>
      </c>
      <c r="T114" s="59" t="s">
        <v>17</v>
      </c>
      <c r="U114" s="55" t="s">
        <v>1709</v>
      </c>
      <c r="V114" s="60" t="s">
        <v>17</v>
      </c>
      <c r="W114" s="55" t="s">
        <v>17</v>
      </c>
      <c r="X114" s="61">
        <v>11</v>
      </c>
      <c r="Y114" s="11">
        <f t="shared" si="6"/>
        <v>1998</v>
      </c>
      <c r="Z114" s="7" t="str">
        <f t="shared" si="7"/>
        <v>1998.4</v>
      </c>
      <c r="AA114" s="12" t="str">
        <f>IF(AND(INDEX('Rate Case History'!V$11:V$13,MATCH($F114,'Rate Case History'!$U$11:$U$13,0))="Yes",INDEX('Rate Case History'!V$15:V$17,MATCH($N114,'Rate Case History'!$U$15:$U$17,0))="Yes",$M114&lt;='Rate Case History'!$V$7,ISNUMBER($S114)),$S114/100,"NA")</f>
        <v>NA</v>
      </c>
    </row>
    <row r="115" spans="1:27" x14ac:dyDescent="0.25">
      <c r="A115" s="55" t="s">
        <v>19</v>
      </c>
      <c r="B115" s="56" t="s">
        <v>25</v>
      </c>
      <c r="C115" s="55" t="s">
        <v>26</v>
      </c>
      <c r="D115" s="55" t="s">
        <v>247</v>
      </c>
      <c r="E115" s="55" t="s">
        <v>163</v>
      </c>
      <c r="F115" s="55" t="s">
        <v>35</v>
      </c>
      <c r="G115" s="57">
        <v>33557</v>
      </c>
      <c r="H115" s="58">
        <v>14.8</v>
      </c>
      <c r="I115" s="59">
        <v>9.94</v>
      </c>
      <c r="J115" s="59">
        <v>11.85</v>
      </c>
      <c r="K115" s="59">
        <v>49.5</v>
      </c>
      <c r="L115" s="60" t="s">
        <v>17</v>
      </c>
      <c r="M115" s="57">
        <v>33941</v>
      </c>
      <c r="N115" s="55" t="s">
        <v>76</v>
      </c>
      <c r="O115" s="58">
        <v>12.1</v>
      </c>
      <c r="P115" s="55" t="s">
        <v>75</v>
      </c>
      <c r="Q115" s="55" t="s">
        <v>74</v>
      </c>
      <c r="R115" s="59">
        <v>9.94</v>
      </c>
      <c r="S115" s="59">
        <v>11.85</v>
      </c>
      <c r="T115" s="59">
        <v>49.5</v>
      </c>
      <c r="U115" s="55" t="s">
        <v>1725</v>
      </c>
      <c r="V115" s="60" t="s">
        <v>17</v>
      </c>
      <c r="W115" s="55" t="s">
        <v>17</v>
      </c>
      <c r="X115" s="61">
        <v>12</v>
      </c>
      <c r="Y115" s="11">
        <f t="shared" si="6"/>
        <v>1992</v>
      </c>
      <c r="Z115" s="7" t="str">
        <f t="shared" si="7"/>
        <v>1992.4</v>
      </c>
      <c r="AA115" s="12">
        <f>IF(AND(INDEX('Rate Case History'!V$11:V$13,MATCH($F115,'Rate Case History'!$U$11:$U$13,0))="Yes",INDEX('Rate Case History'!V$15:V$17,MATCH($N115,'Rate Case History'!$U$15:$U$17,0))="Yes",$M115&lt;='Rate Case History'!$V$7,ISNUMBER($S115)),$S115/100,"NA")</f>
        <v>0.11849999999999999</v>
      </c>
    </row>
    <row r="116" spans="1:27" x14ac:dyDescent="0.25">
      <c r="A116" s="55" t="s">
        <v>19</v>
      </c>
      <c r="B116" s="56" t="s">
        <v>25</v>
      </c>
      <c r="C116" s="55" t="s">
        <v>26</v>
      </c>
      <c r="D116" s="55" t="s">
        <v>1993</v>
      </c>
      <c r="E116" s="55" t="s">
        <v>163</v>
      </c>
      <c r="F116" s="55" t="s">
        <v>35</v>
      </c>
      <c r="G116" s="57">
        <v>32112</v>
      </c>
      <c r="H116" s="58">
        <v>4.5</v>
      </c>
      <c r="I116" s="59">
        <v>11.15</v>
      </c>
      <c r="J116" s="59">
        <v>13.25</v>
      </c>
      <c r="K116" s="59">
        <v>51</v>
      </c>
      <c r="L116" s="59" t="s">
        <v>17</v>
      </c>
      <c r="M116" s="57">
        <v>32496</v>
      </c>
      <c r="N116" s="55" t="s">
        <v>76</v>
      </c>
      <c r="O116" s="58">
        <v>9.6</v>
      </c>
      <c r="P116" s="55" t="s">
        <v>75</v>
      </c>
      <c r="Q116" s="55" t="s">
        <v>74</v>
      </c>
      <c r="R116" s="59">
        <v>10.9</v>
      </c>
      <c r="S116" s="59">
        <v>13</v>
      </c>
      <c r="T116" s="59">
        <v>48</v>
      </c>
      <c r="U116" s="55" t="s">
        <v>1992</v>
      </c>
      <c r="V116" s="59" t="s">
        <v>17</v>
      </c>
      <c r="W116" s="55" t="s">
        <v>17</v>
      </c>
      <c r="X116" s="61">
        <v>12</v>
      </c>
      <c r="Y116" s="11">
        <f t="shared" si="6"/>
        <v>1988</v>
      </c>
      <c r="Z116" s="7" t="str">
        <f t="shared" si="7"/>
        <v>1988.4</v>
      </c>
      <c r="AA116" s="12">
        <f>IF(AND(INDEX('Rate Case History'!V$11:V$13,MATCH($F116,'Rate Case History'!$U$11:$U$13,0))="Yes",INDEX('Rate Case History'!V$15:V$17,MATCH($N116,'Rate Case History'!$U$15:$U$17,0))="Yes",$M116&lt;='Rate Case History'!$V$7,ISNUMBER($S116)),$S116/100,"NA")</f>
        <v>0.13</v>
      </c>
    </row>
    <row r="117" spans="1:27" x14ac:dyDescent="0.25">
      <c r="A117" s="55" t="s">
        <v>19</v>
      </c>
      <c r="B117" s="56" t="s">
        <v>25</v>
      </c>
      <c r="C117" s="55" t="s">
        <v>26</v>
      </c>
      <c r="D117" s="55" t="s">
        <v>1994</v>
      </c>
      <c r="E117" s="55" t="s">
        <v>163</v>
      </c>
      <c r="F117" s="55" t="s">
        <v>35</v>
      </c>
      <c r="G117" s="57">
        <v>31033</v>
      </c>
      <c r="H117" s="58">
        <v>21.7</v>
      </c>
      <c r="I117" s="59">
        <v>13.24</v>
      </c>
      <c r="J117" s="59">
        <v>16.5</v>
      </c>
      <c r="K117" s="59">
        <v>48.45</v>
      </c>
      <c r="L117" s="60">
        <v>200.4</v>
      </c>
      <c r="M117" s="57">
        <v>31401</v>
      </c>
      <c r="N117" s="55" t="s">
        <v>76</v>
      </c>
      <c r="O117" s="58">
        <v>3.3</v>
      </c>
      <c r="P117" s="55" t="s">
        <v>75</v>
      </c>
      <c r="Q117" s="55" t="s">
        <v>74</v>
      </c>
      <c r="R117" s="59">
        <v>12.37</v>
      </c>
      <c r="S117" s="59">
        <v>15</v>
      </c>
      <c r="T117" s="59">
        <v>48</v>
      </c>
      <c r="U117" s="55" t="s">
        <v>1953</v>
      </c>
      <c r="V117" s="60">
        <v>193.5</v>
      </c>
      <c r="W117" s="55" t="s">
        <v>21</v>
      </c>
      <c r="X117" s="61">
        <v>12</v>
      </c>
      <c r="Y117" s="11">
        <f t="shared" si="6"/>
        <v>1985</v>
      </c>
      <c r="Z117" s="7" t="str">
        <f t="shared" si="7"/>
        <v>1985.4</v>
      </c>
      <c r="AA117" s="12">
        <f>IF(AND(INDEX('Rate Case History'!V$11:V$13,MATCH($F117,'Rate Case History'!$U$11:$U$13,0))="Yes",INDEX('Rate Case History'!V$15:V$17,MATCH($N117,'Rate Case History'!$U$15:$U$17,0))="Yes",$M117&lt;='Rate Case History'!$V$7,ISNUMBER($S117)),$S117/100,"NA")</f>
        <v>0.15</v>
      </c>
    </row>
    <row r="118" spans="1:27" x14ac:dyDescent="0.25">
      <c r="A118" s="55" t="s">
        <v>19</v>
      </c>
      <c r="B118" s="56" t="s">
        <v>25</v>
      </c>
      <c r="C118" s="55" t="s">
        <v>26</v>
      </c>
      <c r="D118" s="55" t="s">
        <v>1995</v>
      </c>
      <c r="E118" s="55" t="s">
        <v>163</v>
      </c>
      <c r="F118" s="55" t="s">
        <v>35</v>
      </c>
      <c r="G118" s="57">
        <v>30309</v>
      </c>
      <c r="H118" s="60">
        <v>10.7</v>
      </c>
      <c r="I118" s="59">
        <v>13.44</v>
      </c>
      <c r="J118" s="59">
        <v>17.5</v>
      </c>
      <c r="K118" s="59">
        <v>42.62</v>
      </c>
      <c r="L118" s="60" t="s">
        <v>17</v>
      </c>
      <c r="M118" s="57">
        <v>30670</v>
      </c>
      <c r="N118" s="55" t="s">
        <v>76</v>
      </c>
      <c r="O118" s="60">
        <v>4.2</v>
      </c>
      <c r="P118" s="55" t="s">
        <v>75</v>
      </c>
      <c r="Q118" s="55" t="s">
        <v>74</v>
      </c>
      <c r="R118" s="59">
        <v>12.82</v>
      </c>
      <c r="S118" s="59">
        <v>16</v>
      </c>
      <c r="T118" s="59">
        <v>43</v>
      </c>
      <c r="U118" s="55" t="s">
        <v>1955</v>
      </c>
      <c r="V118" s="60" t="s">
        <v>17</v>
      </c>
      <c r="W118" s="55" t="s">
        <v>17</v>
      </c>
      <c r="X118" s="61">
        <v>12</v>
      </c>
      <c r="Y118" s="11">
        <f t="shared" si="6"/>
        <v>1983</v>
      </c>
      <c r="Z118" s="7" t="str">
        <f t="shared" si="7"/>
        <v>1983.4</v>
      </c>
      <c r="AA118" s="12">
        <f>IF(AND(INDEX('Rate Case History'!V$11:V$13,MATCH($F118,'Rate Case History'!$U$11:$U$13,0))="Yes",INDEX('Rate Case History'!V$15:V$17,MATCH($N118,'Rate Case History'!$U$15:$U$17,0))="Yes",$M118&lt;='Rate Case History'!$V$7,ISNUMBER($S118)),$S118/100,"NA")</f>
        <v>0.16</v>
      </c>
    </row>
    <row r="119" spans="1:27" x14ac:dyDescent="0.25">
      <c r="A119" s="55" t="s">
        <v>19</v>
      </c>
      <c r="B119" s="56" t="s">
        <v>25</v>
      </c>
      <c r="C119" s="55" t="s">
        <v>26</v>
      </c>
      <c r="D119" s="55" t="s">
        <v>1996</v>
      </c>
      <c r="E119" s="55" t="s">
        <v>163</v>
      </c>
      <c r="F119" s="55" t="s">
        <v>35</v>
      </c>
      <c r="G119" s="57">
        <v>29577</v>
      </c>
      <c r="H119" s="58">
        <v>28.9</v>
      </c>
      <c r="I119" s="60">
        <v>13.88</v>
      </c>
      <c r="J119" s="60">
        <v>19</v>
      </c>
      <c r="K119" s="60">
        <v>37.04</v>
      </c>
      <c r="L119" s="60" t="s">
        <v>17</v>
      </c>
      <c r="M119" s="57">
        <v>29950</v>
      </c>
      <c r="N119" s="55" t="s">
        <v>76</v>
      </c>
      <c r="O119" s="58">
        <v>21.6</v>
      </c>
      <c r="P119" s="55" t="s">
        <v>75</v>
      </c>
      <c r="Q119" s="55" t="s">
        <v>74</v>
      </c>
      <c r="R119" s="60">
        <v>12.92</v>
      </c>
      <c r="S119" s="60">
        <v>16.25</v>
      </c>
      <c r="T119" s="60">
        <v>37.25</v>
      </c>
      <c r="U119" s="55" t="s">
        <v>1958</v>
      </c>
      <c r="V119" s="60" t="s">
        <v>17</v>
      </c>
      <c r="W119" s="55" t="s">
        <v>17</v>
      </c>
      <c r="X119" s="61">
        <v>12</v>
      </c>
      <c r="Y119" s="11">
        <f t="shared" si="6"/>
        <v>1981</v>
      </c>
      <c r="Z119" s="7" t="str">
        <f t="shared" si="7"/>
        <v>1981.4</v>
      </c>
      <c r="AA119" s="12">
        <f>IF(AND(INDEX('Rate Case History'!V$11:V$13,MATCH($F119,'Rate Case History'!$U$11:$U$13,0))="Yes",INDEX('Rate Case History'!V$15:V$17,MATCH($N119,'Rate Case History'!$U$15:$U$17,0))="Yes",$M119&lt;='Rate Case History'!$V$7,ISNUMBER($S119)),$S119/100,"NA")</f>
        <v>0.16250000000000001</v>
      </c>
    </row>
    <row r="120" spans="1:27" x14ac:dyDescent="0.25">
      <c r="A120" s="55" t="s">
        <v>19</v>
      </c>
      <c r="B120" s="56" t="s">
        <v>25</v>
      </c>
      <c r="C120" s="55" t="s">
        <v>26</v>
      </c>
      <c r="D120" s="55" t="s">
        <v>1997</v>
      </c>
      <c r="E120" s="55" t="s">
        <v>163</v>
      </c>
      <c r="F120" s="55" t="s">
        <v>35</v>
      </c>
      <c r="G120" s="57">
        <v>29403</v>
      </c>
      <c r="H120" s="58">
        <v>16.5</v>
      </c>
      <c r="I120" s="59">
        <v>11.44</v>
      </c>
      <c r="J120" s="59">
        <v>14.5</v>
      </c>
      <c r="K120" s="59">
        <v>36.869999999999997</v>
      </c>
      <c r="L120" s="60" t="s">
        <v>17</v>
      </c>
      <c r="M120" s="57">
        <v>29585</v>
      </c>
      <c r="N120" s="55" t="s">
        <v>76</v>
      </c>
      <c r="O120" s="58">
        <v>15</v>
      </c>
      <c r="P120" s="55" t="s">
        <v>74</v>
      </c>
      <c r="Q120" s="55" t="s">
        <v>74</v>
      </c>
      <c r="R120" s="59">
        <v>11.36</v>
      </c>
      <c r="S120" s="59">
        <v>14.5</v>
      </c>
      <c r="T120" s="59">
        <v>36.25</v>
      </c>
      <c r="U120" s="55" t="s">
        <v>1981</v>
      </c>
      <c r="V120" s="60" t="s">
        <v>17</v>
      </c>
      <c r="W120" s="55" t="s">
        <v>17</v>
      </c>
      <c r="X120" s="61">
        <v>6</v>
      </c>
      <c r="Y120" s="11">
        <f t="shared" si="6"/>
        <v>1980</v>
      </c>
      <c r="Z120" s="7" t="str">
        <f t="shared" si="7"/>
        <v>1980.4</v>
      </c>
      <c r="AA120" s="12">
        <f>IF(AND(INDEX('Rate Case History'!V$11:V$13,MATCH($F120,'Rate Case History'!$U$11:$U$13,0))="Yes",INDEX('Rate Case History'!V$15:V$17,MATCH($N120,'Rate Case History'!$U$15:$U$17,0))="Yes",$M120&lt;='Rate Case History'!$V$7,ISNUMBER($S120)),$S120/100,"NA")</f>
        <v>0.14499999999999999</v>
      </c>
    </row>
    <row r="121" spans="1:27" x14ac:dyDescent="0.25">
      <c r="A121" s="55" t="s">
        <v>19</v>
      </c>
      <c r="B121" s="56" t="s">
        <v>248</v>
      </c>
      <c r="C121" s="55" t="s">
        <v>26</v>
      </c>
      <c r="D121" s="55" t="s">
        <v>2646</v>
      </c>
      <c r="E121" s="55" t="s">
        <v>163</v>
      </c>
      <c r="F121" s="55" t="s">
        <v>35</v>
      </c>
      <c r="G121" s="57">
        <v>45212</v>
      </c>
      <c r="H121" s="58">
        <v>77</v>
      </c>
      <c r="I121" s="59">
        <v>7.67</v>
      </c>
      <c r="J121" s="59">
        <v>10.5</v>
      </c>
      <c r="K121" s="59">
        <v>52</v>
      </c>
      <c r="L121" s="59" t="s">
        <v>17</v>
      </c>
      <c r="M121" s="57">
        <v>45282</v>
      </c>
      <c r="N121" s="55" t="s">
        <v>76</v>
      </c>
      <c r="O121" s="58">
        <v>77</v>
      </c>
      <c r="P121" s="55" t="s">
        <v>74</v>
      </c>
      <c r="Q121" s="55" t="s">
        <v>74</v>
      </c>
      <c r="R121" s="59">
        <v>7.67</v>
      </c>
      <c r="S121" s="59">
        <v>10.5</v>
      </c>
      <c r="T121" s="59">
        <v>52</v>
      </c>
      <c r="U121" s="55" t="s">
        <v>17</v>
      </c>
      <c r="V121" s="59" t="s">
        <v>17</v>
      </c>
      <c r="W121" s="55" t="s">
        <v>17</v>
      </c>
      <c r="X121" s="61">
        <v>2</v>
      </c>
      <c r="Y121" s="11">
        <f t="shared" ref="Y121:Y166" si="8">YEAR(M121)</f>
        <v>2023</v>
      </c>
      <c r="Z121" s="7" t="str">
        <f t="shared" si="7"/>
        <v>2023.4</v>
      </c>
      <c r="AA121" s="12">
        <f>IF(AND(INDEX('Rate Case History'!V$11:V$13,MATCH($F121,'Rate Case History'!$U$11:$U$13,0))="Yes",INDEX('Rate Case History'!V$15:V$17,MATCH($N121,'Rate Case History'!$U$15:$U$17,0))="Yes",$M121&lt;='Rate Case History'!$V$7,ISNUMBER($S121)),$S121/100,"NA")</f>
        <v>0.105</v>
      </c>
    </row>
    <row r="122" spans="1:27" x14ac:dyDescent="0.25">
      <c r="A122" s="55" t="s">
        <v>19</v>
      </c>
      <c r="B122" s="56" t="s">
        <v>248</v>
      </c>
      <c r="C122" s="55" t="s">
        <v>26</v>
      </c>
      <c r="D122" s="55" t="s">
        <v>1619</v>
      </c>
      <c r="E122" s="55" t="s">
        <v>163</v>
      </c>
      <c r="F122" s="55" t="s">
        <v>35</v>
      </c>
      <c r="G122" s="57">
        <v>44671</v>
      </c>
      <c r="H122" s="58">
        <v>51.8</v>
      </c>
      <c r="I122" s="59">
        <v>7.6</v>
      </c>
      <c r="J122" s="59">
        <v>10.75</v>
      </c>
      <c r="K122" s="59">
        <v>54</v>
      </c>
      <c r="L122" s="59" t="s">
        <v>17</v>
      </c>
      <c r="M122" s="57">
        <v>44910</v>
      </c>
      <c r="N122" s="55" t="s">
        <v>76</v>
      </c>
      <c r="O122" s="58">
        <v>-36</v>
      </c>
      <c r="P122" s="55" t="s">
        <v>74</v>
      </c>
      <c r="Q122" s="55" t="s">
        <v>74</v>
      </c>
      <c r="R122" s="59">
        <v>7.1</v>
      </c>
      <c r="S122" s="59">
        <v>9.8000000000000007</v>
      </c>
      <c r="T122" s="59">
        <v>52</v>
      </c>
      <c r="U122" s="55" t="s">
        <v>1683</v>
      </c>
      <c r="V122" s="59" t="s">
        <v>17</v>
      </c>
      <c r="W122" s="55" t="s">
        <v>17</v>
      </c>
      <c r="X122" s="61">
        <v>7</v>
      </c>
      <c r="Y122" s="11">
        <f t="shared" si="8"/>
        <v>2022</v>
      </c>
      <c r="Z122" s="7" t="str">
        <f t="shared" ref="Z122:Z166" si="9">YEAR(M122)&amp;"."&amp;INT((MONTH(M122)-1)/3)+1</f>
        <v>2022.4</v>
      </c>
      <c r="AA122" s="12">
        <f>IF(AND(INDEX('Rate Case History'!V$11:V$13,MATCH($F122,'Rate Case History'!$U$11:$U$13,0))="Yes",INDEX('Rate Case History'!V$15:V$17,MATCH($N122,'Rate Case History'!$U$15:$U$17,0))="Yes",$M122&lt;='Rate Case History'!$V$7,ISNUMBER($S122)),$S122/100,"NA")</f>
        <v>9.8000000000000004E-2</v>
      </c>
    </row>
    <row r="123" spans="1:27" x14ac:dyDescent="0.25">
      <c r="A123" s="55" t="s">
        <v>19</v>
      </c>
      <c r="B123" s="56" t="s">
        <v>248</v>
      </c>
      <c r="C123" s="55" t="s">
        <v>26</v>
      </c>
      <c r="D123" s="55" t="s">
        <v>249</v>
      </c>
      <c r="E123" s="55" t="s">
        <v>163</v>
      </c>
      <c r="F123" s="55" t="s">
        <v>35</v>
      </c>
      <c r="G123" s="57">
        <v>43577</v>
      </c>
      <c r="H123" s="58">
        <v>40.14</v>
      </c>
      <c r="I123" s="59">
        <v>7.85</v>
      </c>
      <c r="J123" s="59">
        <v>10.7</v>
      </c>
      <c r="K123" s="59">
        <v>56</v>
      </c>
      <c r="L123" s="60" t="s">
        <v>17</v>
      </c>
      <c r="M123" s="57">
        <v>43818</v>
      </c>
      <c r="N123" s="55" t="s">
        <v>76</v>
      </c>
      <c r="O123" s="58">
        <v>-3</v>
      </c>
      <c r="P123" s="55" t="s">
        <v>74</v>
      </c>
      <c r="Q123" s="55" t="s">
        <v>74</v>
      </c>
      <c r="R123" s="59">
        <v>7.3</v>
      </c>
      <c r="S123" s="59">
        <v>10.050000000000001</v>
      </c>
      <c r="T123" s="59">
        <v>52</v>
      </c>
      <c r="U123" s="55" t="s">
        <v>1685</v>
      </c>
      <c r="V123" s="60" t="s">
        <v>17</v>
      </c>
      <c r="W123" s="55" t="s">
        <v>17</v>
      </c>
      <c r="X123" s="61">
        <v>8</v>
      </c>
      <c r="Y123" s="11">
        <f t="shared" si="8"/>
        <v>2019</v>
      </c>
      <c r="Z123" s="7" t="str">
        <f t="shared" si="9"/>
        <v>2019.4</v>
      </c>
      <c r="AA123" s="12">
        <f>IF(AND(INDEX('Rate Case History'!V$11:V$13,MATCH($F123,'Rate Case History'!$U$11:$U$13,0))="Yes",INDEX('Rate Case History'!V$15:V$17,MATCH($N123,'Rate Case History'!$U$15:$U$17,0))="Yes",$M123&lt;='Rate Case History'!$V$7,ISNUMBER($S123)),$S123/100,"NA")</f>
        <v>0.10050000000000001</v>
      </c>
    </row>
    <row r="124" spans="1:27" x14ac:dyDescent="0.25">
      <c r="A124" s="55" t="s">
        <v>19</v>
      </c>
      <c r="B124" s="56" t="s">
        <v>248</v>
      </c>
      <c r="C124" s="55" t="s">
        <v>26</v>
      </c>
      <c r="D124" s="55" t="s">
        <v>250</v>
      </c>
      <c r="E124" s="55" t="s">
        <v>163</v>
      </c>
      <c r="F124" s="55" t="s">
        <v>35</v>
      </c>
      <c r="G124" s="57">
        <v>43014</v>
      </c>
      <c r="H124" s="58">
        <v>475</v>
      </c>
      <c r="I124" s="59" t="s">
        <v>17</v>
      </c>
      <c r="J124" s="59" t="s">
        <v>17</v>
      </c>
      <c r="K124" s="59" t="s">
        <v>17</v>
      </c>
      <c r="L124" s="60">
        <v>6996.6049999999996</v>
      </c>
      <c r="M124" s="57">
        <v>43734</v>
      </c>
      <c r="N124" s="55" t="s">
        <v>76</v>
      </c>
      <c r="O124" s="58">
        <v>314.35599999999999</v>
      </c>
      <c r="P124" s="55" t="s">
        <v>75</v>
      </c>
      <c r="Q124" s="55" t="s">
        <v>74</v>
      </c>
      <c r="R124" s="59" t="s">
        <v>17</v>
      </c>
      <c r="S124" s="59" t="s">
        <v>17</v>
      </c>
      <c r="T124" s="59" t="s">
        <v>17</v>
      </c>
      <c r="U124" s="55" t="s">
        <v>1686</v>
      </c>
      <c r="V124" s="59">
        <v>6916.8059999999996</v>
      </c>
      <c r="W124" s="55" t="s">
        <v>21</v>
      </c>
      <c r="X124" s="61">
        <v>24</v>
      </c>
      <c r="Y124" s="11">
        <f t="shared" si="8"/>
        <v>2019</v>
      </c>
      <c r="Z124" s="7" t="str">
        <f t="shared" si="9"/>
        <v>2019.3</v>
      </c>
      <c r="AA124" s="12" t="str">
        <f>IF(AND(INDEX('Rate Case History'!V$11:V$13,MATCH($F124,'Rate Case History'!$U$11:$U$13,0))="Yes",INDEX('Rate Case History'!V$15:V$17,MATCH($N124,'Rate Case History'!$U$15:$U$17,0))="Yes",$M124&lt;='Rate Case History'!$V$7,ISNUMBER($S124)),$S124/100,"NA")</f>
        <v>NA</v>
      </c>
    </row>
    <row r="125" spans="1:27" x14ac:dyDescent="0.25">
      <c r="A125" s="55" t="s">
        <v>19</v>
      </c>
      <c r="B125" s="56" t="s">
        <v>248</v>
      </c>
      <c r="C125" s="55" t="s">
        <v>26</v>
      </c>
      <c r="D125" s="55" t="s">
        <v>251</v>
      </c>
      <c r="E125" s="55" t="s">
        <v>163</v>
      </c>
      <c r="F125" s="55" t="s">
        <v>35</v>
      </c>
      <c r="G125" s="57">
        <v>43007</v>
      </c>
      <c r="H125" s="58">
        <v>-35.1</v>
      </c>
      <c r="I125" s="59">
        <v>7.34</v>
      </c>
      <c r="J125" s="59">
        <v>10.050000000000001</v>
      </c>
      <c r="K125" s="59">
        <v>52</v>
      </c>
      <c r="L125" s="60" t="s">
        <v>17</v>
      </c>
      <c r="M125" s="57">
        <v>43038</v>
      </c>
      <c r="N125" s="55" t="s">
        <v>73</v>
      </c>
      <c r="O125" s="58">
        <v>-35.1</v>
      </c>
      <c r="P125" s="55" t="s">
        <v>74</v>
      </c>
      <c r="Q125" s="55" t="s">
        <v>74</v>
      </c>
      <c r="R125" s="59">
        <v>7.34</v>
      </c>
      <c r="S125" s="59">
        <v>10.050000000000001</v>
      </c>
      <c r="T125" s="59">
        <v>52</v>
      </c>
      <c r="U125" s="55" t="s">
        <v>1687</v>
      </c>
      <c r="V125" s="59" t="s">
        <v>17</v>
      </c>
      <c r="W125" s="55" t="s">
        <v>17</v>
      </c>
      <c r="X125" s="61">
        <v>1</v>
      </c>
      <c r="Y125" s="11">
        <f t="shared" si="8"/>
        <v>2017</v>
      </c>
      <c r="Z125" s="7" t="str">
        <f t="shared" si="9"/>
        <v>2017.4</v>
      </c>
      <c r="AA125" s="12">
        <f>IF(AND(INDEX('Rate Case History'!V$11:V$13,MATCH($F125,'Rate Case History'!$U$11:$U$13,0))="Yes",INDEX('Rate Case History'!V$15:V$17,MATCH($N125,'Rate Case History'!$U$15:$U$17,0))="Yes",$M125&lt;='Rate Case History'!$V$7,ISNUMBER($S125)),$S125/100,"NA")</f>
        <v>0.10050000000000001</v>
      </c>
    </row>
    <row r="126" spans="1:27" x14ac:dyDescent="0.25">
      <c r="A126" s="55" t="s">
        <v>19</v>
      </c>
      <c r="B126" s="56" t="s">
        <v>248</v>
      </c>
      <c r="C126" s="55" t="s">
        <v>26</v>
      </c>
      <c r="D126" s="55" t="s">
        <v>252</v>
      </c>
      <c r="E126" s="55" t="s">
        <v>163</v>
      </c>
      <c r="F126" s="55" t="s">
        <v>35</v>
      </c>
      <c r="G126" s="57">
        <v>41957</v>
      </c>
      <c r="H126" s="58">
        <v>234.14599999999999</v>
      </c>
      <c r="I126" s="59" t="s">
        <v>17</v>
      </c>
      <c r="J126" s="59" t="s">
        <v>17</v>
      </c>
      <c r="K126" s="59" t="s">
        <v>17</v>
      </c>
      <c r="L126" s="60">
        <v>4233.18</v>
      </c>
      <c r="M126" s="57">
        <v>42544</v>
      </c>
      <c r="N126" s="55" t="s">
        <v>73</v>
      </c>
      <c r="O126" s="58">
        <v>106.925</v>
      </c>
      <c r="P126" s="55" t="s">
        <v>75</v>
      </c>
      <c r="Q126" s="55" t="s">
        <v>74</v>
      </c>
      <c r="R126" s="59" t="s">
        <v>17</v>
      </c>
      <c r="S126" s="59" t="s">
        <v>17</v>
      </c>
      <c r="T126" s="59" t="s">
        <v>17</v>
      </c>
      <c r="U126" s="55" t="s">
        <v>1722</v>
      </c>
      <c r="V126" s="59">
        <v>4006.248</v>
      </c>
      <c r="W126" s="55" t="s">
        <v>21</v>
      </c>
      <c r="X126" s="61">
        <v>19</v>
      </c>
      <c r="Y126" s="11">
        <f t="shared" si="8"/>
        <v>2016</v>
      </c>
      <c r="Z126" s="7" t="str">
        <f t="shared" si="9"/>
        <v>2016.2</v>
      </c>
      <c r="AA126" s="12" t="str">
        <f>IF(AND(INDEX('Rate Case History'!V$11:V$13,MATCH($F126,'Rate Case History'!$U$11:$U$13,0))="Yes",INDEX('Rate Case History'!V$15:V$17,MATCH($N126,'Rate Case History'!$U$15:$U$17,0))="Yes",$M126&lt;='Rate Case History'!$V$7,ISNUMBER($S126)),$S126/100,"NA")</f>
        <v>NA</v>
      </c>
    </row>
    <row r="127" spans="1:27" x14ac:dyDescent="0.25">
      <c r="A127" s="55" t="s">
        <v>19</v>
      </c>
      <c r="B127" s="56" t="s">
        <v>248</v>
      </c>
      <c r="C127" s="55" t="s">
        <v>26</v>
      </c>
      <c r="D127" s="55" t="s">
        <v>253</v>
      </c>
      <c r="E127" s="55" t="s">
        <v>163</v>
      </c>
      <c r="F127" s="55" t="s">
        <v>35</v>
      </c>
      <c r="G127" s="57">
        <v>41019</v>
      </c>
      <c r="H127" s="58">
        <v>-1.43</v>
      </c>
      <c r="I127" s="59">
        <v>8.42</v>
      </c>
      <c r="J127" s="59">
        <v>10.9</v>
      </c>
      <c r="K127" s="59">
        <v>52</v>
      </c>
      <c r="L127" s="59" t="s">
        <v>17</v>
      </c>
      <c r="M127" s="57">
        <v>41263</v>
      </c>
      <c r="N127" s="55" t="s">
        <v>76</v>
      </c>
      <c r="O127" s="58">
        <v>-22</v>
      </c>
      <c r="P127" s="55" t="s">
        <v>74</v>
      </c>
      <c r="Q127" s="55" t="s">
        <v>74</v>
      </c>
      <c r="R127" s="59">
        <v>8.02</v>
      </c>
      <c r="S127" s="59">
        <v>10.1</v>
      </c>
      <c r="T127" s="59">
        <v>52</v>
      </c>
      <c r="U127" s="55" t="s">
        <v>1661</v>
      </c>
      <c r="V127" s="59" t="s">
        <v>17</v>
      </c>
      <c r="W127" s="55" t="s">
        <v>17</v>
      </c>
      <c r="X127" s="61">
        <v>8</v>
      </c>
      <c r="Y127" s="11">
        <f t="shared" si="8"/>
        <v>2012</v>
      </c>
      <c r="Z127" s="7" t="str">
        <f t="shared" si="9"/>
        <v>2012.4</v>
      </c>
      <c r="AA127" s="12">
        <f>IF(AND(INDEX('Rate Case History'!V$11:V$13,MATCH($F127,'Rate Case History'!$U$11:$U$13,0))="Yes",INDEX('Rate Case History'!V$15:V$17,MATCH($N127,'Rate Case History'!$U$15:$U$17,0))="Yes",$M127&lt;='Rate Case History'!$V$7,ISNUMBER($S127)),$S127/100,"NA")</f>
        <v>0.10099999999999999</v>
      </c>
    </row>
    <row r="128" spans="1:27" x14ac:dyDescent="0.25">
      <c r="A128" s="55" t="s">
        <v>19</v>
      </c>
      <c r="B128" s="56" t="s">
        <v>248</v>
      </c>
      <c r="C128" s="55" t="s">
        <v>26</v>
      </c>
      <c r="D128" s="55" t="s">
        <v>254</v>
      </c>
      <c r="E128" s="55" t="s">
        <v>163</v>
      </c>
      <c r="F128" s="55" t="s">
        <v>35</v>
      </c>
      <c r="G128" s="57">
        <v>40527</v>
      </c>
      <c r="H128" s="58">
        <v>239.03899999999999</v>
      </c>
      <c r="I128" s="59" t="s">
        <v>17</v>
      </c>
      <c r="J128" s="59" t="s">
        <v>17</v>
      </c>
      <c r="K128" s="59" t="s">
        <v>17</v>
      </c>
      <c r="L128" s="59">
        <v>3622.4270000000001</v>
      </c>
      <c r="M128" s="57">
        <v>41403</v>
      </c>
      <c r="N128" s="55" t="s">
        <v>76</v>
      </c>
      <c r="O128" s="58">
        <v>84.831000000000003</v>
      </c>
      <c r="P128" s="55" t="s">
        <v>75</v>
      </c>
      <c r="Q128" s="55" t="s">
        <v>74</v>
      </c>
      <c r="R128" s="59" t="s">
        <v>17</v>
      </c>
      <c r="S128" s="59" t="s">
        <v>17</v>
      </c>
      <c r="T128" s="59" t="s">
        <v>17</v>
      </c>
      <c r="U128" s="55" t="s">
        <v>1688</v>
      </c>
      <c r="V128" s="59">
        <v>3443.86</v>
      </c>
      <c r="W128" s="55" t="s">
        <v>21</v>
      </c>
      <c r="X128" s="61">
        <v>29</v>
      </c>
      <c r="Y128" s="11">
        <f t="shared" si="8"/>
        <v>2013</v>
      </c>
      <c r="Z128" s="7" t="str">
        <f t="shared" si="9"/>
        <v>2013.2</v>
      </c>
      <c r="AA128" s="12" t="str">
        <f>IF(AND(INDEX('Rate Case History'!V$11:V$13,MATCH($F128,'Rate Case History'!$U$11:$U$13,0))="Yes",INDEX('Rate Case History'!V$15:V$17,MATCH($N128,'Rate Case History'!$U$15:$U$17,0))="Yes",$M128&lt;='Rate Case History'!$V$7,ISNUMBER($S128)),$S128/100,"NA")</f>
        <v>NA</v>
      </c>
    </row>
    <row r="129" spans="1:27" x14ac:dyDescent="0.25">
      <c r="A129" s="55" t="s">
        <v>19</v>
      </c>
      <c r="B129" s="56" t="s">
        <v>248</v>
      </c>
      <c r="C129" s="55" t="s">
        <v>26</v>
      </c>
      <c r="D129" s="55" t="s">
        <v>255</v>
      </c>
      <c r="E129" s="55" t="s">
        <v>163</v>
      </c>
      <c r="F129" s="55" t="s">
        <v>35</v>
      </c>
      <c r="G129" s="57">
        <v>39059</v>
      </c>
      <c r="H129" s="58">
        <v>139.30000000000001</v>
      </c>
      <c r="I129" s="59">
        <v>8.68</v>
      </c>
      <c r="J129" s="59">
        <v>10.82</v>
      </c>
      <c r="K129" s="59">
        <v>48</v>
      </c>
      <c r="L129" s="59">
        <v>2887.087</v>
      </c>
      <c r="M129" s="57">
        <v>39660</v>
      </c>
      <c r="N129" s="55" t="s">
        <v>73</v>
      </c>
      <c r="O129" s="58">
        <v>59</v>
      </c>
      <c r="P129" s="55" t="s">
        <v>75</v>
      </c>
      <c r="Q129" s="55" t="s">
        <v>74</v>
      </c>
      <c r="R129" s="59">
        <v>8.68</v>
      </c>
      <c r="S129" s="59">
        <v>10.82</v>
      </c>
      <c r="T129" s="59">
        <v>48</v>
      </c>
      <c r="U129" s="55" t="s">
        <v>1659</v>
      </c>
      <c r="V129" s="59">
        <v>2800.8519999999999</v>
      </c>
      <c r="W129" s="55" t="s">
        <v>21</v>
      </c>
      <c r="X129" s="61">
        <v>20</v>
      </c>
      <c r="Y129" s="11">
        <f t="shared" si="8"/>
        <v>2008</v>
      </c>
      <c r="Z129" s="7" t="str">
        <f t="shared" si="9"/>
        <v>2008.3</v>
      </c>
      <c r="AA129" s="12">
        <f>IF(AND(INDEX('Rate Case History'!V$11:V$13,MATCH($F129,'Rate Case History'!$U$11:$U$13,0))="Yes",INDEX('Rate Case History'!V$15:V$17,MATCH($N129,'Rate Case History'!$U$15:$U$17,0))="Yes",$M129&lt;='Rate Case History'!$V$7,ISNUMBER($S129)),$S129/100,"NA")</f>
        <v>0.1082</v>
      </c>
    </row>
    <row r="130" spans="1:27" x14ac:dyDescent="0.25">
      <c r="A130" s="55" t="s">
        <v>19</v>
      </c>
      <c r="B130" s="56" t="s">
        <v>248</v>
      </c>
      <c r="C130" s="55" t="s">
        <v>26</v>
      </c>
      <c r="D130" s="55" t="s">
        <v>256</v>
      </c>
      <c r="E130" s="55" t="s">
        <v>163</v>
      </c>
      <c r="F130" s="55" t="s">
        <v>35</v>
      </c>
      <c r="G130" s="57">
        <v>37610</v>
      </c>
      <c r="H130" s="58">
        <v>130</v>
      </c>
      <c r="I130" s="59" t="s">
        <v>17</v>
      </c>
      <c r="J130" s="59" t="s">
        <v>17</v>
      </c>
      <c r="K130" s="59" t="s">
        <v>17</v>
      </c>
      <c r="L130" s="59" t="s">
        <v>17</v>
      </c>
      <c r="M130" s="57">
        <v>38329</v>
      </c>
      <c r="N130" s="55" t="s">
        <v>73</v>
      </c>
      <c r="O130" s="58">
        <v>-33</v>
      </c>
      <c r="P130" s="55" t="s">
        <v>74</v>
      </c>
      <c r="Q130" s="55" t="s">
        <v>74</v>
      </c>
      <c r="R130" s="59" t="s">
        <v>17</v>
      </c>
      <c r="S130" s="59" t="s">
        <v>17</v>
      </c>
      <c r="T130" s="59" t="s">
        <v>17</v>
      </c>
      <c r="U130" s="55" t="s">
        <v>1726</v>
      </c>
      <c r="V130" s="59" t="s">
        <v>17</v>
      </c>
      <c r="W130" s="55" t="s">
        <v>17</v>
      </c>
      <c r="X130" s="61">
        <v>23</v>
      </c>
      <c r="Y130" s="11">
        <f t="shared" si="8"/>
        <v>2004</v>
      </c>
      <c r="Z130" s="7" t="str">
        <f t="shared" si="9"/>
        <v>2004.4</v>
      </c>
      <c r="AA130" s="12" t="str">
        <f>IF(AND(INDEX('Rate Case History'!V$11:V$13,MATCH($F130,'Rate Case History'!$U$11:$U$13,0))="Yes",INDEX('Rate Case History'!V$15:V$17,MATCH($N130,'Rate Case History'!$U$15:$U$17,0))="Yes",$M130&lt;='Rate Case History'!$V$7,ISNUMBER($S130)),$S130/100,"NA")</f>
        <v>NA</v>
      </c>
    </row>
    <row r="131" spans="1:27" x14ac:dyDescent="0.25">
      <c r="A131" s="55" t="s">
        <v>19</v>
      </c>
      <c r="B131" s="56" t="s">
        <v>248</v>
      </c>
      <c r="C131" s="55" t="s">
        <v>26</v>
      </c>
      <c r="D131" s="55" t="s">
        <v>257</v>
      </c>
      <c r="E131" s="55" t="s">
        <v>163</v>
      </c>
      <c r="F131" s="55" t="s">
        <v>35</v>
      </c>
      <c r="G131" s="57">
        <v>33924</v>
      </c>
      <c r="H131" s="58">
        <v>-7</v>
      </c>
      <c r="I131" s="59">
        <v>9.99</v>
      </c>
      <c r="J131" s="59">
        <v>11.9</v>
      </c>
      <c r="K131" s="59">
        <v>46.5</v>
      </c>
      <c r="L131" s="59" t="s">
        <v>17</v>
      </c>
      <c r="M131" s="57">
        <v>34325</v>
      </c>
      <c r="N131" s="55" t="s">
        <v>76</v>
      </c>
      <c r="O131" s="58">
        <v>-132</v>
      </c>
      <c r="P131" s="55" t="s">
        <v>75</v>
      </c>
      <c r="Q131" s="55" t="s">
        <v>74</v>
      </c>
      <c r="R131" s="59">
        <v>9.2200000000000006</v>
      </c>
      <c r="S131" s="59">
        <v>11</v>
      </c>
      <c r="T131" s="59">
        <v>46.8</v>
      </c>
      <c r="U131" s="55" t="s">
        <v>1714</v>
      </c>
      <c r="V131" s="59">
        <v>2915.7</v>
      </c>
      <c r="W131" s="55" t="s">
        <v>21</v>
      </c>
      <c r="X131" s="61">
        <v>13</v>
      </c>
      <c r="Y131" s="11">
        <f t="shared" si="8"/>
        <v>1993</v>
      </c>
      <c r="Z131" s="7" t="str">
        <f t="shared" si="9"/>
        <v>1993.4</v>
      </c>
      <c r="AA131" s="12">
        <f>IF(AND(INDEX('Rate Case History'!V$11:V$13,MATCH($F131,'Rate Case History'!$U$11:$U$13,0))="Yes",INDEX('Rate Case History'!V$15:V$17,MATCH($N131,'Rate Case History'!$U$15:$U$17,0))="Yes",$M131&lt;='Rate Case History'!$V$7,ISNUMBER($S131)),$S131/100,"NA")</f>
        <v>0.11</v>
      </c>
    </row>
    <row r="132" spans="1:27" x14ac:dyDescent="0.25">
      <c r="A132" s="55" t="s">
        <v>19</v>
      </c>
      <c r="B132" s="56" t="s">
        <v>248</v>
      </c>
      <c r="C132" s="55" t="s">
        <v>26</v>
      </c>
      <c r="D132" s="55" t="s">
        <v>1999</v>
      </c>
      <c r="E132" s="55" t="s">
        <v>163</v>
      </c>
      <c r="F132" s="55" t="s">
        <v>35</v>
      </c>
      <c r="G132" s="57">
        <v>32504</v>
      </c>
      <c r="H132" s="58">
        <v>167</v>
      </c>
      <c r="I132" s="59">
        <v>11.22</v>
      </c>
      <c r="J132" s="59">
        <v>14</v>
      </c>
      <c r="K132" s="59">
        <v>45.3</v>
      </c>
      <c r="L132" s="59">
        <v>2589.6999999999998</v>
      </c>
      <c r="M132" s="57">
        <v>32882</v>
      </c>
      <c r="N132" s="55" t="s">
        <v>76</v>
      </c>
      <c r="O132" s="58">
        <v>121.4</v>
      </c>
      <c r="P132" s="55" t="s">
        <v>75</v>
      </c>
      <c r="Q132" s="55" t="s">
        <v>74</v>
      </c>
      <c r="R132" s="59">
        <v>10.75</v>
      </c>
      <c r="S132" s="59">
        <v>13</v>
      </c>
      <c r="T132" s="59">
        <v>45.3</v>
      </c>
      <c r="U132" s="55" t="s">
        <v>1758</v>
      </c>
      <c r="V132" s="59">
        <v>2566</v>
      </c>
      <c r="W132" s="55" t="s">
        <v>21</v>
      </c>
      <c r="X132" s="61">
        <v>12</v>
      </c>
      <c r="Y132" s="11">
        <f t="shared" si="8"/>
        <v>1990</v>
      </c>
      <c r="Z132" s="7" t="str">
        <f t="shared" si="9"/>
        <v>1990.1</v>
      </c>
      <c r="AA132" s="12">
        <f>IF(AND(INDEX('Rate Case History'!V$11:V$13,MATCH($F132,'Rate Case History'!$U$11:$U$13,0))="Yes",INDEX('Rate Case History'!V$15:V$17,MATCH($N132,'Rate Case History'!$U$15:$U$17,0))="Yes",$M132&lt;='Rate Case History'!$V$7,ISNUMBER($S132)),$S132/100,"NA")</f>
        <v>0.13</v>
      </c>
    </row>
    <row r="133" spans="1:27" x14ac:dyDescent="0.25">
      <c r="A133" s="55" t="s">
        <v>19</v>
      </c>
      <c r="B133" s="56" t="s">
        <v>248</v>
      </c>
      <c r="C133" s="55" t="s">
        <v>26</v>
      </c>
      <c r="D133" s="55" t="s">
        <v>2000</v>
      </c>
      <c r="E133" s="55" t="s">
        <v>163</v>
      </c>
      <c r="F133" s="55" t="s">
        <v>35</v>
      </c>
      <c r="G133" s="57">
        <v>30727</v>
      </c>
      <c r="H133" s="58">
        <v>158.6</v>
      </c>
      <c r="I133" s="59">
        <v>13.8</v>
      </c>
      <c r="J133" s="59">
        <v>17.5</v>
      </c>
      <c r="K133" s="59">
        <v>42.2</v>
      </c>
      <c r="L133" s="59">
        <v>1970</v>
      </c>
      <c r="M133" s="57">
        <v>31044</v>
      </c>
      <c r="N133" s="55" t="s">
        <v>76</v>
      </c>
      <c r="O133" s="58">
        <v>78.900000000000006</v>
      </c>
      <c r="P133" s="55" t="s">
        <v>75</v>
      </c>
      <c r="Q133" s="55" t="s">
        <v>74</v>
      </c>
      <c r="R133" s="59">
        <v>13.04</v>
      </c>
      <c r="S133" s="59">
        <v>15.75</v>
      </c>
      <c r="T133" s="59">
        <v>42.2</v>
      </c>
      <c r="U133" s="55" t="s">
        <v>1945</v>
      </c>
      <c r="V133" s="59">
        <v>1937.7</v>
      </c>
      <c r="W133" s="55" t="s">
        <v>21</v>
      </c>
      <c r="X133" s="61">
        <v>10</v>
      </c>
      <c r="Y133" s="11">
        <f t="shared" si="8"/>
        <v>1984</v>
      </c>
      <c r="Z133" s="7" t="str">
        <f t="shared" si="9"/>
        <v>1984.4</v>
      </c>
      <c r="AA133" s="12">
        <f>IF(AND(INDEX('Rate Case History'!V$11:V$13,MATCH($F133,'Rate Case History'!$U$11:$U$13,0))="Yes",INDEX('Rate Case History'!V$15:V$17,MATCH($N133,'Rate Case History'!$U$15:$U$17,0))="Yes",$M133&lt;='Rate Case History'!$V$7,ISNUMBER($S133)),$S133/100,"NA")</f>
        <v>0.1575</v>
      </c>
    </row>
    <row r="134" spans="1:27" x14ac:dyDescent="0.25">
      <c r="A134" s="55" t="s">
        <v>19</v>
      </c>
      <c r="B134" s="56" t="s">
        <v>248</v>
      </c>
      <c r="C134" s="55" t="s">
        <v>26</v>
      </c>
      <c r="D134" s="55" t="s">
        <v>2001</v>
      </c>
      <c r="E134" s="55" t="s">
        <v>163</v>
      </c>
      <c r="F134" s="55" t="s">
        <v>35</v>
      </c>
      <c r="G134" s="57">
        <v>29920</v>
      </c>
      <c r="H134" s="58">
        <v>414</v>
      </c>
      <c r="I134" s="59">
        <v>14.8</v>
      </c>
      <c r="J134" s="59">
        <v>20</v>
      </c>
      <c r="K134" s="59">
        <v>41.2</v>
      </c>
      <c r="L134" s="59">
        <v>1813.6</v>
      </c>
      <c r="M134" s="57">
        <v>30293</v>
      </c>
      <c r="N134" s="55" t="s">
        <v>76</v>
      </c>
      <c r="O134" s="58">
        <v>219.8</v>
      </c>
      <c r="P134" s="55" t="s">
        <v>75</v>
      </c>
      <c r="Q134" s="55" t="s">
        <v>74</v>
      </c>
      <c r="R134" s="59">
        <v>12.8</v>
      </c>
      <c r="S134" s="59">
        <v>15.75</v>
      </c>
      <c r="T134" s="59">
        <v>42</v>
      </c>
      <c r="U134" s="55" t="s">
        <v>1998</v>
      </c>
      <c r="V134" s="59">
        <v>1777.4</v>
      </c>
      <c r="W134" s="55" t="s">
        <v>21</v>
      </c>
      <c r="X134" s="61">
        <v>12</v>
      </c>
      <c r="Y134" s="11">
        <f t="shared" si="8"/>
        <v>1982</v>
      </c>
      <c r="Z134" s="7" t="str">
        <f t="shared" si="9"/>
        <v>1982.4</v>
      </c>
      <c r="AA134" s="12">
        <f>IF(AND(INDEX('Rate Case History'!V$11:V$13,MATCH($F134,'Rate Case History'!$U$11:$U$13,0))="Yes",INDEX('Rate Case History'!V$15:V$17,MATCH($N134,'Rate Case History'!$U$15:$U$17,0))="Yes",$M134&lt;='Rate Case History'!$V$7,ISNUMBER($S134)),$S134/100,"NA")</f>
        <v>0.1575</v>
      </c>
    </row>
    <row r="135" spans="1:27" x14ac:dyDescent="0.25">
      <c r="A135" s="55" t="s">
        <v>19</v>
      </c>
      <c r="B135" s="56" t="s">
        <v>248</v>
      </c>
      <c r="C135" s="55" t="s">
        <v>26</v>
      </c>
      <c r="D135" s="55" t="s">
        <v>2002</v>
      </c>
      <c r="E135" s="55" t="s">
        <v>163</v>
      </c>
      <c r="F135" s="55" t="s">
        <v>35</v>
      </c>
      <c r="G135" s="57">
        <v>29199</v>
      </c>
      <c r="H135" s="58">
        <v>155.19999999999999</v>
      </c>
      <c r="I135" s="59">
        <v>10.7</v>
      </c>
      <c r="J135" s="59">
        <v>15.1</v>
      </c>
      <c r="K135" s="59">
        <v>38.799999999999997</v>
      </c>
      <c r="L135" s="60" t="s">
        <v>17</v>
      </c>
      <c r="M135" s="57">
        <v>29560</v>
      </c>
      <c r="N135" s="55" t="s">
        <v>76</v>
      </c>
      <c r="O135" s="58">
        <v>142.69999999999999</v>
      </c>
      <c r="P135" s="55" t="s">
        <v>75</v>
      </c>
      <c r="Q135" s="55" t="s">
        <v>74</v>
      </c>
      <c r="R135" s="59">
        <v>10.75</v>
      </c>
      <c r="S135" s="59">
        <v>14.6</v>
      </c>
      <c r="T135" s="59">
        <v>39.65</v>
      </c>
      <c r="U135" s="55" t="s">
        <v>1981</v>
      </c>
      <c r="V135" s="60" t="s">
        <v>17</v>
      </c>
      <c r="W135" s="55" t="s">
        <v>17</v>
      </c>
      <c r="X135" s="61">
        <v>12</v>
      </c>
      <c r="Y135" s="11">
        <f t="shared" si="8"/>
        <v>1980</v>
      </c>
      <c r="Z135" s="7" t="str">
        <f t="shared" si="9"/>
        <v>1980.4</v>
      </c>
      <c r="AA135" s="12">
        <f>IF(AND(INDEX('Rate Case History'!V$11:V$13,MATCH($F135,'Rate Case History'!$U$11:$U$13,0))="Yes",INDEX('Rate Case History'!V$15:V$17,MATCH($N135,'Rate Case History'!$U$15:$U$17,0))="Yes",$M135&lt;='Rate Case History'!$V$7,ISNUMBER($S135)),$S135/100,"NA")</f>
        <v>0.14599999999999999</v>
      </c>
    </row>
    <row r="136" spans="1:27" x14ac:dyDescent="0.25">
      <c r="A136" s="55" t="s">
        <v>19</v>
      </c>
      <c r="B136" s="56" t="s">
        <v>207</v>
      </c>
      <c r="C136" s="55" t="s">
        <v>208</v>
      </c>
      <c r="D136" s="55" t="s">
        <v>258</v>
      </c>
      <c r="E136" s="55" t="s">
        <v>163</v>
      </c>
      <c r="F136" s="55" t="s">
        <v>35</v>
      </c>
      <c r="G136" s="57">
        <v>43707</v>
      </c>
      <c r="H136" s="58">
        <v>6.8</v>
      </c>
      <c r="I136" s="59">
        <v>7.44</v>
      </c>
      <c r="J136" s="59">
        <v>10.5</v>
      </c>
      <c r="K136" s="59">
        <v>53</v>
      </c>
      <c r="L136" s="59" t="s">
        <v>17</v>
      </c>
      <c r="M136" s="57">
        <v>44280</v>
      </c>
      <c r="N136" s="55" t="s">
        <v>73</v>
      </c>
      <c r="O136" s="58">
        <v>3</v>
      </c>
      <c r="P136" s="55" t="s">
        <v>74</v>
      </c>
      <c r="Q136" s="55" t="s">
        <v>74</v>
      </c>
      <c r="R136" s="59">
        <v>7.11</v>
      </c>
      <c r="S136" s="59">
        <v>10</v>
      </c>
      <c r="T136" s="59">
        <v>52</v>
      </c>
      <c r="U136" s="55" t="s">
        <v>1664</v>
      </c>
      <c r="V136" s="59">
        <v>285.69104399999998</v>
      </c>
      <c r="W136" s="55" t="s">
        <v>21</v>
      </c>
      <c r="X136" s="61">
        <v>19</v>
      </c>
      <c r="Y136" s="11">
        <f t="shared" si="8"/>
        <v>2021</v>
      </c>
      <c r="Z136" s="7" t="str">
        <f t="shared" si="9"/>
        <v>2021.1</v>
      </c>
      <c r="AA136" s="12">
        <f>IF(AND(INDEX('Rate Case History'!V$11:V$13,MATCH($F136,'Rate Case History'!$U$11:$U$13,0))="Yes",INDEX('Rate Case History'!V$15:V$17,MATCH($N136,'Rate Case History'!$U$15:$U$17,0))="Yes",$M136&lt;='Rate Case History'!$V$7,ISNUMBER($S136)),$S136/100,"NA")</f>
        <v>0.1</v>
      </c>
    </row>
    <row r="137" spans="1:27" x14ac:dyDescent="0.25">
      <c r="A137" s="55" t="s">
        <v>19</v>
      </c>
      <c r="B137" s="56" t="s">
        <v>207</v>
      </c>
      <c r="C137" s="55" t="s">
        <v>208</v>
      </c>
      <c r="D137" s="55" t="s">
        <v>259</v>
      </c>
      <c r="E137" s="55" t="s">
        <v>163</v>
      </c>
      <c r="F137" s="55" t="s">
        <v>35</v>
      </c>
      <c r="G137" s="57">
        <v>43707</v>
      </c>
      <c r="H137" s="58">
        <v>1.5</v>
      </c>
      <c r="I137" s="59">
        <v>7.76</v>
      </c>
      <c r="J137" s="59">
        <v>10.5</v>
      </c>
      <c r="K137" s="59">
        <v>53</v>
      </c>
      <c r="L137" s="59" t="s">
        <v>17</v>
      </c>
      <c r="M137" s="57">
        <v>44280</v>
      </c>
      <c r="N137" s="55" t="s">
        <v>73</v>
      </c>
      <c r="O137" s="58">
        <v>0</v>
      </c>
      <c r="P137" s="55" t="s">
        <v>74</v>
      </c>
      <c r="Q137" s="55" t="s">
        <v>74</v>
      </c>
      <c r="R137" s="59">
        <v>7.44</v>
      </c>
      <c r="S137" s="59">
        <v>10</v>
      </c>
      <c r="T137" s="59">
        <v>52</v>
      </c>
      <c r="U137" s="55" t="s">
        <v>1664</v>
      </c>
      <c r="V137" s="59">
        <v>92.982933000000003</v>
      </c>
      <c r="W137" s="55" t="s">
        <v>21</v>
      </c>
      <c r="X137" s="61">
        <v>19</v>
      </c>
      <c r="Y137" s="11">
        <f t="shared" si="8"/>
        <v>2021</v>
      </c>
      <c r="Z137" s="7" t="str">
        <f t="shared" si="9"/>
        <v>2021.1</v>
      </c>
      <c r="AA137" s="12">
        <f>IF(AND(INDEX('Rate Case History'!V$11:V$13,MATCH($F137,'Rate Case History'!$U$11:$U$13,0))="Yes",INDEX('Rate Case History'!V$15:V$17,MATCH($N137,'Rate Case History'!$U$15:$U$17,0))="Yes",$M137&lt;='Rate Case History'!$V$7,ISNUMBER($S137)),$S137/100,"NA")</f>
        <v>0.1</v>
      </c>
    </row>
    <row r="138" spans="1:27" x14ac:dyDescent="0.25">
      <c r="A138" s="55" t="s">
        <v>19</v>
      </c>
      <c r="B138" s="56" t="s">
        <v>207</v>
      </c>
      <c r="C138" s="55" t="s">
        <v>208</v>
      </c>
      <c r="D138" s="55" t="s">
        <v>260</v>
      </c>
      <c r="E138" s="55" t="s">
        <v>163</v>
      </c>
      <c r="F138" s="55" t="s">
        <v>35</v>
      </c>
      <c r="G138" s="57">
        <v>43707</v>
      </c>
      <c r="H138" s="58">
        <v>4.5</v>
      </c>
      <c r="I138" s="59">
        <v>7.76</v>
      </c>
      <c r="J138" s="59">
        <v>10.5</v>
      </c>
      <c r="K138" s="59">
        <v>53</v>
      </c>
      <c r="L138" s="59" t="s">
        <v>17</v>
      </c>
      <c r="M138" s="57">
        <v>44280</v>
      </c>
      <c r="N138" s="55" t="s">
        <v>73</v>
      </c>
      <c r="O138" s="58">
        <v>3.4</v>
      </c>
      <c r="P138" s="55" t="s">
        <v>74</v>
      </c>
      <c r="Q138" s="55" t="s">
        <v>74</v>
      </c>
      <c r="R138" s="59">
        <v>7.44</v>
      </c>
      <c r="S138" s="59">
        <v>10</v>
      </c>
      <c r="T138" s="59">
        <v>52</v>
      </c>
      <c r="U138" s="55" t="s">
        <v>1664</v>
      </c>
      <c r="V138" s="59">
        <v>56.817683000000002</v>
      </c>
      <c r="W138" s="55" t="s">
        <v>21</v>
      </c>
      <c r="X138" s="61">
        <v>19</v>
      </c>
      <c r="Y138" s="11">
        <f t="shared" si="8"/>
        <v>2021</v>
      </c>
      <c r="Z138" s="7" t="str">
        <f t="shared" si="9"/>
        <v>2021.1</v>
      </c>
      <c r="AA138" s="12">
        <f>IF(AND(INDEX('Rate Case History'!V$11:V$13,MATCH($F138,'Rate Case History'!$U$11:$U$13,0))="Yes",INDEX('Rate Case History'!V$15:V$17,MATCH($N138,'Rate Case History'!$U$15:$U$17,0))="Yes",$M138&lt;='Rate Case History'!$V$7,ISNUMBER($S138)),$S138/100,"NA")</f>
        <v>0.1</v>
      </c>
    </row>
    <row r="139" spans="1:27" x14ac:dyDescent="0.25">
      <c r="A139" s="55" t="s">
        <v>19</v>
      </c>
      <c r="B139" s="56" t="s">
        <v>207</v>
      </c>
      <c r="C139" s="55" t="s">
        <v>208</v>
      </c>
      <c r="D139" s="55" t="s">
        <v>261</v>
      </c>
      <c r="E139" s="55" t="s">
        <v>163</v>
      </c>
      <c r="F139" s="55" t="s">
        <v>35</v>
      </c>
      <c r="G139" s="57">
        <v>41263</v>
      </c>
      <c r="H139" s="58">
        <v>5.5551409999999999</v>
      </c>
      <c r="I139" s="59">
        <v>7.32</v>
      </c>
      <c r="J139" s="59">
        <v>10.7</v>
      </c>
      <c r="K139" s="59">
        <v>57</v>
      </c>
      <c r="L139" s="59">
        <v>170.9</v>
      </c>
      <c r="M139" s="57">
        <v>41802</v>
      </c>
      <c r="N139" s="55" t="s">
        <v>76</v>
      </c>
      <c r="O139" s="58">
        <v>1.8725149999999999</v>
      </c>
      <c r="P139" s="55" t="s">
        <v>75</v>
      </c>
      <c r="Q139" s="55" t="s">
        <v>74</v>
      </c>
      <c r="R139" s="59">
        <v>6.83</v>
      </c>
      <c r="S139" s="59">
        <v>10.1</v>
      </c>
      <c r="T139" s="59">
        <v>55</v>
      </c>
      <c r="U139" s="55" t="s">
        <v>1658</v>
      </c>
      <c r="V139" s="59">
        <v>159.277207</v>
      </c>
      <c r="W139" s="55" t="s">
        <v>21</v>
      </c>
      <c r="X139" s="61">
        <v>17</v>
      </c>
      <c r="Y139" s="11">
        <f t="shared" si="8"/>
        <v>2014</v>
      </c>
      <c r="Z139" s="7" t="str">
        <f t="shared" si="9"/>
        <v>2014.2</v>
      </c>
      <c r="AA139" s="12">
        <f>IF(AND(INDEX('Rate Case History'!V$11:V$13,MATCH($F139,'Rate Case History'!$U$11:$U$13,0))="Yes",INDEX('Rate Case History'!V$15:V$17,MATCH($N139,'Rate Case History'!$U$15:$U$17,0))="Yes",$M139&lt;='Rate Case History'!$V$7,ISNUMBER($S139)),$S139/100,"NA")</f>
        <v>0.10099999999999999</v>
      </c>
    </row>
    <row r="140" spans="1:27" x14ac:dyDescent="0.25">
      <c r="A140" s="55" t="s">
        <v>19</v>
      </c>
      <c r="B140" s="56" t="s">
        <v>207</v>
      </c>
      <c r="C140" s="55" t="s">
        <v>208</v>
      </c>
      <c r="D140" s="55" t="s">
        <v>262</v>
      </c>
      <c r="E140" s="55" t="s">
        <v>163</v>
      </c>
      <c r="F140" s="55" t="s">
        <v>35</v>
      </c>
      <c r="G140" s="57">
        <v>41263</v>
      </c>
      <c r="H140" s="58">
        <v>3.23638</v>
      </c>
      <c r="I140" s="59">
        <v>8.61</v>
      </c>
      <c r="J140" s="59">
        <v>10.7</v>
      </c>
      <c r="K140" s="59">
        <v>57</v>
      </c>
      <c r="L140" s="59">
        <v>67.7</v>
      </c>
      <c r="M140" s="57">
        <v>41802</v>
      </c>
      <c r="N140" s="55" t="s">
        <v>76</v>
      </c>
      <c r="O140" s="58">
        <v>2.5145010000000001</v>
      </c>
      <c r="P140" s="55" t="s">
        <v>75</v>
      </c>
      <c r="Q140" s="55" t="s">
        <v>74</v>
      </c>
      <c r="R140" s="59">
        <v>8.18</v>
      </c>
      <c r="S140" s="59">
        <v>10.1</v>
      </c>
      <c r="T140" s="59">
        <v>55</v>
      </c>
      <c r="U140" s="55" t="s">
        <v>1658</v>
      </c>
      <c r="V140" s="59">
        <v>67.619754</v>
      </c>
      <c r="W140" s="55" t="s">
        <v>21</v>
      </c>
      <c r="X140" s="61">
        <v>17</v>
      </c>
      <c r="Y140" s="11">
        <f t="shared" si="8"/>
        <v>2014</v>
      </c>
      <c r="Z140" s="7" t="str">
        <f t="shared" si="9"/>
        <v>2014.2</v>
      </c>
      <c r="AA140" s="12">
        <f>IF(AND(INDEX('Rate Case History'!V$11:V$13,MATCH($F140,'Rate Case History'!$U$11:$U$13,0))="Yes",INDEX('Rate Case History'!V$15:V$17,MATCH($N140,'Rate Case History'!$U$15:$U$17,0))="Yes",$M140&lt;='Rate Case History'!$V$7,ISNUMBER($S140)),$S140/100,"NA")</f>
        <v>0.10099999999999999</v>
      </c>
    </row>
    <row r="141" spans="1:27" x14ac:dyDescent="0.25">
      <c r="A141" s="55" t="s">
        <v>19</v>
      </c>
      <c r="B141" s="56" t="s">
        <v>207</v>
      </c>
      <c r="C141" s="55" t="s">
        <v>208</v>
      </c>
      <c r="D141" s="55" t="s">
        <v>263</v>
      </c>
      <c r="E141" s="55" t="s">
        <v>163</v>
      </c>
      <c r="F141" s="55" t="s">
        <v>35</v>
      </c>
      <c r="G141" s="57">
        <v>41263</v>
      </c>
      <c r="H141" s="58">
        <v>2.761647</v>
      </c>
      <c r="I141" s="59">
        <v>8.61</v>
      </c>
      <c r="J141" s="59">
        <v>10.7</v>
      </c>
      <c r="K141" s="59">
        <v>57</v>
      </c>
      <c r="L141" s="59">
        <v>23.7</v>
      </c>
      <c r="M141" s="57">
        <v>41802</v>
      </c>
      <c r="N141" s="55" t="s">
        <v>76</v>
      </c>
      <c r="O141" s="58">
        <v>2.71637</v>
      </c>
      <c r="P141" s="55" t="s">
        <v>75</v>
      </c>
      <c r="Q141" s="55" t="s">
        <v>74</v>
      </c>
      <c r="R141" s="59">
        <v>8.18</v>
      </c>
      <c r="S141" s="59">
        <v>10.1</v>
      </c>
      <c r="T141" s="59">
        <v>55</v>
      </c>
      <c r="U141" s="55" t="s">
        <v>1658</v>
      </c>
      <c r="V141" s="60">
        <v>25.388779</v>
      </c>
      <c r="W141" s="55" t="s">
        <v>21</v>
      </c>
      <c r="X141" s="61">
        <v>17</v>
      </c>
      <c r="Y141" s="11">
        <f t="shared" si="8"/>
        <v>2014</v>
      </c>
      <c r="Z141" s="7" t="str">
        <f t="shared" si="9"/>
        <v>2014.2</v>
      </c>
      <c r="AA141" s="12">
        <f>IF(AND(INDEX('Rate Case History'!V$11:V$13,MATCH($F141,'Rate Case History'!$U$11:$U$13,0))="Yes",INDEX('Rate Case History'!V$15:V$17,MATCH($N141,'Rate Case History'!$U$15:$U$17,0))="Yes",$M141&lt;='Rate Case History'!$V$7,ISNUMBER($S141)),$S141/100,"NA")</f>
        <v>0.10099999999999999</v>
      </c>
    </row>
    <row r="142" spans="1:27" x14ac:dyDescent="0.25">
      <c r="A142" s="55" t="s">
        <v>19</v>
      </c>
      <c r="B142" s="56" t="s">
        <v>207</v>
      </c>
      <c r="C142" s="55" t="s">
        <v>208</v>
      </c>
      <c r="D142" s="55" t="s">
        <v>264</v>
      </c>
      <c r="E142" s="55" t="s">
        <v>163</v>
      </c>
      <c r="F142" s="55" t="s">
        <v>35</v>
      </c>
      <c r="G142" s="57">
        <v>39437</v>
      </c>
      <c r="H142" s="58">
        <v>7.1</v>
      </c>
      <c r="I142" s="59">
        <v>8.49</v>
      </c>
      <c r="J142" s="59">
        <v>11.5</v>
      </c>
      <c r="K142" s="59">
        <v>47</v>
      </c>
      <c r="L142" s="59">
        <v>155.24820500000001</v>
      </c>
      <c r="M142" s="57">
        <v>39773</v>
      </c>
      <c r="N142" s="55" t="s">
        <v>73</v>
      </c>
      <c r="O142" s="58">
        <v>2.4429789999999998</v>
      </c>
      <c r="P142" s="55" t="s">
        <v>75</v>
      </c>
      <c r="Q142" s="55" t="s">
        <v>74</v>
      </c>
      <c r="R142" s="59">
        <v>7.87</v>
      </c>
      <c r="S142" s="59">
        <v>10.5</v>
      </c>
      <c r="T142" s="59">
        <v>47</v>
      </c>
      <c r="U142" s="55" t="s">
        <v>1657</v>
      </c>
      <c r="V142" s="59">
        <v>143.850718</v>
      </c>
      <c r="W142" s="55" t="s">
        <v>21</v>
      </c>
      <c r="X142" s="61">
        <v>11</v>
      </c>
      <c r="Y142" s="11">
        <f t="shared" si="8"/>
        <v>2008</v>
      </c>
      <c r="Z142" s="7" t="str">
        <f t="shared" si="9"/>
        <v>2008.4</v>
      </c>
      <c r="AA142" s="12">
        <f>IF(AND(INDEX('Rate Case History'!V$11:V$13,MATCH($F142,'Rate Case History'!$U$11:$U$13,0))="Yes",INDEX('Rate Case History'!V$15:V$17,MATCH($N142,'Rate Case History'!$U$15:$U$17,0))="Yes",$M142&lt;='Rate Case History'!$V$7,ISNUMBER($S142)),$S142/100,"NA")</f>
        <v>0.105</v>
      </c>
    </row>
    <row r="143" spans="1:27" x14ac:dyDescent="0.25">
      <c r="A143" s="55" t="s">
        <v>19</v>
      </c>
      <c r="B143" s="56" t="s">
        <v>207</v>
      </c>
      <c r="C143" s="55" t="s">
        <v>208</v>
      </c>
      <c r="D143" s="55" t="s">
        <v>265</v>
      </c>
      <c r="E143" s="55" t="s">
        <v>163</v>
      </c>
      <c r="F143" s="55" t="s">
        <v>35</v>
      </c>
      <c r="G143" s="57">
        <v>39437</v>
      </c>
      <c r="H143" s="58">
        <v>-0.1</v>
      </c>
      <c r="I143" s="59">
        <v>9.5</v>
      </c>
      <c r="J143" s="59">
        <v>11.5</v>
      </c>
      <c r="K143" s="59">
        <v>47</v>
      </c>
      <c r="L143" s="59">
        <v>54.5</v>
      </c>
      <c r="M143" s="57">
        <v>39773</v>
      </c>
      <c r="N143" s="55" t="s">
        <v>73</v>
      </c>
      <c r="O143" s="58">
        <v>-1.035876</v>
      </c>
      <c r="P143" s="55" t="s">
        <v>75</v>
      </c>
      <c r="Q143" s="55" t="s">
        <v>74</v>
      </c>
      <c r="R143" s="59">
        <v>8.99</v>
      </c>
      <c r="S143" s="59">
        <v>10.5</v>
      </c>
      <c r="T143" s="59">
        <v>47</v>
      </c>
      <c r="U143" s="55" t="s">
        <v>1657</v>
      </c>
      <c r="V143" s="59">
        <v>52.284779</v>
      </c>
      <c r="W143" s="55" t="s">
        <v>21</v>
      </c>
      <c r="X143" s="61">
        <v>11</v>
      </c>
      <c r="Y143" s="11">
        <f t="shared" si="8"/>
        <v>2008</v>
      </c>
      <c r="Z143" s="7" t="str">
        <f t="shared" si="9"/>
        <v>2008.4</v>
      </c>
      <c r="AA143" s="12">
        <f>IF(AND(INDEX('Rate Case History'!V$11:V$13,MATCH($F143,'Rate Case History'!$U$11:$U$13,0))="Yes",INDEX('Rate Case History'!V$15:V$17,MATCH($N143,'Rate Case History'!$U$15:$U$17,0))="Yes",$M143&lt;='Rate Case History'!$V$7,ISNUMBER($S143)),$S143/100,"NA")</f>
        <v>0.105</v>
      </c>
    </row>
    <row r="144" spans="1:27" x14ac:dyDescent="0.25">
      <c r="A144" s="55" t="s">
        <v>19</v>
      </c>
      <c r="B144" s="56" t="s">
        <v>207</v>
      </c>
      <c r="C144" s="55" t="s">
        <v>208</v>
      </c>
      <c r="D144" s="55" t="s">
        <v>266</v>
      </c>
      <c r="E144" s="55" t="s">
        <v>163</v>
      </c>
      <c r="F144" s="55" t="s">
        <v>35</v>
      </c>
      <c r="G144" s="57">
        <v>39437</v>
      </c>
      <c r="H144" s="58">
        <v>2.1</v>
      </c>
      <c r="I144" s="59">
        <v>9.5</v>
      </c>
      <c r="J144" s="59">
        <v>11.5</v>
      </c>
      <c r="K144" s="59">
        <v>47</v>
      </c>
      <c r="L144" s="59">
        <v>12.418018999999999</v>
      </c>
      <c r="M144" s="57">
        <v>39773</v>
      </c>
      <c r="N144" s="55" t="s">
        <v>73</v>
      </c>
      <c r="O144" s="58">
        <v>1.823145</v>
      </c>
      <c r="P144" s="55" t="s">
        <v>75</v>
      </c>
      <c r="Q144" s="55" t="s">
        <v>74</v>
      </c>
      <c r="R144" s="59">
        <v>8.99</v>
      </c>
      <c r="S144" s="59">
        <v>10.5</v>
      </c>
      <c r="T144" s="59">
        <v>47</v>
      </c>
      <c r="U144" s="55" t="s">
        <v>1657</v>
      </c>
      <c r="V144" s="59">
        <v>11.814966999999999</v>
      </c>
      <c r="W144" s="55" t="s">
        <v>21</v>
      </c>
      <c r="X144" s="61">
        <v>11</v>
      </c>
      <c r="Y144" s="11">
        <f t="shared" si="8"/>
        <v>2008</v>
      </c>
      <c r="Z144" s="7" t="str">
        <f t="shared" si="9"/>
        <v>2008.4</v>
      </c>
      <c r="AA144" s="12">
        <f>IF(AND(INDEX('Rate Case History'!V$11:V$13,MATCH($F144,'Rate Case History'!$U$11:$U$13,0))="Yes",INDEX('Rate Case History'!V$15:V$17,MATCH($N144,'Rate Case History'!$U$15:$U$17,0))="Yes",$M144&lt;='Rate Case History'!$V$7,ISNUMBER($S144)),$S144/100,"NA")</f>
        <v>0.105</v>
      </c>
    </row>
    <row r="145" spans="1:27" x14ac:dyDescent="0.25">
      <c r="A145" s="55" t="s">
        <v>19</v>
      </c>
      <c r="B145" s="56" t="s">
        <v>207</v>
      </c>
      <c r="C145" s="55" t="s">
        <v>208</v>
      </c>
      <c r="D145" s="55" t="s">
        <v>267</v>
      </c>
      <c r="E145" s="55" t="s">
        <v>163</v>
      </c>
      <c r="F145" s="55" t="s">
        <v>35</v>
      </c>
      <c r="G145" s="57">
        <v>37300</v>
      </c>
      <c r="H145" s="58">
        <v>5.7</v>
      </c>
      <c r="I145" s="59">
        <v>9.57</v>
      </c>
      <c r="J145" s="59">
        <v>11.6</v>
      </c>
      <c r="K145" s="59">
        <v>45</v>
      </c>
      <c r="L145" s="59">
        <v>109.8</v>
      </c>
      <c r="M145" s="57">
        <v>38062</v>
      </c>
      <c r="N145" s="55" t="s">
        <v>76</v>
      </c>
      <c r="O145" s="60">
        <v>3.6</v>
      </c>
      <c r="P145" s="55" t="s">
        <v>74</v>
      </c>
      <c r="Q145" s="55" t="s">
        <v>74</v>
      </c>
      <c r="R145" s="60">
        <v>9.17</v>
      </c>
      <c r="S145" s="60">
        <v>10.9</v>
      </c>
      <c r="T145" s="60">
        <v>42</v>
      </c>
      <c r="U145" s="55" t="s">
        <v>1723</v>
      </c>
      <c r="V145" s="60">
        <v>102.7</v>
      </c>
      <c r="W145" s="55" t="s">
        <v>21</v>
      </c>
      <c r="X145" s="61">
        <v>25</v>
      </c>
      <c r="Y145" s="11">
        <f t="shared" si="8"/>
        <v>2004</v>
      </c>
      <c r="Z145" s="7" t="str">
        <f t="shared" si="9"/>
        <v>2004.1</v>
      </c>
      <c r="AA145" s="12">
        <f>IF(AND(INDEX('Rate Case History'!V$11:V$13,MATCH($F145,'Rate Case History'!$U$11:$U$13,0))="Yes",INDEX('Rate Case History'!V$15:V$17,MATCH($N145,'Rate Case History'!$U$15:$U$17,0))="Yes",$M145&lt;='Rate Case History'!$V$7,ISNUMBER($S145)),$S145/100,"NA")</f>
        <v>0.109</v>
      </c>
    </row>
    <row r="146" spans="1:27" x14ac:dyDescent="0.25">
      <c r="A146" s="55" t="s">
        <v>19</v>
      </c>
      <c r="B146" s="56" t="s">
        <v>207</v>
      </c>
      <c r="C146" s="55" t="s">
        <v>208</v>
      </c>
      <c r="D146" s="55" t="s">
        <v>268</v>
      </c>
      <c r="E146" s="55" t="s">
        <v>163</v>
      </c>
      <c r="F146" s="55" t="s">
        <v>35</v>
      </c>
      <c r="G146" s="57">
        <v>37300</v>
      </c>
      <c r="H146" s="58">
        <v>4.4000000000000004</v>
      </c>
      <c r="I146" s="59">
        <v>9.57</v>
      </c>
      <c r="J146" s="59">
        <v>11.6</v>
      </c>
      <c r="K146" s="59">
        <v>45</v>
      </c>
      <c r="L146" s="59">
        <v>49.1</v>
      </c>
      <c r="M146" s="57">
        <v>38062</v>
      </c>
      <c r="N146" s="55" t="s">
        <v>76</v>
      </c>
      <c r="O146" s="58">
        <v>3.8</v>
      </c>
      <c r="P146" s="55" t="s">
        <v>74</v>
      </c>
      <c r="Q146" s="55" t="s">
        <v>74</v>
      </c>
      <c r="R146" s="59">
        <v>9.17</v>
      </c>
      <c r="S146" s="59">
        <v>10.9</v>
      </c>
      <c r="T146" s="59">
        <v>42</v>
      </c>
      <c r="U146" s="55" t="s">
        <v>1723</v>
      </c>
      <c r="V146" s="59">
        <v>45.7</v>
      </c>
      <c r="W146" s="55" t="s">
        <v>21</v>
      </c>
      <c r="X146" s="61">
        <v>25</v>
      </c>
      <c r="Y146" s="11">
        <f t="shared" si="8"/>
        <v>2004</v>
      </c>
      <c r="Z146" s="7" t="str">
        <f t="shared" si="9"/>
        <v>2004.1</v>
      </c>
      <c r="AA146" s="12">
        <f>IF(AND(INDEX('Rate Case History'!V$11:V$13,MATCH($F146,'Rate Case History'!$U$11:$U$13,0))="Yes",INDEX('Rate Case History'!V$15:V$17,MATCH($N146,'Rate Case History'!$U$15:$U$17,0))="Yes",$M146&lt;='Rate Case History'!$V$7,ISNUMBER($S146)),$S146/100,"NA")</f>
        <v>0.109</v>
      </c>
    </row>
    <row r="147" spans="1:27" x14ac:dyDescent="0.25">
      <c r="A147" s="55" t="s">
        <v>19</v>
      </c>
      <c r="B147" s="56" t="s">
        <v>207</v>
      </c>
      <c r="C147" s="55" t="s">
        <v>208</v>
      </c>
      <c r="D147" s="55" t="s">
        <v>2003</v>
      </c>
      <c r="E147" s="55" t="s">
        <v>163</v>
      </c>
      <c r="F147" s="55" t="s">
        <v>35</v>
      </c>
      <c r="G147" s="57">
        <v>30134</v>
      </c>
      <c r="H147" s="58">
        <v>8.6</v>
      </c>
      <c r="I147" s="59">
        <v>14.53</v>
      </c>
      <c r="J147" s="59">
        <v>19</v>
      </c>
      <c r="K147" s="59">
        <v>41.66</v>
      </c>
      <c r="L147" s="59" t="s">
        <v>17</v>
      </c>
      <c r="M147" s="57">
        <v>30272</v>
      </c>
      <c r="N147" s="55" t="s">
        <v>76</v>
      </c>
      <c r="O147" s="58">
        <v>5.8</v>
      </c>
      <c r="P147" s="55" t="s">
        <v>74</v>
      </c>
      <c r="Q147" s="55" t="s">
        <v>74</v>
      </c>
      <c r="R147" s="59">
        <v>12.93</v>
      </c>
      <c r="S147" s="59">
        <v>16</v>
      </c>
      <c r="T147" s="59">
        <v>40.5</v>
      </c>
      <c r="U147" s="55" t="s">
        <v>1998</v>
      </c>
      <c r="V147" s="59" t="s">
        <v>17</v>
      </c>
      <c r="W147" s="55" t="s">
        <v>17</v>
      </c>
      <c r="X147" s="61">
        <v>4</v>
      </c>
      <c r="Y147" s="11">
        <f t="shared" si="8"/>
        <v>1982</v>
      </c>
      <c r="Z147" s="7" t="str">
        <f t="shared" si="9"/>
        <v>1982.4</v>
      </c>
      <c r="AA147" s="12">
        <f>IF(AND(INDEX('Rate Case History'!V$11:V$13,MATCH($F147,'Rate Case History'!$U$11:$U$13,0))="Yes",INDEX('Rate Case History'!V$15:V$17,MATCH($N147,'Rate Case History'!$U$15:$U$17,0))="Yes",$M147&lt;='Rate Case History'!$V$7,ISNUMBER($S147)),$S147/100,"NA")</f>
        <v>0.16</v>
      </c>
    </row>
    <row r="148" spans="1:27" x14ac:dyDescent="0.25">
      <c r="A148" s="55" t="s">
        <v>27</v>
      </c>
      <c r="B148" s="56" t="s">
        <v>269</v>
      </c>
      <c r="C148" s="55" t="s">
        <v>270</v>
      </c>
      <c r="D148" s="55" t="s">
        <v>1650</v>
      </c>
      <c r="E148" s="55" t="s">
        <v>163</v>
      </c>
      <c r="F148" s="55" t="s">
        <v>35</v>
      </c>
      <c r="G148" s="57">
        <v>44778</v>
      </c>
      <c r="H148" s="58">
        <v>7.6812329999999998</v>
      </c>
      <c r="I148" s="59">
        <v>8.17</v>
      </c>
      <c r="J148" s="59">
        <v>10.95</v>
      </c>
      <c r="K148" s="59">
        <v>60.92</v>
      </c>
      <c r="L148" s="59">
        <v>266.77583299999998</v>
      </c>
      <c r="M148" s="57">
        <v>45050</v>
      </c>
      <c r="N148" s="55" t="s">
        <v>73</v>
      </c>
      <c r="O148" s="58">
        <v>-0.67478800000000005</v>
      </c>
      <c r="P148" s="55" t="s">
        <v>74</v>
      </c>
      <c r="Q148" s="55" t="s">
        <v>74</v>
      </c>
      <c r="R148" s="59">
        <v>7</v>
      </c>
      <c r="S148" s="59">
        <v>9.3000000000000007</v>
      </c>
      <c r="T148" s="59">
        <v>58</v>
      </c>
      <c r="U148" s="55" t="s">
        <v>1692</v>
      </c>
      <c r="V148" s="59">
        <v>229.56492600000001</v>
      </c>
      <c r="W148" s="55" t="s">
        <v>21</v>
      </c>
      <c r="X148" s="61">
        <v>9</v>
      </c>
      <c r="Y148" s="11">
        <f t="shared" si="8"/>
        <v>2023</v>
      </c>
      <c r="Z148" s="7" t="str">
        <f t="shared" si="9"/>
        <v>2023.2</v>
      </c>
      <c r="AA148" s="12">
        <f>IF(AND(INDEX('Rate Case History'!V$11:V$13,MATCH($F148,'Rate Case History'!$U$11:$U$13,0))="Yes",INDEX('Rate Case History'!V$15:V$17,MATCH($N148,'Rate Case History'!$U$15:$U$17,0))="Yes",$M148&lt;='Rate Case History'!$V$7,ISNUMBER($S148)),$S148/100,"NA")</f>
        <v>9.3000000000000013E-2</v>
      </c>
    </row>
    <row r="149" spans="1:27" x14ac:dyDescent="0.25">
      <c r="A149" s="55" t="s">
        <v>27</v>
      </c>
      <c r="B149" s="56" t="s">
        <v>269</v>
      </c>
      <c r="C149" s="55" t="s">
        <v>270</v>
      </c>
      <c r="D149" s="55" t="s">
        <v>271</v>
      </c>
      <c r="E149" s="55" t="s">
        <v>163</v>
      </c>
      <c r="F149" s="55" t="s">
        <v>35</v>
      </c>
      <c r="G149" s="57">
        <v>41402</v>
      </c>
      <c r="H149" s="58">
        <v>10.539609</v>
      </c>
      <c r="I149" s="59">
        <v>8.4700000000000006</v>
      </c>
      <c r="J149" s="59">
        <v>10.5</v>
      </c>
      <c r="K149" s="59">
        <v>55.7</v>
      </c>
      <c r="L149" s="59">
        <v>138.45630600000001</v>
      </c>
      <c r="M149" s="57">
        <v>41714</v>
      </c>
      <c r="N149" s="55" t="s">
        <v>73</v>
      </c>
      <c r="O149" s="58">
        <v>1.3</v>
      </c>
      <c r="P149" s="55" t="s">
        <v>74</v>
      </c>
      <c r="Q149" s="55" t="s">
        <v>75</v>
      </c>
      <c r="R149" s="59">
        <v>8.07</v>
      </c>
      <c r="S149" s="59">
        <v>9.7200000000000006</v>
      </c>
      <c r="T149" s="59">
        <v>52.57</v>
      </c>
      <c r="U149" s="55" t="s">
        <v>1688</v>
      </c>
      <c r="V149" s="59">
        <v>107.154285</v>
      </c>
      <c r="W149" s="55" t="s">
        <v>21</v>
      </c>
      <c r="X149" s="61">
        <v>10</v>
      </c>
      <c r="Y149" s="11">
        <f t="shared" si="8"/>
        <v>2014</v>
      </c>
      <c r="Z149" s="7" t="str">
        <f t="shared" si="9"/>
        <v>2014.1</v>
      </c>
      <c r="AA149" s="12">
        <f>IF(AND(INDEX('Rate Case History'!V$11:V$13,MATCH($F149,'Rate Case History'!$U$11:$U$13,0))="Yes",INDEX('Rate Case History'!V$15:V$17,MATCH($N149,'Rate Case History'!$U$15:$U$17,0))="Yes",$M149&lt;='Rate Case History'!$V$7,ISNUMBER($S149)),$S149/100,"NA")</f>
        <v>9.7200000000000009E-2</v>
      </c>
    </row>
    <row r="150" spans="1:27" x14ac:dyDescent="0.25">
      <c r="A150" s="55" t="s">
        <v>27</v>
      </c>
      <c r="B150" s="56" t="s">
        <v>272</v>
      </c>
      <c r="C150" s="55" t="s">
        <v>83</v>
      </c>
      <c r="D150" s="55" t="s">
        <v>273</v>
      </c>
      <c r="E150" s="55" t="s">
        <v>163</v>
      </c>
      <c r="F150" s="55" t="s">
        <v>35</v>
      </c>
      <c r="G150" s="57">
        <v>44348</v>
      </c>
      <c r="H150" s="58">
        <v>14.593446</v>
      </c>
      <c r="I150" s="59">
        <v>6.94</v>
      </c>
      <c r="J150" s="59">
        <v>9.9499999999999993</v>
      </c>
      <c r="K150" s="59">
        <v>50.26</v>
      </c>
      <c r="L150" s="59">
        <v>344.162147</v>
      </c>
      <c r="M150" s="57">
        <v>44543</v>
      </c>
      <c r="N150" s="55" t="s">
        <v>73</v>
      </c>
      <c r="O150" s="58">
        <v>6.498189</v>
      </c>
      <c r="P150" s="55" t="s">
        <v>74</v>
      </c>
      <c r="Q150" s="55" t="s">
        <v>74</v>
      </c>
      <c r="R150" s="59">
        <v>6.56</v>
      </c>
      <c r="S150" s="59">
        <v>9.1999999999999993</v>
      </c>
      <c r="T150" s="59">
        <v>50.26</v>
      </c>
      <c r="U150" s="55" t="s">
        <v>1685</v>
      </c>
      <c r="V150" s="59">
        <v>303.18778800000001</v>
      </c>
      <c r="W150" s="55" t="s">
        <v>21</v>
      </c>
      <c r="X150" s="61">
        <v>6</v>
      </c>
      <c r="Y150" s="11">
        <f t="shared" si="8"/>
        <v>2021</v>
      </c>
      <c r="Z150" s="7" t="str">
        <f t="shared" si="9"/>
        <v>2021.4</v>
      </c>
      <c r="AA150" s="12">
        <f>IF(AND(INDEX('Rate Case History'!V$11:V$13,MATCH($F150,'Rate Case History'!$U$11:$U$13,0))="Yes",INDEX('Rate Case History'!V$15:V$17,MATCH($N150,'Rate Case History'!$U$15:$U$17,0))="Yes",$M150&lt;='Rate Case History'!$V$7,ISNUMBER($S150)),$S150/100,"NA")</f>
        <v>9.1999999999999998E-2</v>
      </c>
    </row>
    <row r="151" spans="1:27" x14ac:dyDescent="0.25">
      <c r="A151" s="55" t="s">
        <v>27</v>
      </c>
      <c r="B151" s="56" t="s">
        <v>272</v>
      </c>
      <c r="C151" s="55" t="s">
        <v>83</v>
      </c>
      <c r="D151" s="55" t="s">
        <v>274</v>
      </c>
      <c r="E151" s="55" t="s">
        <v>163</v>
      </c>
      <c r="F151" s="55" t="s">
        <v>35</v>
      </c>
      <c r="G151" s="57">
        <v>44085</v>
      </c>
      <c r="H151" s="58">
        <v>13.546193000000001</v>
      </c>
      <c r="I151" s="59">
        <v>6.94</v>
      </c>
      <c r="J151" s="59">
        <v>9.9499999999999993</v>
      </c>
      <c r="K151" s="59">
        <v>50</v>
      </c>
      <c r="L151" s="59">
        <v>337.95563099999998</v>
      </c>
      <c r="M151" s="57">
        <v>44202</v>
      </c>
      <c r="N151" s="55" t="s">
        <v>76</v>
      </c>
      <c r="O151" s="58" t="s">
        <v>17</v>
      </c>
      <c r="P151" s="55" t="s">
        <v>74</v>
      </c>
      <c r="Q151" s="55" t="s">
        <v>74</v>
      </c>
      <c r="R151" s="59" t="s">
        <v>17</v>
      </c>
      <c r="S151" s="59" t="s">
        <v>17</v>
      </c>
      <c r="T151" s="59" t="s">
        <v>17</v>
      </c>
      <c r="U151" s="55" t="s">
        <v>17</v>
      </c>
      <c r="V151" s="60" t="s">
        <v>17</v>
      </c>
      <c r="W151" s="55" t="s">
        <v>17</v>
      </c>
      <c r="X151" s="61">
        <v>3</v>
      </c>
      <c r="Y151" s="11">
        <f t="shared" si="8"/>
        <v>2021</v>
      </c>
      <c r="Z151" s="7" t="str">
        <f t="shared" si="9"/>
        <v>2021.1</v>
      </c>
      <c r="AA151" s="12" t="str">
        <f>IF(AND(INDEX('Rate Case History'!V$11:V$13,MATCH($F151,'Rate Case History'!$U$11:$U$13,0))="Yes",INDEX('Rate Case History'!V$15:V$17,MATCH($N151,'Rate Case History'!$U$15:$U$17,0))="Yes",$M151&lt;='Rate Case History'!$V$7,ISNUMBER($S151)),$S151/100,"NA")</f>
        <v>NA</v>
      </c>
    </row>
    <row r="152" spans="1:27" x14ac:dyDescent="0.25">
      <c r="A152" s="55" t="s">
        <v>27</v>
      </c>
      <c r="B152" s="56" t="s">
        <v>272</v>
      </c>
      <c r="C152" s="55" t="s">
        <v>83</v>
      </c>
      <c r="D152" s="55" t="s">
        <v>275</v>
      </c>
      <c r="E152" s="55" t="s">
        <v>163</v>
      </c>
      <c r="F152" s="55" t="s">
        <v>35</v>
      </c>
      <c r="G152" s="57">
        <v>43497</v>
      </c>
      <c r="H152" s="58">
        <v>3.4596870000000002</v>
      </c>
      <c r="I152" s="59">
        <v>7.32</v>
      </c>
      <c r="J152" s="59">
        <v>10.3</v>
      </c>
      <c r="K152" s="59">
        <v>50.15</v>
      </c>
      <c r="L152" s="59">
        <v>265.28998300000001</v>
      </c>
      <c r="M152" s="57">
        <v>43970</v>
      </c>
      <c r="N152" s="55" t="s">
        <v>76</v>
      </c>
      <c r="O152" s="58">
        <v>-2.2836099999999999</v>
      </c>
      <c r="P152" s="55" t="s">
        <v>74</v>
      </c>
      <c r="Q152" s="55" t="s">
        <v>74</v>
      </c>
      <c r="R152" s="59">
        <v>6.76</v>
      </c>
      <c r="S152" s="59">
        <v>9.1999999999999993</v>
      </c>
      <c r="T152" s="59">
        <v>50.15</v>
      </c>
      <c r="U152" s="55" t="s">
        <v>1728</v>
      </c>
      <c r="V152" s="59">
        <v>231.334406</v>
      </c>
      <c r="W152" s="55" t="s">
        <v>21</v>
      </c>
      <c r="X152" s="61">
        <v>15</v>
      </c>
      <c r="Y152" s="11">
        <f t="shared" si="8"/>
        <v>2020</v>
      </c>
      <c r="Z152" s="7" t="str">
        <f t="shared" si="9"/>
        <v>2020.2</v>
      </c>
      <c r="AA152" s="12">
        <f>IF(AND(INDEX('Rate Case History'!V$11:V$13,MATCH($F152,'Rate Case History'!$U$11:$U$13,0))="Yes",INDEX('Rate Case History'!V$15:V$17,MATCH($N152,'Rate Case History'!$U$15:$U$17,0))="Yes",$M152&lt;='Rate Case History'!$V$7,ISNUMBER($S152)),$S152/100,"NA")</f>
        <v>9.1999999999999998E-2</v>
      </c>
    </row>
    <row r="153" spans="1:27" x14ac:dyDescent="0.25">
      <c r="A153" s="55" t="s">
        <v>27</v>
      </c>
      <c r="B153" s="56" t="s">
        <v>276</v>
      </c>
      <c r="C153" s="55" t="s">
        <v>83</v>
      </c>
      <c r="D153" s="55" t="s">
        <v>277</v>
      </c>
      <c r="E153" s="55" t="s">
        <v>163</v>
      </c>
      <c r="F153" s="55" t="s">
        <v>35</v>
      </c>
      <c r="G153" s="57">
        <v>40353</v>
      </c>
      <c r="H153" s="58">
        <v>6.0421849999999999</v>
      </c>
      <c r="I153" s="59">
        <v>9.0299999999999994</v>
      </c>
      <c r="J153" s="59">
        <v>12</v>
      </c>
      <c r="K153" s="59">
        <v>50.48</v>
      </c>
      <c r="L153" s="59">
        <v>127.099054</v>
      </c>
      <c r="M153" s="57">
        <v>40513</v>
      </c>
      <c r="N153" s="55" t="s">
        <v>73</v>
      </c>
      <c r="O153" s="58">
        <v>2.814365</v>
      </c>
      <c r="P153" s="55" t="s">
        <v>74</v>
      </c>
      <c r="Q153" s="55" t="s">
        <v>74</v>
      </c>
      <c r="R153" s="59">
        <v>8.02</v>
      </c>
      <c r="S153" s="59">
        <v>10</v>
      </c>
      <c r="T153" s="59">
        <v>50.48</v>
      </c>
      <c r="U153" s="55" t="s">
        <v>1657</v>
      </c>
      <c r="V153" s="60">
        <v>127.099054</v>
      </c>
      <c r="W153" s="55" t="s">
        <v>21</v>
      </c>
      <c r="X153" s="61">
        <v>5</v>
      </c>
      <c r="Y153" s="11">
        <f t="shared" si="8"/>
        <v>2010</v>
      </c>
      <c r="Z153" s="7" t="str">
        <f t="shared" si="9"/>
        <v>2010.4</v>
      </c>
      <c r="AA153" s="12">
        <f>IF(AND(INDEX('Rate Case History'!V$11:V$13,MATCH($F153,'Rate Case History'!$U$11:$U$13,0))="Yes",INDEX('Rate Case History'!V$15:V$17,MATCH($N153,'Rate Case History'!$U$15:$U$17,0))="Yes",$M153&lt;='Rate Case History'!$V$7,ISNUMBER($S153)),$S153/100,"NA")</f>
        <v>0.1</v>
      </c>
    </row>
    <row r="154" spans="1:27" x14ac:dyDescent="0.25">
      <c r="A154" s="55" t="s">
        <v>27</v>
      </c>
      <c r="B154" s="56" t="s">
        <v>276</v>
      </c>
      <c r="C154" s="55" t="s">
        <v>83</v>
      </c>
      <c r="D154" s="55" t="s">
        <v>278</v>
      </c>
      <c r="E154" s="55" t="s">
        <v>163</v>
      </c>
      <c r="F154" s="55" t="s">
        <v>35</v>
      </c>
      <c r="G154" s="57">
        <v>39511</v>
      </c>
      <c r="H154" s="58">
        <v>17.741140999999999</v>
      </c>
      <c r="I154" s="59">
        <v>8.5299999999999994</v>
      </c>
      <c r="J154" s="59">
        <v>10.75</v>
      </c>
      <c r="K154" s="59">
        <v>53.13</v>
      </c>
      <c r="L154" s="59">
        <v>120.293677</v>
      </c>
      <c r="M154" s="57">
        <v>39687</v>
      </c>
      <c r="N154" s="55" t="s">
        <v>73</v>
      </c>
      <c r="O154" s="58">
        <v>14.867967</v>
      </c>
      <c r="P154" s="55" t="s">
        <v>74</v>
      </c>
      <c r="Q154" s="55" t="s">
        <v>74</v>
      </c>
      <c r="R154" s="59">
        <v>8.26</v>
      </c>
      <c r="S154" s="59">
        <v>10.25</v>
      </c>
      <c r="T154" s="59">
        <v>53.13</v>
      </c>
      <c r="U154" s="55" t="s">
        <v>1729</v>
      </c>
      <c r="V154" s="60">
        <v>114.168128</v>
      </c>
      <c r="W154" s="55" t="s">
        <v>21</v>
      </c>
      <c r="X154" s="61">
        <v>5</v>
      </c>
      <c r="Y154" s="11">
        <f t="shared" si="8"/>
        <v>2008</v>
      </c>
      <c r="Z154" s="7" t="str">
        <f t="shared" si="9"/>
        <v>2008.3</v>
      </c>
      <c r="AA154" s="12">
        <f>IF(AND(INDEX('Rate Case History'!V$11:V$13,MATCH($F154,'Rate Case History'!$U$11:$U$13,0))="Yes",INDEX('Rate Case History'!V$15:V$17,MATCH($N154,'Rate Case History'!$U$15:$U$17,0))="Yes",$M154&lt;='Rate Case History'!$V$7,ISNUMBER($S154)),$S154/100,"NA")</f>
        <v>0.10249999999999999</v>
      </c>
    </row>
    <row r="155" spans="1:27" x14ac:dyDescent="0.25">
      <c r="A155" s="55" t="s">
        <v>27</v>
      </c>
      <c r="B155" s="56" t="s">
        <v>28</v>
      </c>
      <c r="C155" s="55" t="s">
        <v>29</v>
      </c>
      <c r="D155" s="55" t="s">
        <v>1601</v>
      </c>
      <c r="E155" s="55" t="s">
        <v>163</v>
      </c>
      <c r="F155" s="55" t="s">
        <v>35</v>
      </c>
      <c r="G155" s="57">
        <v>44585</v>
      </c>
      <c r="H155" s="58">
        <v>202.054472</v>
      </c>
      <c r="I155" s="59">
        <v>7.39</v>
      </c>
      <c r="J155" s="59">
        <v>10.25</v>
      </c>
      <c r="K155" s="59">
        <v>55.66</v>
      </c>
      <c r="L155" s="59">
        <v>3603.9705730000001</v>
      </c>
      <c r="M155" s="57">
        <v>44859</v>
      </c>
      <c r="N155" s="55" t="s">
        <v>76</v>
      </c>
      <c r="O155" s="58">
        <v>171.76738499999999</v>
      </c>
      <c r="P155" s="55" t="s">
        <v>74</v>
      </c>
      <c r="Q155" s="55" t="s">
        <v>74</v>
      </c>
      <c r="R155" s="60">
        <v>6.7</v>
      </c>
      <c r="S155" s="60">
        <v>9.1999999999999993</v>
      </c>
      <c r="T155" s="60">
        <v>53.78</v>
      </c>
      <c r="U155" s="55" t="s">
        <v>1664</v>
      </c>
      <c r="V155" s="60">
        <v>3396.297599</v>
      </c>
      <c r="W155" s="55" t="s">
        <v>18</v>
      </c>
      <c r="X155" s="61">
        <v>9</v>
      </c>
      <c r="Y155" s="11">
        <f t="shared" si="8"/>
        <v>2022</v>
      </c>
      <c r="Z155" s="7" t="str">
        <f t="shared" si="9"/>
        <v>2022.4</v>
      </c>
      <c r="AA155" s="12">
        <f>IF(AND(INDEX('Rate Case History'!V$11:V$13,MATCH($F155,'Rate Case History'!$U$11:$U$13,0))="Yes",INDEX('Rate Case History'!V$15:V$17,MATCH($N155,'Rate Case History'!$U$15:$U$17,0))="Yes",$M155&lt;='Rate Case History'!$V$7,ISNUMBER($S155)),$S155/100,"NA")</f>
        <v>9.1999999999999998E-2</v>
      </c>
    </row>
    <row r="156" spans="1:27" x14ac:dyDescent="0.25">
      <c r="A156" s="55" t="s">
        <v>27</v>
      </c>
      <c r="B156" s="56" t="s">
        <v>28</v>
      </c>
      <c r="C156" s="55" t="s">
        <v>29</v>
      </c>
      <c r="D156" s="55" t="s">
        <v>279</v>
      </c>
      <c r="E156" s="55" t="s">
        <v>163</v>
      </c>
      <c r="F156" s="55" t="s">
        <v>35</v>
      </c>
      <c r="G156" s="57">
        <v>43866</v>
      </c>
      <c r="H156" s="58">
        <v>144.46412100000001</v>
      </c>
      <c r="I156" s="59">
        <v>7.33</v>
      </c>
      <c r="J156" s="59">
        <v>9.9499999999999993</v>
      </c>
      <c r="K156" s="59">
        <v>55.81</v>
      </c>
      <c r="L156" s="59">
        <v>2236.4615439999998</v>
      </c>
      <c r="M156" s="57">
        <v>44116</v>
      </c>
      <c r="N156" s="55" t="s">
        <v>73</v>
      </c>
      <c r="O156" s="58">
        <v>94.159478000000007</v>
      </c>
      <c r="P156" s="55" t="s">
        <v>74</v>
      </c>
      <c r="Q156" s="55" t="s">
        <v>74</v>
      </c>
      <c r="R156" s="59">
        <v>6.84</v>
      </c>
      <c r="S156" s="59">
        <v>9.1999999999999993</v>
      </c>
      <c r="T156" s="59">
        <v>55.62</v>
      </c>
      <c r="U156" s="55" t="s">
        <v>1675</v>
      </c>
      <c r="V156" s="60">
        <v>2016.9010740000001</v>
      </c>
      <c r="W156" s="55" t="s">
        <v>18</v>
      </c>
      <c r="X156" s="61">
        <v>8</v>
      </c>
      <c r="Y156" s="11">
        <f t="shared" si="8"/>
        <v>2020</v>
      </c>
      <c r="Z156" s="7" t="str">
        <f t="shared" si="9"/>
        <v>2020.4</v>
      </c>
      <c r="AA156" s="12">
        <f>IF(AND(INDEX('Rate Case History'!V$11:V$13,MATCH($F156,'Rate Case History'!$U$11:$U$13,0))="Yes",INDEX('Rate Case History'!V$15:V$17,MATCH($N156,'Rate Case History'!$U$15:$U$17,0))="Yes",$M156&lt;='Rate Case History'!$V$7,ISNUMBER($S156)),$S156/100,"NA")</f>
        <v>9.1999999999999998E-2</v>
      </c>
    </row>
    <row r="157" spans="1:27" x14ac:dyDescent="0.25">
      <c r="A157" s="55" t="s">
        <v>27</v>
      </c>
      <c r="B157" s="56" t="s">
        <v>28</v>
      </c>
      <c r="C157" s="55" t="s">
        <v>29</v>
      </c>
      <c r="D157" s="55" t="s">
        <v>280</v>
      </c>
      <c r="E157" s="55" t="s">
        <v>163</v>
      </c>
      <c r="F157" s="55" t="s">
        <v>35</v>
      </c>
      <c r="G157" s="57">
        <v>42888</v>
      </c>
      <c r="H157" s="58">
        <v>23.484463999999999</v>
      </c>
      <c r="I157" s="59">
        <v>7.18</v>
      </c>
      <c r="J157" s="59">
        <v>9.35</v>
      </c>
      <c r="K157" s="59">
        <v>56</v>
      </c>
      <c r="L157" s="59">
        <v>1526.3687990000001</v>
      </c>
      <c r="M157" s="57">
        <v>43455</v>
      </c>
      <c r="N157" s="55" t="s">
        <v>76</v>
      </c>
      <c r="O157" s="58">
        <v>21.982980999999999</v>
      </c>
      <c r="P157" s="55" t="s">
        <v>74</v>
      </c>
      <c r="Q157" s="55" t="s">
        <v>75</v>
      </c>
      <c r="R157" s="59">
        <v>7.12</v>
      </c>
      <c r="S157" s="59">
        <v>9.35</v>
      </c>
      <c r="T157" s="59">
        <v>54.6</v>
      </c>
      <c r="U157" s="55" t="s">
        <v>1722</v>
      </c>
      <c r="V157" s="59">
        <v>1527.010839</v>
      </c>
      <c r="W157" s="55" t="s">
        <v>21</v>
      </c>
      <c r="X157" s="61">
        <v>18</v>
      </c>
      <c r="Y157" s="11">
        <f t="shared" si="8"/>
        <v>2018</v>
      </c>
      <c r="Z157" s="7" t="str">
        <f t="shared" si="9"/>
        <v>2018.4</v>
      </c>
      <c r="AA157" s="12">
        <f>IF(AND(INDEX('Rate Case History'!V$11:V$13,MATCH($F157,'Rate Case History'!$U$11:$U$13,0))="Yes",INDEX('Rate Case History'!V$15:V$17,MATCH($N157,'Rate Case History'!$U$15:$U$17,0))="Yes",$M157&lt;='Rate Case History'!$V$7,ISNUMBER($S157)),$S157/100,"NA")</f>
        <v>9.35E-2</v>
      </c>
    </row>
    <row r="158" spans="1:27" x14ac:dyDescent="0.25">
      <c r="A158" s="55" t="s">
        <v>27</v>
      </c>
      <c r="B158" s="56" t="s">
        <v>28</v>
      </c>
      <c r="C158" s="55" t="s">
        <v>29</v>
      </c>
      <c r="D158" s="55" t="s">
        <v>281</v>
      </c>
      <c r="E158" s="55" t="s">
        <v>163</v>
      </c>
      <c r="F158" s="55" t="s">
        <v>35</v>
      </c>
      <c r="G158" s="57">
        <v>42066</v>
      </c>
      <c r="H158" s="58">
        <v>108.3</v>
      </c>
      <c r="I158" s="59">
        <v>7.76</v>
      </c>
      <c r="J158" s="59">
        <v>10.3</v>
      </c>
      <c r="K158" s="59">
        <v>56</v>
      </c>
      <c r="L158" s="59">
        <v>1347.699625</v>
      </c>
      <c r="M158" s="57">
        <v>42416</v>
      </c>
      <c r="N158" s="55" t="s">
        <v>76</v>
      </c>
      <c r="O158" s="58">
        <v>39.166901000000003</v>
      </c>
      <c r="P158" s="55" t="s">
        <v>75</v>
      </c>
      <c r="Q158" s="55" t="s">
        <v>75</v>
      </c>
      <c r="R158" s="59">
        <v>7.33</v>
      </c>
      <c r="S158" s="59">
        <v>9.5</v>
      </c>
      <c r="T158" s="59">
        <v>56.51</v>
      </c>
      <c r="U158" s="55" t="s">
        <v>1658</v>
      </c>
      <c r="V158" s="59">
        <v>1416.4700150000001</v>
      </c>
      <c r="W158" s="55" t="s">
        <v>21</v>
      </c>
      <c r="X158" s="61">
        <v>11</v>
      </c>
      <c r="Y158" s="11">
        <f t="shared" si="8"/>
        <v>2016</v>
      </c>
      <c r="Z158" s="7" t="str">
        <f t="shared" si="9"/>
        <v>2016.1</v>
      </c>
      <c r="AA158" s="12">
        <f>IF(AND(INDEX('Rate Case History'!V$11:V$13,MATCH($F158,'Rate Case History'!$U$11:$U$13,0))="Yes",INDEX('Rate Case History'!V$15:V$17,MATCH($N158,'Rate Case History'!$U$15:$U$17,0))="Yes",$M158&lt;='Rate Case History'!$V$7,ISNUMBER($S158)),$S158/100,"NA")</f>
        <v>9.5000000000000001E-2</v>
      </c>
    </row>
    <row r="159" spans="1:27" x14ac:dyDescent="0.25">
      <c r="A159" s="55" t="s">
        <v>27</v>
      </c>
      <c r="B159" s="56" t="s">
        <v>28</v>
      </c>
      <c r="C159" s="55" t="s">
        <v>29</v>
      </c>
      <c r="D159" s="55" t="s">
        <v>282</v>
      </c>
      <c r="E159" s="55" t="s">
        <v>163</v>
      </c>
      <c r="F159" s="55" t="s">
        <v>35</v>
      </c>
      <c r="G159" s="57">
        <v>41255</v>
      </c>
      <c r="H159" s="58">
        <v>151.30000000000001</v>
      </c>
      <c r="I159" s="59">
        <v>7.78</v>
      </c>
      <c r="J159" s="59">
        <v>10.3</v>
      </c>
      <c r="K159" s="59">
        <v>56</v>
      </c>
      <c r="L159" s="59">
        <v>1452.5584859999999</v>
      </c>
      <c r="M159" s="57">
        <v>41631</v>
      </c>
      <c r="N159" s="55" t="s">
        <v>76</v>
      </c>
      <c r="O159" s="58">
        <v>65.8</v>
      </c>
      <c r="P159" s="55" t="s">
        <v>74</v>
      </c>
      <c r="Q159" s="55" t="s">
        <v>75</v>
      </c>
      <c r="R159" s="59">
        <v>7.53</v>
      </c>
      <c r="S159" s="59">
        <v>9.7200000000000006</v>
      </c>
      <c r="T159" s="59">
        <v>56.06</v>
      </c>
      <c r="U159" s="55" t="s">
        <v>1731</v>
      </c>
      <c r="V159" s="59">
        <v>1147.706921</v>
      </c>
      <c r="W159" s="55" t="s">
        <v>18</v>
      </c>
      <c r="X159" s="61">
        <v>12</v>
      </c>
      <c r="Y159" s="11">
        <f t="shared" si="8"/>
        <v>2013</v>
      </c>
      <c r="Z159" s="7" t="str">
        <f t="shared" si="9"/>
        <v>2013.4</v>
      </c>
      <c r="AA159" s="12">
        <f>IF(AND(INDEX('Rate Case History'!V$11:V$13,MATCH($F159,'Rate Case History'!$U$11:$U$13,0))="Yes",INDEX('Rate Case History'!V$15:V$17,MATCH($N159,'Rate Case History'!$U$15:$U$17,0))="Yes",$M159&lt;='Rate Case History'!$V$7,ISNUMBER($S159)),$S159/100,"NA")</f>
        <v>9.7200000000000009E-2</v>
      </c>
    </row>
    <row r="160" spans="1:27" x14ac:dyDescent="0.25">
      <c r="A160" s="55" t="s">
        <v>27</v>
      </c>
      <c r="B160" s="56" t="s">
        <v>28</v>
      </c>
      <c r="C160" s="55" t="s">
        <v>29</v>
      </c>
      <c r="D160" s="55" t="s">
        <v>283</v>
      </c>
      <c r="E160" s="55" t="s">
        <v>163</v>
      </c>
      <c r="F160" s="55" t="s">
        <v>35</v>
      </c>
      <c r="G160" s="57">
        <v>40529</v>
      </c>
      <c r="H160" s="58">
        <v>20.336390000000002</v>
      </c>
      <c r="I160" s="60">
        <v>8.68</v>
      </c>
      <c r="J160" s="60">
        <v>10.8</v>
      </c>
      <c r="K160" s="60">
        <v>57.1</v>
      </c>
      <c r="L160" s="60">
        <v>1063.318608</v>
      </c>
      <c r="M160" s="57">
        <v>40787</v>
      </c>
      <c r="N160" s="55" t="s">
        <v>73</v>
      </c>
      <c r="O160" s="58">
        <v>12.762447999999999</v>
      </c>
      <c r="P160" s="55" t="s">
        <v>74</v>
      </c>
      <c r="Q160" s="55" t="s">
        <v>74</v>
      </c>
      <c r="R160" s="60">
        <v>8.24</v>
      </c>
      <c r="S160" s="60">
        <v>10.1</v>
      </c>
      <c r="T160" s="60">
        <v>56</v>
      </c>
      <c r="U160" s="55" t="s">
        <v>1700</v>
      </c>
      <c r="V160" s="60" t="s">
        <v>17</v>
      </c>
      <c r="W160" s="55" t="s">
        <v>21</v>
      </c>
      <c r="X160" s="61">
        <v>8</v>
      </c>
      <c r="Y160" s="11">
        <f t="shared" si="8"/>
        <v>2011</v>
      </c>
      <c r="Z160" s="7" t="str">
        <f t="shared" si="9"/>
        <v>2011.3</v>
      </c>
      <c r="AA160" s="12">
        <f>IF(AND(INDEX('Rate Case History'!V$11:V$13,MATCH($F160,'Rate Case History'!$U$11:$U$13,0))="Yes",INDEX('Rate Case History'!V$15:V$17,MATCH($N160,'Rate Case History'!$U$15:$U$17,0))="Yes",$M160&lt;='Rate Case History'!$V$7,ISNUMBER($S160)),$S160/100,"NA")</f>
        <v>0.10099999999999999</v>
      </c>
    </row>
    <row r="161" spans="1:27" x14ac:dyDescent="0.25">
      <c r="A161" s="55" t="s">
        <v>27</v>
      </c>
      <c r="B161" s="56" t="s">
        <v>28</v>
      </c>
      <c r="C161" s="55" t="s">
        <v>29</v>
      </c>
      <c r="D161" s="55" t="s">
        <v>284</v>
      </c>
      <c r="E161" s="55" t="s">
        <v>163</v>
      </c>
      <c r="F161" s="55" t="s">
        <v>35</v>
      </c>
      <c r="G161" s="57">
        <v>39052</v>
      </c>
      <c r="H161" s="58">
        <v>39.200000000000003</v>
      </c>
      <c r="I161" s="59">
        <v>9.01</v>
      </c>
      <c r="J161" s="59">
        <v>10.75</v>
      </c>
      <c r="K161" s="59">
        <v>60.17</v>
      </c>
      <c r="L161" s="60">
        <v>1111.830404</v>
      </c>
      <c r="M161" s="57">
        <v>39266</v>
      </c>
      <c r="N161" s="55" t="s">
        <v>73</v>
      </c>
      <c r="O161" s="58">
        <v>32.331771000000003</v>
      </c>
      <c r="P161" s="55" t="s">
        <v>74</v>
      </c>
      <c r="Q161" s="55" t="s">
        <v>74</v>
      </c>
      <c r="R161" s="60">
        <v>8.67</v>
      </c>
      <c r="S161" s="60">
        <v>10.25</v>
      </c>
      <c r="T161" s="60">
        <v>60.17</v>
      </c>
      <c r="U161" s="55" t="s">
        <v>1690</v>
      </c>
      <c r="V161" s="60">
        <v>1111.836818</v>
      </c>
      <c r="W161" s="55" t="s">
        <v>21</v>
      </c>
      <c r="X161" s="61">
        <v>7</v>
      </c>
      <c r="Y161" s="11">
        <f t="shared" si="8"/>
        <v>2007</v>
      </c>
      <c r="Z161" s="7" t="str">
        <f t="shared" si="9"/>
        <v>2007.3</v>
      </c>
      <c r="AA161" s="12">
        <f>IF(AND(INDEX('Rate Case History'!V$11:V$13,MATCH($F161,'Rate Case History'!$U$11:$U$13,0))="Yes",INDEX('Rate Case History'!V$15:V$17,MATCH($N161,'Rate Case History'!$U$15:$U$17,0))="Yes",$M161&lt;='Rate Case History'!$V$7,ISNUMBER($S161)),$S161/100,"NA")</f>
        <v>0.10249999999999999</v>
      </c>
    </row>
    <row r="162" spans="1:27" x14ac:dyDescent="0.25">
      <c r="A162" s="55" t="s">
        <v>27</v>
      </c>
      <c r="B162" s="56" t="s">
        <v>28</v>
      </c>
      <c r="C162" s="55" t="s">
        <v>29</v>
      </c>
      <c r="D162" s="55" t="s">
        <v>285</v>
      </c>
      <c r="E162" s="55" t="s">
        <v>163</v>
      </c>
      <c r="F162" s="55" t="s">
        <v>35</v>
      </c>
      <c r="G162" s="57">
        <v>38499</v>
      </c>
      <c r="H162" s="58">
        <v>34.5</v>
      </c>
      <c r="I162" s="59">
        <v>9.01</v>
      </c>
      <c r="J162" s="59">
        <v>11</v>
      </c>
      <c r="K162" s="59">
        <v>55.49</v>
      </c>
      <c r="L162" s="59">
        <v>1030.4000000000001</v>
      </c>
      <c r="M162" s="57">
        <v>38751</v>
      </c>
      <c r="N162" s="55" t="s">
        <v>73</v>
      </c>
      <c r="O162" s="58">
        <v>22.5</v>
      </c>
      <c r="P162" s="55" t="s">
        <v>74</v>
      </c>
      <c r="Q162" s="55" t="s">
        <v>74</v>
      </c>
      <c r="R162" s="59">
        <v>8.6999999999999993</v>
      </c>
      <c r="S162" s="59">
        <v>10.5</v>
      </c>
      <c r="T162" s="59">
        <v>55.49</v>
      </c>
      <c r="U162" s="55" t="s">
        <v>1726</v>
      </c>
      <c r="V162" s="59">
        <v>1004.2</v>
      </c>
      <c r="W162" s="55" t="s">
        <v>21</v>
      </c>
      <c r="X162" s="61">
        <v>8</v>
      </c>
      <c r="Y162" s="11">
        <f t="shared" si="8"/>
        <v>2006</v>
      </c>
      <c r="Z162" s="7" t="str">
        <f t="shared" si="9"/>
        <v>2006.1</v>
      </c>
      <c r="AA162" s="12">
        <f>IF(AND(INDEX('Rate Case History'!V$11:V$13,MATCH($F162,'Rate Case History'!$U$11:$U$13,0))="Yes",INDEX('Rate Case History'!V$15:V$17,MATCH($N162,'Rate Case History'!$U$15:$U$17,0))="Yes",$M162&lt;='Rate Case History'!$V$7,ISNUMBER($S162)),$S162/100,"NA")</f>
        <v>0.105</v>
      </c>
    </row>
    <row r="163" spans="1:27" x14ac:dyDescent="0.25">
      <c r="A163" s="55" t="s">
        <v>27</v>
      </c>
      <c r="B163" s="56" t="s">
        <v>28</v>
      </c>
      <c r="C163" s="55" t="s">
        <v>29</v>
      </c>
      <c r="D163" s="55" t="s">
        <v>286</v>
      </c>
      <c r="E163" s="55" t="s">
        <v>163</v>
      </c>
      <c r="F163" s="55" t="s">
        <v>35</v>
      </c>
      <c r="G163" s="57">
        <v>37407</v>
      </c>
      <c r="H163" s="58">
        <v>-6</v>
      </c>
      <c r="I163" s="59">
        <v>9.84</v>
      </c>
      <c r="J163" s="59">
        <v>12.25</v>
      </c>
      <c r="K163" s="59">
        <v>51.28</v>
      </c>
      <c r="L163" s="60">
        <v>868</v>
      </c>
      <c r="M163" s="57">
        <v>37798</v>
      </c>
      <c r="N163" s="55" t="s">
        <v>73</v>
      </c>
      <c r="O163" s="58">
        <v>-17.8</v>
      </c>
      <c r="P163" s="55" t="s">
        <v>74</v>
      </c>
      <c r="Q163" s="55" t="s">
        <v>74</v>
      </c>
      <c r="R163" s="59">
        <v>9.1999999999999993</v>
      </c>
      <c r="S163" s="59">
        <v>11</v>
      </c>
      <c r="T163" s="59">
        <v>51.4</v>
      </c>
      <c r="U163" s="55" t="s">
        <v>1720</v>
      </c>
      <c r="V163" s="59">
        <v>850.6</v>
      </c>
      <c r="W163" s="55" t="s">
        <v>21</v>
      </c>
      <c r="X163" s="61">
        <v>13</v>
      </c>
      <c r="Y163" s="11">
        <f t="shared" si="8"/>
        <v>2003</v>
      </c>
      <c r="Z163" s="7" t="str">
        <f t="shared" si="9"/>
        <v>2003.2</v>
      </c>
      <c r="AA163" s="12">
        <f>IF(AND(INDEX('Rate Case History'!V$11:V$13,MATCH($F163,'Rate Case History'!$U$11:$U$13,0))="Yes",INDEX('Rate Case History'!V$15:V$17,MATCH($N163,'Rate Case History'!$U$15:$U$17,0))="Yes",$M163&lt;='Rate Case History'!$V$7,ISNUMBER($S163)),$S163/100,"NA")</f>
        <v>0.11</v>
      </c>
    </row>
    <row r="164" spans="1:27" x14ac:dyDescent="0.25">
      <c r="A164" s="55" t="s">
        <v>27</v>
      </c>
      <c r="B164" s="56" t="s">
        <v>28</v>
      </c>
      <c r="C164" s="55" t="s">
        <v>29</v>
      </c>
      <c r="D164" s="55" t="s">
        <v>287</v>
      </c>
      <c r="E164" s="55" t="s">
        <v>163</v>
      </c>
      <c r="F164" s="55" t="s">
        <v>35</v>
      </c>
      <c r="G164" s="57">
        <v>36724</v>
      </c>
      <c r="H164" s="58">
        <v>37.799999999999997</v>
      </c>
      <c r="I164" s="59">
        <v>9.9600000000000009</v>
      </c>
      <c r="J164" s="59">
        <v>12.5</v>
      </c>
      <c r="K164" s="59">
        <v>50.4</v>
      </c>
      <c r="L164" s="60">
        <v>843</v>
      </c>
      <c r="M164" s="57">
        <v>36965</v>
      </c>
      <c r="N164" s="55" t="s">
        <v>76</v>
      </c>
      <c r="O164" s="58">
        <v>14.2</v>
      </c>
      <c r="P164" s="55" t="s">
        <v>74</v>
      </c>
      <c r="Q164" s="55" t="s">
        <v>74</v>
      </c>
      <c r="R164" s="59">
        <v>9.33</v>
      </c>
      <c r="S164" s="59">
        <v>11.25</v>
      </c>
      <c r="T164" s="59">
        <v>50.4</v>
      </c>
      <c r="U164" s="55" t="s">
        <v>1709</v>
      </c>
      <c r="V164" s="59">
        <v>827.1</v>
      </c>
      <c r="W164" s="55" t="s">
        <v>18</v>
      </c>
      <c r="X164" s="61">
        <v>8</v>
      </c>
      <c r="Y164" s="11">
        <f t="shared" si="8"/>
        <v>2001</v>
      </c>
      <c r="Z164" s="7" t="str">
        <f t="shared" si="9"/>
        <v>2001.1</v>
      </c>
      <c r="AA164" s="12">
        <f>IF(AND(INDEX('Rate Case History'!V$11:V$13,MATCH($F164,'Rate Case History'!$U$11:$U$13,0))="Yes",INDEX('Rate Case History'!V$15:V$17,MATCH($N164,'Rate Case History'!$U$15:$U$17,0))="Yes",$M164&lt;='Rate Case History'!$V$7,ISNUMBER($S164)),$S164/100,"NA")</f>
        <v>0.1125</v>
      </c>
    </row>
    <row r="165" spans="1:27" x14ac:dyDescent="0.25">
      <c r="A165" s="55" t="s">
        <v>27</v>
      </c>
      <c r="B165" s="56" t="s">
        <v>28</v>
      </c>
      <c r="C165" s="55" t="s">
        <v>29</v>
      </c>
      <c r="D165" s="55" t="s">
        <v>288</v>
      </c>
      <c r="E165" s="55" t="s">
        <v>163</v>
      </c>
      <c r="F165" s="55" t="s">
        <v>35</v>
      </c>
      <c r="G165" s="57">
        <v>36101</v>
      </c>
      <c r="H165" s="58">
        <v>23.4</v>
      </c>
      <c r="I165" s="59">
        <v>9.82</v>
      </c>
      <c r="J165" s="59">
        <v>12</v>
      </c>
      <c r="K165" s="59">
        <v>52.36</v>
      </c>
      <c r="L165" s="60">
        <v>732.2</v>
      </c>
      <c r="M165" s="57">
        <v>36319</v>
      </c>
      <c r="N165" s="55" t="s">
        <v>76</v>
      </c>
      <c r="O165" s="58">
        <v>14.8</v>
      </c>
      <c r="P165" s="55" t="s">
        <v>74</v>
      </c>
      <c r="Q165" s="55" t="s">
        <v>74</v>
      </c>
      <c r="R165" s="59">
        <v>9.43</v>
      </c>
      <c r="S165" s="59">
        <v>11.25</v>
      </c>
      <c r="T165" s="59">
        <v>52.36</v>
      </c>
      <c r="U165" s="55" t="s">
        <v>1698</v>
      </c>
      <c r="V165" s="60">
        <v>730</v>
      </c>
      <c r="W165" s="55" t="s">
        <v>18</v>
      </c>
      <c r="X165" s="61">
        <v>7</v>
      </c>
      <c r="Y165" s="11">
        <f t="shared" si="8"/>
        <v>1999</v>
      </c>
      <c r="Z165" s="7" t="str">
        <f t="shared" si="9"/>
        <v>1999.2</v>
      </c>
      <c r="AA165" s="12">
        <f>IF(AND(INDEX('Rate Case History'!V$11:V$13,MATCH($F165,'Rate Case History'!$U$11:$U$13,0))="Yes",INDEX('Rate Case History'!V$15:V$17,MATCH($N165,'Rate Case History'!$U$15:$U$17,0))="Yes",$M165&lt;='Rate Case History'!$V$7,ISNUMBER($S165)),$S165/100,"NA")</f>
        <v>0.1125</v>
      </c>
    </row>
    <row r="166" spans="1:27" x14ac:dyDescent="0.25">
      <c r="A166" s="55" t="s">
        <v>27</v>
      </c>
      <c r="B166" s="56" t="s">
        <v>28</v>
      </c>
      <c r="C166" s="55" t="s">
        <v>29</v>
      </c>
      <c r="D166" s="55" t="s">
        <v>289</v>
      </c>
      <c r="E166" s="55" t="s">
        <v>163</v>
      </c>
      <c r="F166" s="55" t="s">
        <v>35</v>
      </c>
      <c r="G166" s="57">
        <v>35221</v>
      </c>
      <c r="H166" s="58">
        <v>34</v>
      </c>
      <c r="I166" s="59">
        <v>10.130000000000001</v>
      </c>
      <c r="J166" s="59">
        <v>12.5</v>
      </c>
      <c r="K166" s="59">
        <v>52.79</v>
      </c>
      <c r="L166" s="60">
        <v>609</v>
      </c>
      <c r="M166" s="57">
        <v>35461</v>
      </c>
      <c r="N166" s="55" t="s">
        <v>76</v>
      </c>
      <c r="O166" s="58">
        <v>18.600000000000001</v>
      </c>
      <c r="P166" s="55" t="s">
        <v>74</v>
      </c>
      <c r="Q166" s="55" t="s">
        <v>74</v>
      </c>
      <c r="R166" s="59">
        <v>9.48</v>
      </c>
      <c r="S166" s="59">
        <v>11.25</v>
      </c>
      <c r="T166" s="59">
        <v>52.79</v>
      </c>
      <c r="U166" s="55" t="s">
        <v>1691</v>
      </c>
      <c r="V166" s="60">
        <v>605.9</v>
      </c>
      <c r="W166" s="55" t="s">
        <v>18</v>
      </c>
      <c r="X166" s="61">
        <v>8</v>
      </c>
      <c r="Y166" s="11">
        <f t="shared" si="8"/>
        <v>1997</v>
      </c>
      <c r="Z166" s="7" t="str">
        <f t="shared" si="9"/>
        <v>1997.1</v>
      </c>
      <c r="AA166" s="12">
        <f>IF(AND(INDEX('Rate Case History'!V$11:V$13,MATCH($F166,'Rate Case History'!$U$11:$U$13,0))="Yes",INDEX('Rate Case History'!V$15:V$17,MATCH($N166,'Rate Case History'!$U$15:$U$17,0))="Yes",$M166&lt;='Rate Case History'!$V$7,ISNUMBER($S166)),$S166/100,"NA")</f>
        <v>0.1125</v>
      </c>
    </row>
    <row r="167" spans="1:27" x14ac:dyDescent="0.25">
      <c r="A167" s="55" t="s">
        <v>27</v>
      </c>
      <c r="B167" s="56" t="s">
        <v>28</v>
      </c>
      <c r="C167" s="55" t="s">
        <v>29</v>
      </c>
      <c r="D167" s="55" t="s">
        <v>290</v>
      </c>
      <c r="E167" s="55" t="s">
        <v>163</v>
      </c>
      <c r="F167" s="55" t="s">
        <v>35</v>
      </c>
      <c r="G167" s="57">
        <v>33989</v>
      </c>
      <c r="H167" s="58">
        <v>33.700000000000003</v>
      </c>
      <c r="I167" s="59">
        <v>10.5</v>
      </c>
      <c r="J167" s="59">
        <v>13</v>
      </c>
      <c r="K167" s="59">
        <v>49.3</v>
      </c>
      <c r="L167" s="59">
        <v>434</v>
      </c>
      <c r="M167" s="57">
        <v>34299</v>
      </c>
      <c r="N167" s="55" t="s">
        <v>76</v>
      </c>
      <c r="O167" s="58">
        <v>7.1</v>
      </c>
      <c r="P167" s="55" t="s">
        <v>74</v>
      </c>
      <c r="Q167" s="55" t="s">
        <v>74</v>
      </c>
      <c r="R167" s="59">
        <v>9.4</v>
      </c>
      <c r="S167" s="59">
        <v>11</v>
      </c>
      <c r="T167" s="59">
        <v>44.62</v>
      </c>
      <c r="U167" s="55" t="s">
        <v>1732</v>
      </c>
      <c r="V167" s="59">
        <v>420.2</v>
      </c>
      <c r="W167" s="55" t="s">
        <v>18</v>
      </c>
      <c r="X167" s="61">
        <v>10</v>
      </c>
      <c r="Y167" s="11">
        <f t="shared" ref="Y167:Y205" si="10">YEAR(M167)</f>
        <v>1993</v>
      </c>
      <c r="Z167" s="7" t="str">
        <f t="shared" ref="Z167:Z205" si="11">YEAR(M167)&amp;"."&amp;INT((MONTH(M167)-1)/3)+1</f>
        <v>1993.4</v>
      </c>
      <c r="AA167" s="12">
        <f>IF(AND(INDEX('Rate Case History'!V$11:V$13,MATCH($F167,'Rate Case History'!$U$11:$U$13,0))="Yes",INDEX('Rate Case History'!V$15:V$17,MATCH($N167,'Rate Case History'!$U$15:$U$17,0))="Yes",$M167&lt;='Rate Case History'!$V$7,ISNUMBER($S167)),$S167/100,"NA")</f>
        <v>0.11</v>
      </c>
    </row>
    <row r="168" spans="1:27" x14ac:dyDescent="0.25">
      <c r="A168" s="55" t="s">
        <v>27</v>
      </c>
      <c r="B168" s="56" t="s">
        <v>28</v>
      </c>
      <c r="C168" s="55" t="s">
        <v>29</v>
      </c>
      <c r="D168" s="55" t="s">
        <v>2004</v>
      </c>
      <c r="E168" s="55" t="s">
        <v>163</v>
      </c>
      <c r="F168" s="55" t="s">
        <v>35</v>
      </c>
      <c r="G168" s="57">
        <v>33269</v>
      </c>
      <c r="H168" s="58">
        <v>37</v>
      </c>
      <c r="I168" s="59">
        <v>10.68</v>
      </c>
      <c r="J168" s="59">
        <v>13.75</v>
      </c>
      <c r="K168" s="59">
        <v>47.84</v>
      </c>
      <c r="L168" s="59" t="s">
        <v>17</v>
      </c>
      <c r="M168" s="57">
        <v>33422</v>
      </c>
      <c r="N168" s="55" t="s">
        <v>73</v>
      </c>
      <c r="O168" s="58">
        <v>0</v>
      </c>
      <c r="P168" s="55" t="s">
        <v>74</v>
      </c>
      <c r="Q168" s="55" t="s">
        <v>74</v>
      </c>
      <c r="R168" s="59" t="s">
        <v>17</v>
      </c>
      <c r="S168" s="59" t="s">
        <v>17</v>
      </c>
      <c r="T168" s="59" t="s">
        <v>17</v>
      </c>
      <c r="U168" s="55" t="s">
        <v>17</v>
      </c>
      <c r="V168" s="59" t="s">
        <v>17</v>
      </c>
      <c r="W168" s="55" t="s">
        <v>17</v>
      </c>
      <c r="X168" s="61">
        <v>5</v>
      </c>
      <c r="Y168" s="11">
        <f t="shared" si="10"/>
        <v>1991</v>
      </c>
      <c r="Z168" s="7" t="str">
        <f t="shared" si="11"/>
        <v>1991.3</v>
      </c>
      <c r="AA168" s="12" t="str">
        <f>IF(AND(INDEX('Rate Case History'!V$11:V$13,MATCH($F168,'Rate Case History'!$U$11:$U$13,0))="Yes",INDEX('Rate Case History'!V$15:V$17,MATCH($N168,'Rate Case History'!$U$15:$U$17,0))="Yes",$M168&lt;='Rate Case History'!$V$7,ISNUMBER($S168)),$S168/100,"NA")</f>
        <v>NA</v>
      </c>
    </row>
    <row r="169" spans="1:27" x14ac:dyDescent="0.25">
      <c r="A169" s="55" t="s">
        <v>27</v>
      </c>
      <c r="B169" s="56" t="s">
        <v>28</v>
      </c>
      <c r="C169" s="55" t="s">
        <v>29</v>
      </c>
      <c r="D169" s="55" t="s">
        <v>2006</v>
      </c>
      <c r="E169" s="55" t="s">
        <v>163</v>
      </c>
      <c r="F169" s="55" t="s">
        <v>35</v>
      </c>
      <c r="G169" s="57">
        <v>30638</v>
      </c>
      <c r="H169" s="58">
        <v>26.4</v>
      </c>
      <c r="I169" s="59">
        <v>11.71</v>
      </c>
      <c r="J169" s="59">
        <v>15.7</v>
      </c>
      <c r="K169" s="59">
        <v>38.590000000000003</v>
      </c>
      <c r="L169" s="59">
        <v>267.8</v>
      </c>
      <c r="M169" s="57">
        <v>30824</v>
      </c>
      <c r="N169" s="55" t="s">
        <v>76</v>
      </c>
      <c r="O169" s="58">
        <v>17.3</v>
      </c>
      <c r="P169" s="55" t="s">
        <v>74</v>
      </c>
      <c r="Q169" s="55" t="s">
        <v>75</v>
      </c>
      <c r="R169" s="59">
        <v>10.210000000000001</v>
      </c>
      <c r="S169" s="59">
        <v>14.4</v>
      </c>
      <c r="T169" s="59">
        <v>38.590000000000003</v>
      </c>
      <c r="U169" s="55" t="s">
        <v>2005</v>
      </c>
      <c r="V169" s="59">
        <v>258.10000000000002</v>
      </c>
      <c r="W169" s="55" t="s">
        <v>18</v>
      </c>
      <c r="X169" s="61">
        <v>6</v>
      </c>
      <c r="Y169" s="11">
        <f t="shared" si="10"/>
        <v>1984</v>
      </c>
      <c r="Z169" s="7" t="str">
        <f t="shared" si="11"/>
        <v>1984.2</v>
      </c>
      <c r="AA169" s="12">
        <f>IF(AND(INDEX('Rate Case History'!V$11:V$13,MATCH($F169,'Rate Case History'!$U$11:$U$13,0))="Yes",INDEX('Rate Case History'!V$15:V$17,MATCH($N169,'Rate Case History'!$U$15:$U$17,0))="Yes",$M169&lt;='Rate Case History'!$V$7,ISNUMBER($S169)),$S169/100,"NA")</f>
        <v>0.14400000000000002</v>
      </c>
    </row>
    <row r="170" spans="1:27" x14ac:dyDescent="0.25">
      <c r="A170" s="55" t="s">
        <v>27</v>
      </c>
      <c r="B170" s="56" t="s">
        <v>28</v>
      </c>
      <c r="C170" s="55" t="s">
        <v>29</v>
      </c>
      <c r="D170" s="55" t="s">
        <v>2007</v>
      </c>
      <c r="E170" s="55" t="s">
        <v>163</v>
      </c>
      <c r="F170" s="55" t="s">
        <v>35</v>
      </c>
      <c r="G170" s="57">
        <v>29724</v>
      </c>
      <c r="H170" s="58">
        <v>28.1</v>
      </c>
      <c r="I170" s="59">
        <v>12.09</v>
      </c>
      <c r="J170" s="59">
        <v>16.3</v>
      </c>
      <c r="K170" s="59">
        <v>39.299999999999997</v>
      </c>
      <c r="L170" s="60" t="s">
        <v>17</v>
      </c>
      <c r="M170" s="57">
        <v>29921</v>
      </c>
      <c r="N170" s="55" t="s">
        <v>76</v>
      </c>
      <c r="O170" s="58">
        <v>20</v>
      </c>
      <c r="P170" s="55" t="s">
        <v>74</v>
      </c>
      <c r="Q170" s="55" t="s">
        <v>74</v>
      </c>
      <c r="R170" s="59">
        <v>10.75</v>
      </c>
      <c r="S170" s="59">
        <v>15.7</v>
      </c>
      <c r="T170" s="59">
        <v>39.090000000000003</v>
      </c>
      <c r="U170" s="55" t="s">
        <v>1981</v>
      </c>
      <c r="V170" s="60">
        <v>250.8</v>
      </c>
      <c r="W170" s="55" t="s">
        <v>18</v>
      </c>
      <c r="X170" s="61">
        <v>6</v>
      </c>
      <c r="Y170" s="11">
        <f t="shared" si="10"/>
        <v>1981</v>
      </c>
      <c r="Z170" s="7" t="str">
        <f t="shared" si="11"/>
        <v>1981.4</v>
      </c>
      <c r="AA170" s="12">
        <f>IF(AND(INDEX('Rate Case History'!V$11:V$13,MATCH($F170,'Rate Case History'!$U$11:$U$13,0))="Yes",INDEX('Rate Case History'!V$15:V$17,MATCH($N170,'Rate Case History'!$U$15:$U$17,0))="Yes",$M170&lt;='Rate Case History'!$V$7,ISNUMBER($S170)),$S170/100,"NA")</f>
        <v>0.157</v>
      </c>
    </row>
    <row r="171" spans="1:27" x14ac:dyDescent="0.25">
      <c r="A171" s="55" t="s">
        <v>27</v>
      </c>
      <c r="B171" s="56" t="s">
        <v>28</v>
      </c>
      <c r="C171" s="55" t="s">
        <v>29</v>
      </c>
      <c r="D171" s="55" t="s">
        <v>2008</v>
      </c>
      <c r="E171" s="55" t="s">
        <v>163</v>
      </c>
      <c r="F171" s="55" t="s">
        <v>35</v>
      </c>
      <c r="G171" s="57">
        <v>29348</v>
      </c>
      <c r="H171" s="58">
        <v>8.1</v>
      </c>
      <c r="I171" s="59">
        <v>11.75</v>
      </c>
      <c r="J171" s="59">
        <v>17</v>
      </c>
      <c r="K171" s="59">
        <v>34.6</v>
      </c>
      <c r="L171" s="59" t="s">
        <v>17</v>
      </c>
      <c r="M171" s="57">
        <v>29567</v>
      </c>
      <c r="N171" s="55" t="s">
        <v>76</v>
      </c>
      <c r="O171" s="58">
        <v>0.8</v>
      </c>
      <c r="P171" s="55" t="s">
        <v>74</v>
      </c>
      <c r="Q171" s="55" t="s">
        <v>74</v>
      </c>
      <c r="R171" s="59">
        <v>10.19</v>
      </c>
      <c r="S171" s="59">
        <v>15.45</v>
      </c>
      <c r="T171" s="59">
        <v>34.619999999999997</v>
      </c>
      <c r="U171" s="55" t="s">
        <v>1964</v>
      </c>
      <c r="V171" s="59" t="s">
        <v>17</v>
      </c>
      <c r="W171" s="55" t="s">
        <v>18</v>
      </c>
      <c r="X171" s="61">
        <v>7</v>
      </c>
      <c r="Y171" s="11">
        <f t="shared" si="10"/>
        <v>1980</v>
      </c>
      <c r="Z171" s="7" t="str">
        <f t="shared" si="11"/>
        <v>1980.4</v>
      </c>
      <c r="AA171" s="12">
        <f>IF(AND(INDEX('Rate Case History'!V$11:V$13,MATCH($F171,'Rate Case History'!$U$11:$U$13,0))="Yes",INDEX('Rate Case History'!V$15:V$17,MATCH($N171,'Rate Case History'!$U$15:$U$17,0))="Yes",$M171&lt;='Rate Case History'!$V$7,ISNUMBER($S171)),$S171/100,"NA")</f>
        <v>0.1545</v>
      </c>
    </row>
    <row r="172" spans="1:27" x14ac:dyDescent="0.25">
      <c r="A172" s="55" t="s">
        <v>27</v>
      </c>
      <c r="B172" s="56" t="s">
        <v>28</v>
      </c>
      <c r="C172" s="55" t="s">
        <v>29</v>
      </c>
      <c r="D172" s="55" t="s">
        <v>2009</v>
      </c>
      <c r="E172" s="55" t="s">
        <v>163</v>
      </c>
      <c r="F172" s="55" t="s">
        <v>35</v>
      </c>
      <c r="G172" s="57">
        <v>29306</v>
      </c>
      <c r="H172" s="58">
        <v>11.3</v>
      </c>
      <c r="I172" s="59">
        <v>10.1</v>
      </c>
      <c r="J172" s="59">
        <v>14.6</v>
      </c>
      <c r="K172" s="59">
        <v>35.81</v>
      </c>
      <c r="L172" s="60" t="s">
        <v>17</v>
      </c>
      <c r="M172" s="57">
        <v>29368</v>
      </c>
      <c r="N172" s="55" t="s">
        <v>76</v>
      </c>
      <c r="O172" s="58">
        <v>9.9</v>
      </c>
      <c r="P172" s="55" t="s">
        <v>74</v>
      </c>
      <c r="Q172" s="55" t="s">
        <v>74</v>
      </c>
      <c r="R172" s="59">
        <v>9.77</v>
      </c>
      <c r="S172" s="59">
        <v>14.6</v>
      </c>
      <c r="T172" s="59">
        <v>35.799999999999997</v>
      </c>
      <c r="U172" s="55" t="s">
        <v>1991</v>
      </c>
      <c r="V172" s="60" t="s">
        <v>17</v>
      </c>
      <c r="W172" s="55" t="s">
        <v>18</v>
      </c>
      <c r="X172" s="61">
        <v>2</v>
      </c>
      <c r="Y172" s="11">
        <f t="shared" si="10"/>
        <v>1980</v>
      </c>
      <c r="Z172" s="7" t="str">
        <f t="shared" si="11"/>
        <v>1980.2</v>
      </c>
      <c r="AA172" s="12">
        <f>IF(AND(INDEX('Rate Case History'!V$11:V$13,MATCH($F172,'Rate Case History'!$U$11:$U$13,0))="Yes",INDEX('Rate Case History'!V$15:V$17,MATCH($N172,'Rate Case History'!$U$15:$U$17,0))="Yes",$M172&lt;='Rate Case History'!$V$7,ISNUMBER($S172)),$S172/100,"NA")</f>
        <v>0.14599999999999999</v>
      </c>
    </row>
    <row r="173" spans="1:27" x14ac:dyDescent="0.25">
      <c r="A173" s="55" t="s">
        <v>84</v>
      </c>
      <c r="B173" s="56" t="s">
        <v>291</v>
      </c>
      <c r="C173" s="55" t="s">
        <v>86</v>
      </c>
      <c r="D173" s="55" t="s">
        <v>292</v>
      </c>
      <c r="E173" s="55" t="s">
        <v>163</v>
      </c>
      <c r="F173" s="55" t="s">
        <v>35</v>
      </c>
      <c r="G173" s="57">
        <v>43280</v>
      </c>
      <c r="H173" s="58">
        <v>27.785</v>
      </c>
      <c r="I173" s="59">
        <v>7.82</v>
      </c>
      <c r="J173" s="59">
        <v>10.199999999999999</v>
      </c>
      <c r="K173" s="59">
        <v>55</v>
      </c>
      <c r="L173" s="60">
        <v>537.82899999999995</v>
      </c>
      <c r="M173" s="57">
        <v>43453</v>
      </c>
      <c r="N173" s="55" t="s">
        <v>73</v>
      </c>
      <c r="O173" s="58">
        <v>19.747</v>
      </c>
      <c r="P173" s="55" t="s">
        <v>75</v>
      </c>
      <c r="Q173" s="55" t="s">
        <v>74</v>
      </c>
      <c r="R173" s="59">
        <v>7.32</v>
      </c>
      <c r="S173" s="59">
        <v>9.3000000000000007</v>
      </c>
      <c r="T173" s="59">
        <v>55</v>
      </c>
      <c r="U173" s="55" t="s">
        <v>1665</v>
      </c>
      <c r="V173" s="60">
        <v>534.22</v>
      </c>
      <c r="W173" s="55" t="s">
        <v>21</v>
      </c>
      <c r="X173" s="61">
        <v>5</v>
      </c>
      <c r="Y173" s="11">
        <f t="shared" si="10"/>
        <v>2018</v>
      </c>
      <c r="Z173" s="7" t="str">
        <f t="shared" si="11"/>
        <v>2018.4</v>
      </c>
      <c r="AA173" s="12">
        <f>IF(AND(INDEX('Rate Case History'!V$11:V$13,MATCH($F173,'Rate Case History'!$U$11:$U$13,0))="Yes",INDEX('Rate Case History'!V$15:V$17,MATCH($N173,'Rate Case History'!$U$15:$U$17,0))="Yes",$M173&lt;='Rate Case History'!$V$7,ISNUMBER($S173)),$S173/100,"NA")</f>
        <v>9.3000000000000013E-2</v>
      </c>
    </row>
    <row r="174" spans="1:27" x14ac:dyDescent="0.25">
      <c r="A174" s="55" t="s">
        <v>84</v>
      </c>
      <c r="B174" s="56" t="s">
        <v>291</v>
      </c>
      <c r="C174" s="55" t="s">
        <v>86</v>
      </c>
      <c r="D174" s="55" t="s">
        <v>293</v>
      </c>
      <c r="E174" s="55" t="s">
        <v>163</v>
      </c>
      <c r="F174" s="55" t="s">
        <v>35</v>
      </c>
      <c r="G174" s="57">
        <v>41463</v>
      </c>
      <c r="H174" s="58">
        <v>20.053000000000001</v>
      </c>
      <c r="I174" s="59">
        <v>8.44</v>
      </c>
      <c r="J174" s="59">
        <v>10.25</v>
      </c>
      <c r="K174" s="59">
        <v>52.52</v>
      </c>
      <c r="L174" s="59">
        <v>432.94099999999997</v>
      </c>
      <c r="M174" s="57">
        <v>41661</v>
      </c>
      <c r="N174" s="55" t="s">
        <v>76</v>
      </c>
      <c r="O174" s="58">
        <v>7.2510000000000003</v>
      </c>
      <c r="P174" s="55" t="s">
        <v>74</v>
      </c>
      <c r="Q174" s="55" t="s">
        <v>74</v>
      </c>
      <c r="R174" s="59">
        <v>7.88</v>
      </c>
      <c r="S174" s="59">
        <v>9.18</v>
      </c>
      <c r="T174" s="59">
        <v>52.52</v>
      </c>
      <c r="U174" s="55" t="s">
        <v>1688</v>
      </c>
      <c r="V174" s="59">
        <v>422.17899999999997</v>
      </c>
      <c r="W174" s="55" t="s">
        <v>21</v>
      </c>
      <c r="X174" s="61">
        <v>6</v>
      </c>
      <c r="Y174" s="11">
        <f t="shared" si="10"/>
        <v>2014</v>
      </c>
      <c r="Z174" s="7" t="str">
        <f t="shared" si="11"/>
        <v>2014.1</v>
      </c>
      <c r="AA174" s="12">
        <f>IF(AND(INDEX('Rate Case History'!V$11:V$13,MATCH($F174,'Rate Case History'!$U$11:$U$13,0))="Yes",INDEX('Rate Case History'!V$15:V$17,MATCH($N174,'Rate Case History'!$U$15:$U$17,0))="Yes",$M174&lt;='Rate Case History'!$V$7,ISNUMBER($S174)),$S174/100,"NA")</f>
        <v>9.1799999999999993E-2</v>
      </c>
    </row>
    <row r="175" spans="1:27" x14ac:dyDescent="0.25">
      <c r="A175" s="55" t="s">
        <v>84</v>
      </c>
      <c r="B175" s="56" t="s">
        <v>291</v>
      </c>
      <c r="C175" s="55" t="s">
        <v>86</v>
      </c>
      <c r="D175" s="55" t="s">
        <v>294</v>
      </c>
      <c r="E175" s="55" t="s">
        <v>163</v>
      </c>
      <c r="F175" s="55" t="s">
        <v>35</v>
      </c>
      <c r="G175" s="57">
        <v>39829</v>
      </c>
      <c r="H175" s="58">
        <v>7.4</v>
      </c>
      <c r="I175" s="59">
        <v>10.09</v>
      </c>
      <c r="J175" s="59">
        <v>12.2</v>
      </c>
      <c r="K175" s="59">
        <v>58</v>
      </c>
      <c r="L175" s="59">
        <v>355</v>
      </c>
      <c r="M175" s="57">
        <v>39994</v>
      </c>
      <c r="N175" s="55" t="s">
        <v>76</v>
      </c>
      <c r="O175" s="58">
        <v>-15.8</v>
      </c>
      <c r="P175" s="55" t="s">
        <v>74</v>
      </c>
      <c r="Q175" s="55" t="s">
        <v>74</v>
      </c>
      <c r="R175" s="59">
        <v>7.92</v>
      </c>
      <c r="S175" s="59">
        <v>9.31</v>
      </c>
      <c r="T175" s="59">
        <v>52.52</v>
      </c>
      <c r="U175" s="55" t="s">
        <v>1719</v>
      </c>
      <c r="V175" s="59">
        <v>336.4</v>
      </c>
      <c r="W175" s="55" t="s">
        <v>48</v>
      </c>
      <c r="X175" s="61">
        <v>5</v>
      </c>
      <c r="Y175" s="11">
        <f t="shared" si="10"/>
        <v>2009</v>
      </c>
      <c r="Z175" s="7" t="str">
        <f t="shared" si="11"/>
        <v>2009.2</v>
      </c>
      <c r="AA175" s="12">
        <f>IF(AND(INDEX('Rate Case History'!V$11:V$13,MATCH($F175,'Rate Case History'!$U$11:$U$13,0))="Yes",INDEX('Rate Case History'!V$15:V$17,MATCH($N175,'Rate Case History'!$U$15:$U$17,0))="Yes",$M175&lt;='Rate Case History'!$V$7,ISNUMBER($S175)),$S175/100,"NA")</f>
        <v>9.3100000000000002E-2</v>
      </c>
    </row>
    <row r="176" spans="1:27" x14ac:dyDescent="0.25">
      <c r="A176" s="55" t="s">
        <v>84</v>
      </c>
      <c r="B176" s="56" t="s">
        <v>291</v>
      </c>
      <c r="C176" s="55" t="s">
        <v>86</v>
      </c>
      <c r="D176" s="55" t="s">
        <v>295</v>
      </c>
      <c r="E176" s="55" t="s">
        <v>163</v>
      </c>
      <c r="F176" s="55" t="s">
        <v>35</v>
      </c>
      <c r="G176" s="57">
        <v>38989</v>
      </c>
      <c r="H176" s="58">
        <v>29.8</v>
      </c>
      <c r="I176" s="59">
        <v>9.08</v>
      </c>
      <c r="J176" s="59">
        <v>11</v>
      </c>
      <c r="K176" s="59">
        <v>53.6</v>
      </c>
      <c r="L176" s="59">
        <v>367.3</v>
      </c>
      <c r="M176" s="57">
        <v>39155</v>
      </c>
      <c r="N176" s="55" t="s">
        <v>73</v>
      </c>
      <c r="O176" s="58">
        <v>14.4</v>
      </c>
      <c r="P176" s="55" t="s">
        <v>74</v>
      </c>
      <c r="Q176" s="55" t="s">
        <v>74</v>
      </c>
      <c r="R176" s="59">
        <v>8.6</v>
      </c>
      <c r="S176" s="59">
        <v>10.1</v>
      </c>
      <c r="T176" s="59">
        <v>53.6</v>
      </c>
      <c r="U176" s="55" t="s">
        <v>1733</v>
      </c>
      <c r="V176" s="59">
        <v>343.8</v>
      </c>
      <c r="W176" s="55" t="s">
        <v>48</v>
      </c>
      <c r="X176" s="61">
        <v>5</v>
      </c>
      <c r="Y176" s="11">
        <f t="shared" si="10"/>
        <v>2007</v>
      </c>
      <c r="Z176" s="7" t="str">
        <f t="shared" si="11"/>
        <v>2007.1</v>
      </c>
      <c r="AA176" s="12">
        <f>IF(AND(INDEX('Rate Case History'!V$11:V$13,MATCH($F176,'Rate Case History'!$U$11:$U$13,0))="Yes",INDEX('Rate Case History'!V$15:V$17,MATCH($N176,'Rate Case History'!$U$15:$U$17,0))="Yes",$M176&lt;='Rate Case History'!$V$7,ISNUMBER($S176)),$S176/100,"NA")</f>
        <v>0.10099999999999999</v>
      </c>
    </row>
    <row r="177" spans="1:27" x14ac:dyDescent="0.25">
      <c r="A177" s="55" t="s">
        <v>84</v>
      </c>
      <c r="B177" s="56" t="s">
        <v>291</v>
      </c>
      <c r="C177" s="55" t="s">
        <v>86</v>
      </c>
      <c r="D177" s="55" t="s">
        <v>296</v>
      </c>
      <c r="E177" s="55" t="s">
        <v>163</v>
      </c>
      <c r="F177" s="55" t="s">
        <v>35</v>
      </c>
      <c r="G177" s="57">
        <v>36473</v>
      </c>
      <c r="H177" s="58">
        <v>16.5</v>
      </c>
      <c r="I177" s="59">
        <v>10.1</v>
      </c>
      <c r="J177" s="59">
        <v>12.4</v>
      </c>
      <c r="K177" s="59">
        <v>50.35</v>
      </c>
      <c r="L177" s="59">
        <v>277.60000000000002</v>
      </c>
      <c r="M177" s="57">
        <v>36671</v>
      </c>
      <c r="N177" s="55" t="s">
        <v>76</v>
      </c>
      <c r="O177" s="58">
        <v>-0.1</v>
      </c>
      <c r="P177" s="55" t="s">
        <v>74</v>
      </c>
      <c r="Q177" s="55" t="s">
        <v>74</v>
      </c>
      <c r="R177" s="59">
        <v>9.3000000000000007</v>
      </c>
      <c r="S177" s="59">
        <v>10.8</v>
      </c>
      <c r="T177" s="59">
        <v>50.35</v>
      </c>
      <c r="U177" s="55" t="s">
        <v>1734</v>
      </c>
      <c r="V177" s="59">
        <v>275.3</v>
      </c>
      <c r="W177" s="55" t="s">
        <v>18</v>
      </c>
      <c r="X177" s="61">
        <v>6</v>
      </c>
      <c r="Y177" s="11">
        <f t="shared" si="10"/>
        <v>2000</v>
      </c>
      <c r="Z177" s="7" t="str">
        <f t="shared" si="11"/>
        <v>2000.2</v>
      </c>
      <c r="AA177" s="12">
        <f>IF(AND(INDEX('Rate Case History'!V$11:V$13,MATCH($F177,'Rate Case History'!$U$11:$U$13,0))="Yes",INDEX('Rate Case History'!V$15:V$17,MATCH($N177,'Rate Case History'!$U$15:$U$17,0))="Yes",$M177&lt;='Rate Case History'!$V$7,ISNUMBER($S177)),$S177/100,"NA")</f>
        <v>0.10800000000000001</v>
      </c>
    </row>
    <row r="178" spans="1:27" x14ac:dyDescent="0.25">
      <c r="A178" s="55" t="s">
        <v>84</v>
      </c>
      <c r="B178" s="56" t="s">
        <v>291</v>
      </c>
      <c r="C178" s="55" t="s">
        <v>86</v>
      </c>
      <c r="D178" s="55" t="s">
        <v>297</v>
      </c>
      <c r="E178" s="55" t="s">
        <v>163</v>
      </c>
      <c r="F178" s="55" t="s">
        <v>35</v>
      </c>
      <c r="G178" s="57">
        <v>34799</v>
      </c>
      <c r="H178" s="58">
        <v>28.4</v>
      </c>
      <c r="I178" s="59">
        <v>10.35</v>
      </c>
      <c r="J178" s="59">
        <v>12.2</v>
      </c>
      <c r="K178" s="59">
        <v>49.52</v>
      </c>
      <c r="L178" s="60">
        <v>274.3</v>
      </c>
      <c r="M178" s="57">
        <v>34985</v>
      </c>
      <c r="N178" s="55" t="s">
        <v>76</v>
      </c>
      <c r="O178" s="58">
        <v>8.9</v>
      </c>
      <c r="P178" s="55" t="s">
        <v>74</v>
      </c>
      <c r="Q178" s="55" t="s">
        <v>74</v>
      </c>
      <c r="R178" s="59">
        <v>9.58</v>
      </c>
      <c r="S178" s="59">
        <v>10.76</v>
      </c>
      <c r="T178" s="59">
        <v>51.16</v>
      </c>
      <c r="U178" s="55" t="s">
        <v>1680</v>
      </c>
      <c r="V178" s="60">
        <v>265</v>
      </c>
      <c r="W178" s="55" t="s">
        <v>18</v>
      </c>
      <c r="X178" s="61">
        <v>6</v>
      </c>
      <c r="Y178" s="11">
        <f t="shared" si="10"/>
        <v>1995</v>
      </c>
      <c r="Z178" s="7" t="str">
        <f t="shared" si="11"/>
        <v>1995.4</v>
      </c>
      <c r="AA178" s="12">
        <f>IF(AND(INDEX('Rate Case History'!V$11:V$13,MATCH($F178,'Rate Case History'!$U$11:$U$13,0))="Yes",INDEX('Rate Case History'!V$15:V$17,MATCH($N178,'Rate Case History'!$U$15:$U$17,0))="Yes",$M178&lt;='Rate Case History'!$V$7,ISNUMBER($S178)),$S178/100,"NA")</f>
        <v>0.1076</v>
      </c>
    </row>
    <row r="179" spans="1:27" x14ac:dyDescent="0.25">
      <c r="A179" s="55" t="s">
        <v>84</v>
      </c>
      <c r="B179" s="56" t="s">
        <v>291</v>
      </c>
      <c r="C179" s="55" t="s">
        <v>86</v>
      </c>
      <c r="D179" s="55" t="s">
        <v>298</v>
      </c>
      <c r="E179" s="55" t="s">
        <v>163</v>
      </c>
      <c r="F179" s="55" t="s">
        <v>35</v>
      </c>
      <c r="G179" s="57">
        <v>34137</v>
      </c>
      <c r="H179" s="58">
        <v>24.8</v>
      </c>
      <c r="I179" s="59">
        <v>10.77</v>
      </c>
      <c r="J179" s="59">
        <v>12.8</v>
      </c>
      <c r="K179" s="59">
        <v>50.44</v>
      </c>
      <c r="L179" s="59">
        <v>256.2</v>
      </c>
      <c r="M179" s="57">
        <v>34319</v>
      </c>
      <c r="N179" s="55" t="s">
        <v>76</v>
      </c>
      <c r="O179" s="58">
        <v>7.6</v>
      </c>
      <c r="P179" s="55" t="s">
        <v>74</v>
      </c>
      <c r="Q179" s="55" t="s">
        <v>74</v>
      </c>
      <c r="R179" s="59">
        <v>9.65</v>
      </c>
      <c r="S179" s="59">
        <v>11.2</v>
      </c>
      <c r="T179" s="59">
        <v>50.35</v>
      </c>
      <c r="U179" s="55" t="s">
        <v>1735</v>
      </c>
      <c r="V179" s="59">
        <v>254.1</v>
      </c>
      <c r="W179" s="55" t="s">
        <v>18</v>
      </c>
      <c r="X179" s="61">
        <v>6</v>
      </c>
      <c r="Y179" s="11">
        <f t="shared" si="10"/>
        <v>1993</v>
      </c>
      <c r="Z179" s="7" t="str">
        <f t="shared" si="11"/>
        <v>1993.4</v>
      </c>
      <c r="AA179" s="12">
        <f>IF(AND(INDEX('Rate Case History'!V$11:V$13,MATCH($F179,'Rate Case History'!$U$11:$U$13,0))="Yes",INDEX('Rate Case History'!V$15:V$17,MATCH($N179,'Rate Case History'!$U$15:$U$17,0))="Yes",$M179&lt;='Rate Case History'!$V$7,ISNUMBER($S179)),$S179/100,"NA")</f>
        <v>0.11199999999999999</v>
      </c>
    </row>
    <row r="180" spans="1:27" x14ac:dyDescent="0.25">
      <c r="A180" s="55" t="s">
        <v>84</v>
      </c>
      <c r="B180" s="56" t="s">
        <v>291</v>
      </c>
      <c r="C180" s="55" t="s">
        <v>86</v>
      </c>
      <c r="D180" s="55" t="s">
        <v>2010</v>
      </c>
      <c r="E180" s="55" t="s">
        <v>163</v>
      </c>
      <c r="F180" s="55" t="s">
        <v>35</v>
      </c>
      <c r="G180" s="57">
        <v>32580</v>
      </c>
      <c r="H180" s="58">
        <v>22.2</v>
      </c>
      <c r="I180" s="59">
        <v>11.73</v>
      </c>
      <c r="J180" s="59">
        <v>14</v>
      </c>
      <c r="K180" s="59">
        <v>50.88</v>
      </c>
      <c r="L180" s="59" t="s">
        <v>17</v>
      </c>
      <c r="M180" s="57">
        <v>32743</v>
      </c>
      <c r="N180" s="55" t="s">
        <v>76</v>
      </c>
      <c r="O180" s="58">
        <v>13.5</v>
      </c>
      <c r="P180" s="55" t="s">
        <v>74</v>
      </c>
      <c r="Q180" s="55" t="s">
        <v>74</v>
      </c>
      <c r="R180" s="59">
        <v>11.03</v>
      </c>
      <c r="S180" s="59">
        <v>12.9</v>
      </c>
      <c r="T180" s="59">
        <v>50.88</v>
      </c>
      <c r="U180" s="55" t="s">
        <v>2011</v>
      </c>
      <c r="V180" s="59" t="s">
        <v>17</v>
      </c>
      <c r="W180" s="55" t="s">
        <v>17</v>
      </c>
      <c r="X180" s="61">
        <v>5</v>
      </c>
      <c r="Y180" s="11">
        <f t="shared" si="10"/>
        <v>1989</v>
      </c>
      <c r="Z180" s="7" t="str">
        <f t="shared" si="11"/>
        <v>1989.3</v>
      </c>
      <c r="AA180" s="12">
        <f>IF(AND(INDEX('Rate Case History'!V$11:V$13,MATCH($F180,'Rate Case History'!$U$11:$U$13,0))="Yes",INDEX('Rate Case History'!V$15:V$17,MATCH($N180,'Rate Case History'!$U$15:$U$17,0))="Yes",$M180&lt;='Rate Case History'!$V$7,ISNUMBER($S180)),$S180/100,"NA")</f>
        <v>0.129</v>
      </c>
    </row>
    <row r="181" spans="1:27" x14ac:dyDescent="0.25">
      <c r="A181" s="55" t="s">
        <v>84</v>
      </c>
      <c r="B181" s="56" t="s">
        <v>291</v>
      </c>
      <c r="C181" s="55" t="s">
        <v>86</v>
      </c>
      <c r="D181" s="55" t="s">
        <v>2012</v>
      </c>
      <c r="E181" s="55" t="s">
        <v>163</v>
      </c>
      <c r="F181" s="55" t="s">
        <v>35</v>
      </c>
      <c r="G181" s="57">
        <v>31785</v>
      </c>
      <c r="H181" s="58" t="s">
        <v>17</v>
      </c>
      <c r="I181" s="59" t="s">
        <v>17</v>
      </c>
      <c r="J181" s="59" t="s">
        <v>17</v>
      </c>
      <c r="K181" s="59" t="s">
        <v>17</v>
      </c>
      <c r="L181" s="59" t="s">
        <v>17</v>
      </c>
      <c r="M181" s="57">
        <v>31958</v>
      </c>
      <c r="N181" s="55" t="s">
        <v>76</v>
      </c>
      <c r="O181" s="58">
        <v>0</v>
      </c>
      <c r="P181" s="55" t="s">
        <v>74</v>
      </c>
      <c r="Q181" s="55" t="s">
        <v>74</v>
      </c>
      <c r="R181" s="59">
        <v>10.42</v>
      </c>
      <c r="S181" s="59">
        <v>12.6</v>
      </c>
      <c r="T181" s="59">
        <v>47.99</v>
      </c>
      <c r="U181" s="55" t="s">
        <v>1987</v>
      </c>
      <c r="V181" s="59" t="s">
        <v>17</v>
      </c>
      <c r="W181" s="55" t="s">
        <v>17</v>
      </c>
      <c r="X181" s="61">
        <v>5</v>
      </c>
      <c r="Y181" s="11">
        <f t="shared" si="10"/>
        <v>1987</v>
      </c>
      <c r="Z181" s="7" t="str">
        <f t="shared" si="11"/>
        <v>1987.2</v>
      </c>
      <c r="AA181" s="12">
        <f>IF(AND(INDEX('Rate Case History'!V$11:V$13,MATCH($F181,'Rate Case History'!$U$11:$U$13,0))="Yes",INDEX('Rate Case History'!V$15:V$17,MATCH($N181,'Rate Case History'!$U$15:$U$17,0))="Yes",$M181&lt;='Rate Case History'!$V$7,ISNUMBER($S181)),$S181/100,"NA")</f>
        <v>0.126</v>
      </c>
    </row>
    <row r="182" spans="1:27" x14ac:dyDescent="0.25">
      <c r="A182" s="55" t="s">
        <v>84</v>
      </c>
      <c r="B182" s="56" t="s">
        <v>291</v>
      </c>
      <c r="C182" s="55" t="s">
        <v>86</v>
      </c>
      <c r="D182" s="55" t="s">
        <v>2013</v>
      </c>
      <c r="E182" s="55" t="s">
        <v>163</v>
      </c>
      <c r="F182" s="55" t="s">
        <v>35</v>
      </c>
      <c r="G182" s="57">
        <v>30788</v>
      </c>
      <c r="H182" s="58">
        <v>12.3</v>
      </c>
      <c r="I182" s="59">
        <v>13.82</v>
      </c>
      <c r="J182" s="59">
        <v>17</v>
      </c>
      <c r="K182" s="59">
        <v>48.44</v>
      </c>
      <c r="L182" s="59">
        <v>132.6</v>
      </c>
      <c r="M182" s="57">
        <v>30937</v>
      </c>
      <c r="N182" s="55" t="s">
        <v>76</v>
      </c>
      <c r="O182" s="58">
        <v>9.3000000000000007</v>
      </c>
      <c r="P182" s="55" t="s">
        <v>74</v>
      </c>
      <c r="Q182" s="55" t="s">
        <v>74</v>
      </c>
      <c r="R182" s="59">
        <v>13.29</v>
      </c>
      <c r="S182" s="59">
        <v>15.9</v>
      </c>
      <c r="T182" s="59">
        <v>48.44</v>
      </c>
      <c r="U182" s="55" t="s">
        <v>1961</v>
      </c>
      <c r="V182" s="59">
        <v>132.19999999999999</v>
      </c>
      <c r="W182" s="55" t="s">
        <v>18</v>
      </c>
      <c r="X182" s="61">
        <v>4</v>
      </c>
      <c r="Y182" s="11">
        <f t="shared" si="10"/>
        <v>1984</v>
      </c>
      <c r="Z182" s="7" t="str">
        <f t="shared" si="11"/>
        <v>1984.3</v>
      </c>
      <c r="AA182" s="12">
        <f>IF(AND(INDEX('Rate Case History'!V$11:V$13,MATCH($F182,'Rate Case History'!$U$11:$U$13,0))="Yes",INDEX('Rate Case History'!V$15:V$17,MATCH($N182,'Rate Case History'!$U$15:$U$17,0))="Yes",$M182&lt;='Rate Case History'!$V$7,ISNUMBER($S182)),$S182/100,"NA")</f>
        <v>0.159</v>
      </c>
    </row>
    <row r="183" spans="1:27" x14ac:dyDescent="0.25">
      <c r="A183" s="55" t="s">
        <v>84</v>
      </c>
      <c r="B183" s="56" t="s">
        <v>291</v>
      </c>
      <c r="C183" s="55" t="s">
        <v>86</v>
      </c>
      <c r="D183" s="55" t="s">
        <v>2014</v>
      </c>
      <c r="E183" s="55" t="s">
        <v>163</v>
      </c>
      <c r="F183" s="55" t="s">
        <v>35</v>
      </c>
      <c r="G183" s="57">
        <v>30340</v>
      </c>
      <c r="H183" s="58">
        <v>16.600000000000001</v>
      </c>
      <c r="I183" s="59">
        <v>13.69</v>
      </c>
      <c r="J183" s="59">
        <v>18.600000000000001</v>
      </c>
      <c r="K183" s="59">
        <v>36.54</v>
      </c>
      <c r="L183" s="60">
        <v>126.7</v>
      </c>
      <c r="M183" s="57">
        <v>30497</v>
      </c>
      <c r="N183" s="55" t="s">
        <v>76</v>
      </c>
      <c r="O183" s="58">
        <v>6</v>
      </c>
      <c r="P183" s="55" t="s">
        <v>74</v>
      </c>
      <c r="Q183" s="55" t="s">
        <v>74</v>
      </c>
      <c r="R183" s="59">
        <v>12.59</v>
      </c>
      <c r="S183" s="59">
        <v>15.9</v>
      </c>
      <c r="T183" s="59">
        <v>32.75</v>
      </c>
      <c r="U183" s="55" t="s">
        <v>1968</v>
      </c>
      <c r="V183" s="60">
        <v>126.5</v>
      </c>
      <c r="W183" s="55" t="s">
        <v>18</v>
      </c>
      <c r="X183" s="61">
        <v>5</v>
      </c>
      <c r="Y183" s="11">
        <f t="shared" si="10"/>
        <v>1983</v>
      </c>
      <c r="Z183" s="7" t="str">
        <f t="shared" si="11"/>
        <v>1983.2</v>
      </c>
      <c r="AA183" s="12">
        <f>IF(AND(INDEX('Rate Case History'!V$11:V$13,MATCH($F183,'Rate Case History'!$U$11:$U$13,0))="Yes",INDEX('Rate Case History'!V$15:V$17,MATCH($N183,'Rate Case History'!$U$15:$U$17,0))="Yes",$M183&lt;='Rate Case History'!$V$7,ISNUMBER($S183)),$S183/100,"NA")</f>
        <v>0.159</v>
      </c>
    </row>
    <row r="184" spans="1:27" x14ac:dyDescent="0.25">
      <c r="A184" s="55" t="s">
        <v>84</v>
      </c>
      <c r="B184" s="56" t="s">
        <v>291</v>
      </c>
      <c r="C184" s="55" t="s">
        <v>86</v>
      </c>
      <c r="D184" s="55" t="s">
        <v>2015</v>
      </c>
      <c r="E184" s="55" t="s">
        <v>163</v>
      </c>
      <c r="F184" s="55" t="s">
        <v>35</v>
      </c>
      <c r="G184" s="57">
        <v>29938</v>
      </c>
      <c r="H184" s="58">
        <v>23.1</v>
      </c>
      <c r="I184" s="59">
        <v>14.72</v>
      </c>
      <c r="J184" s="59">
        <v>19.97</v>
      </c>
      <c r="K184" s="59">
        <v>42.1</v>
      </c>
      <c r="L184" s="59" t="s">
        <v>17</v>
      </c>
      <c r="M184" s="57">
        <v>30096</v>
      </c>
      <c r="N184" s="55" t="s">
        <v>76</v>
      </c>
      <c r="O184" s="58">
        <v>10.3</v>
      </c>
      <c r="P184" s="55" t="s">
        <v>74</v>
      </c>
      <c r="Q184" s="55" t="s">
        <v>74</v>
      </c>
      <c r="R184" s="59">
        <v>12.69</v>
      </c>
      <c r="S184" s="59">
        <v>16.25</v>
      </c>
      <c r="T184" s="59">
        <v>39.630000000000003</v>
      </c>
      <c r="U184" s="55" t="s">
        <v>1970</v>
      </c>
      <c r="V184" s="59" t="s">
        <v>17</v>
      </c>
      <c r="W184" s="55" t="s">
        <v>17</v>
      </c>
      <c r="X184" s="61">
        <v>5</v>
      </c>
      <c r="Y184" s="11">
        <f t="shared" si="10"/>
        <v>1982</v>
      </c>
      <c r="Z184" s="7" t="str">
        <f t="shared" si="11"/>
        <v>1982.2</v>
      </c>
      <c r="AA184" s="12">
        <f>IF(AND(INDEX('Rate Case History'!V$11:V$13,MATCH($F184,'Rate Case History'!$U$11:$U$13,0))="Yes",INDEX('Rate Case History'!V$15:V$17,MATCH($N184,'Rate Case History'!$U$15:$U$17,0))="Yes",$M184&lt;='Rate Case History'!$V$7,ISNUMBER($S184)),$S184/100,"NA")</f>
        <v>0.16250000000000001</v>
      </c>
    </row>
    <row r="185" spans="1:27" x14ac:dyDescent="0.25">
      <c r="A185" s="55" t="s">
        <v>84</v>
      </c>
      <c r="B185" s="56" t="s">
        <v>291</v>
      </c>
      <c r="C185" s="55" t="s">
        <v>86</v>
      </c>
      <c r="D185" s="55" t="s">
        <v>2016</v>
      </c>
      <c r="E185" s="55" t="s">
        <v>163</v>
      </c>
      <c r="F185" s="55" t="s">
        <v>35</v>
      </c>
      <c r="G185" s="57">
        <v>29237</v>
      </c>
      <c r="H185" s="58">
        <v>15.2</v>
      </c>
      <c r="I185" s="59">
        <v>11.97</v>
      </c>
      <c r="J185" s="59">
        <v>16.399999999999999</v>
      </c>
      <c r="K185" s="59">
        <v>42.4</v>
      </c>
      <c r="L185" s="60" t="s">
        <v>17</v>
      </c>
      <c r="M185" s="57">
        <v>29397</v>
      </c>
      <c r="N185" s="55" t="s">
        <v>76</v>
      </c>
      <c r="O185" s="58">
        <v>7.6</v>
      </c>
      <c r="P185" s="55" t="s">
        <v>74</v>
      </c>
      <c r="Q185" s="55" t="s">
        <v>74</v>
      </c>
      <c r="R185" s="59">
        <v>10.89</v>
      </c>
      <c r="S185" s="59">
        <v>14.25</v>
      </c>
      <c r="T185" s="59">
        <v>41.76</v>
      </c>
      <c r="U185" s="55" t="s">
        <v>1960</v>
      </c>
      <c r="V185" s="60" t="s">
        <v>17</v>
      </c>
      <c r="W185" s="55" t="s">
        <v>17</v>
      </c>
      <c r="X185" s="61">
        <v>5</v>
      </c>
      <c r="Y185" s="11">
        <f t="shared" si="10"/>
        <v>1980</v>
      </c>
      <c r="Z185" s="7" t="str">
        <f t="shared" si="11"/>
        <v>1980.2</v>
      </c>
      <c r="AA185" s="12">
        <f>IF(AND(INDEX('Rate Case History'!V$11:V$13,MATCH($F185,'Rate Case History'!$U$11:$U$13,0))="Yes",INDEX('Rate Case History'!V$15:V$17,MATCH($N185,'Rate Case History'!$U$15:$U$17,0))="Yes",$M185&lt;='Rate Case History'!$V$7,ISNUMBER($S185)),$S185/100,"NA")</f>
        <v>0.14249999999999999</v>
      </c>
    </row>
    <row r="186" spans="1:27" x14ac:dyDescent="0.25">
      <c r="A186" s="55" t="s">
        <v>84</v>
      </c>
      <c r="B186" s="56" t="s">
        <v>85</v>
      </c>
      <c r="C186" s="55" t="s">
        <v>34</v>
      </c>
      <c r="D186" s="55" t="s">
        <v>2017</v>
      </c>
      <c r="E186" s="55" t="s">
        <v>163</v>
      </c>
      <c r="F186" s="55" t="s">
        <v>35</v>
      </c>
      <c r="G186" s="57">
        <v>32325</v>
      </c>
      <c r="H186" s="58">
        <v>4.9000000000000004</v>
      </c>
      <c r="I186" s="59">
        <v>10.7</v>
      </c>
      <c r="J186" s="59">
        <v>13.5</v>
      </c>
      <c r="K186" s="59">
        <v>36.950000000000003</v>
      </c>
      <c r="L186" s="60" t="s">
        <v>17</v>
      </c>
      <c r="M186" s="57">
        <v>32498</v>
      </c>
      <c r="N186" s="55" t="s">
        <v>76</v>
      </c>
      <c r="O186" s="58">
        <v>1.4</v>
      </c>
      <c r="P186" s="55" t="s">
        <v>74</v>
      </c>
      <c r="Q186" s="55" t="s">
        <v>74</v>
      </c>
      <c r="R186" s="59">
        <v>10.45</v>
      </c>
      <c r="S186" s="59">
        <v>12.9</v>
      </c>
      <c r="T186" s="59">
        <v>36.950000000000003</v>
      </c>
      <c r="U186" s="55" t="s">
        <v>1987</v>
      </c>
      <c r="V186" s="60" t="s">
        <v>17</v>
      </c>
      <c r="W186" s="55" t="s">
        <v>17</v>
      </c>
      <c r="X186" s="61">
        <v>5</v>
      </c>
      <c r="Y186" s="11">
        <f t="shared" si="10"/>
        <v>1988</v>
      </c>
      <c r="Z186" s="7" t="str">
        <f t="shared" si="11"/>
        <v>1988.4</v>
      </c>
      <c r="AA186" s="12">
        <f>IF(AND(INDEX('Rate Case History'!V$11:V$13,MATCH($F186,'Rate Case History'!$U$11:$U$13,0))="Yes",INDEX('Rate Case History'!V$15:V$17,MATCH($N186,'Rate Case History'!$U$15:$U$17,0))="Yes",$M186&lt;='Rate Case History'!$V$7,ISNUMBER($S186)),$S186/100,"NA")</f>
        <v>0.129</v>
      </c>
    </row>
    <row r="187" spans="1:27" x14ac:dyDescent="0.25">
      <c r="A187" s="55" t="s">
        <v>84</v>
      </c>
      <c r="B187" s="56" t="s">
        <v>85</v>
      </c>
      <c r="C187" s="55" t="s">
        <v>34</v>
      </c>
      <c r="D187" s="55" t="s">
        <v>2018</v>
      </c>
      <c r="E187" s="55" t="s">
        <v>163</v>
      </c>
      <c r="F187" s="55" t="s">
        <v>35</v>
      </c>
      <c r="G187" s="57">
        <v>31997</v>
      </c>
      <c r="H187" s="58">
        <v>0.5</v>
      </c>
      <c r="I187" s="59">
        <v>11.19</v>
      </c>
      <c r="J187" s="59">
        <v>14.75</v>
      </c>
      <c r="K187" s="59">
        <v>39.86</v>
      </c>
      <c r="L187" s="60" t="s">
        <v>17</v>
      </c>
      <c r="M187" s="57">
        <v>32177</v>
      </c>
      <c r="N187" s="55" t="s">
        <v>76</v>
      </c>
      <c r="O187" s="58">
        <v>-10.4</v>
      </c>
      <c r="P187" s="55" t="s">
        <v>74</v>
      </c>
      <c r="Q187" s="55" t="s">
        <v>74</v>
      </c>
      <c r="R187" s="59">
        <v>10.26</v>
      </c>
      <c r="S187" s="59">
        <v>12.6</v>
      </c>
      <c r="T187" s="59">
        <v>37.72</v>
      </c>
      <c r="U187" s="55" t="s">
        <v>1953</v>
      </c>
      <c r="V187" s="60" t="s">
        <v>17</v>
      </c>
      <c r="W187" s="55" t="s">
        <v>17</v>
      </c>
      <c r="X187" s="61">
        <v>6</v>
      </c>
      <c r="Y187" s="11">
        <f t="shared" si="10"/>
        <v>1988</v>
      </c>
      <c r="Z187" s="7" t="str">
        <f t="shared" si="11"/>
        <v>1988.1</v>
      </c>
      <c r="AA187" s="12">
        <f>IF(AND(INDEX('Rate Case History'!V$11:V$13,MATCH($F187,'Rate Case History'!$U$11:$U$13,0))="Yes",INDEX('Rate Case History'!V$15:V$17,MATCH($N187,'Rate Case History'!$U$15:$U$17,0))="Yes",$M187&lt;='Rate Case History'!$V$7,ISNUMBER($S187)),$S187/100,"NA")</f>
        <v>0.126</v>
      </c>
    </row>
    <row r="188" spans="1:27" x14ac:dyDescent="0.25">
      <c r="A188" s="55" t="s">
        <v>84</v>
      </c>
      <c r="B188" s="56" t="s">
        <v>85</v>
      </c>
      <c r="C188" s="55" t="s">
        <v>34</v>
      </c>
      <c r="D188" s="55" t="s">
        <v>2020</v>
      </c>
      <c r="E188" s="55" t="s">
        <v>163</v>
      </c>
      <c r="F188" s="55" t="s">
        <v>35</v>
      </c>
      <c r="G188" s="57">
        <v>31376</v>
      </c>
      <c r="H188" s="58">
        <v>9.5</v>
      </c>
      <c r="I188" s="59">
        <v>11.73</v>
      </c>
      <c r="J188" s="59">
        <v>15.25</v>
      </c>
      <c r="K188" s="59">
        <v>39.520000000000003</v>
      </c>
      <c r="L188" s="60" t="s">
        <v>17</v>
      </c>
      <c r="M188" s="57">
        <v>31574</v>
      </c>
      <c r="N188" s="55" t="s">
        <v>76</v>
      </c>
      <c r="O188" s="58">
        <v>-1.8</v>
      </c>
      <c r="P188" s="55" t="s">
        <v>74</v>
      </c>
      <c r="Q188" s="55" t="s">
        <v>74</v>
      </c>
      <c r="R188" s="59">
        <v>11.19</v>
      </c>
      <c r="S188" s="59">
        <v>14</v>
      </c>
      <c r="T188" s="59">
        <v>39.520000000000003</v>
      </c>
      <c r="U188" s="55" t="s">
        <v>2019</v>
      </c>
      <c r="V188" s="60" t="s">
        <v>17</v>
      </c>
      <c r="W188" s="55" t="s">
        <v>17</v>
      </c>
      <c r="X188" s="61">
        <v>6</v>
      </c>
      <c r="Y188" s="11">
        <f t="shared" si="10"/>
        <v>1986</v>
      </c>
      <c r="Z188" s="7" t="str">
        <f t="shared" si="11"/>
        <v>1986.2</v>
      </c>
      <c r="AA188" s="12">
        <f>IF(AND(INDEX('Rate Case History'!V$11:V$13,MATCH($F188,'Rate Case History'!$U$11:$U$13,0))="Yes",INDEX('Rate Case History'!V$15:V$17,MATCH($N188,'Rate Case History'!$U$15:$U$17,0))="Yes",$M188&lt;='Rate Case History'!$V$7,ISNUMBER($S188)),$S188/100,"NA")</f>
        <v>0.14000000000000001</v>
      </c>
    </row>
    <row r="189" spans="1:27" x14ac:dyDescent="0.25">
      <c r="A189" s="55" t="s">
        <v>84</v>
      </c>
      <c r="B189" s="56" t="s">
        <v>85</v>
      </c>
      <c r="C189" s="55" t="s">
        <v>34</v>
      </c>
      <c r="D189" s="55" t="s">
        <v>2021</v>
      </c>
      <c r="E189" s="55" t="s">
        <v>163</v>
      </c>
      <c r="F189" s="55" t="s">
        <v>35</v>
      </c>
      <c r="G189" s="57">
        <v>30512</v>
      </c>
      <c r="H189" s="58">
        <v>6.2</v>
      </c>
      <c r="I189" s="59">
        <v>12.62</v>
      </c>
      <c r="J189" s="59">
        <v>17</v>
      </c>
      <c r="K189" s="59">
        <v>36.96</v>
      </c>
      <c r="L189" s="59" t="s">
        <v>17</v>
      </c>
      <c r="M189" s="57">
        <v>30658</v>
      </c>
      <c r="N189" s="55" t="s">
        <v>76</v>
      </c>
      <c r="O189" s="58">
        <v>1.4</v>
      </c>
      <c r="P189" s="55" t="s">
        <v>74</v>
      </c>
      <c r="Q189" s="55" t="s">
        <v>74</v>
      </c>
      <c r="R189" s="59">
        <v>12.22</v>
      </c>
      <c r="S189" s="59">
        <v>15.9</v>
      </c>
      <c r="T189" s="59">
        <v>36.96</v>
      </c>
      <c r="U189" s="55" t="s">
        <v>1958</v>
      </c>
      <c r="V189" s="59" t="s">
        <v>17</v>
      </c>
      <c r="W189" s="55" t="s">
        <v>17</v>
      </c>
      <c r="X189" s="61">
        <v>4</v>
      </c>
      <c r="Y189" s="11">
        <f t="shared" si="10"/>
        <v>1983</v>
      </c>
      <c r="Z189" s="7" t="str">
        <f t="shared" si="11"/>
        <v>1983.4</v>
      </c>
      <c r="AA189" s="12">
        <f>IF(AND(INDEX('Rate Case History'!V$11:V$13,MATCH($F189,'Rate Case History'!$U$11:$U$13,0))="Yes",INDEX('Rate Case History'!V$15:V$17,MATCH($N189,'Rate Case History'!$U$15:$U$17,0))="Yes",$M189&lt;='Rate Case History'!$V$7,ISNUMBER($S189)),$S189/100,"NA")</f>
        <v>0.159</v>
      </c>
    </row>
    <row r="190" spans="1:27" x14ac:dyDescent="0.25">
      <c r="A190" s="55" t="s">
        <v>84</v>
      </c>
      <c r="B190" s="56" t="s">
        <v>85</v>
      </c>
      <c r="C190" s="55" t="s">
        <v>34</v>
      </c>
      <c r="D190" s="55" t="s">
        <v>2022</v>
      </c>
      <c r="E190" s="55" t="s">
        <v>163</v>
      </c>
      <c r="F190" s="55" t="s">
        <v>35</v>
      </c>
      <c r="G190" s="57">
        <v>30162</v>
      </c>
      <c r="H190" s="58">
        <v>25.9</v>
      </c>
      <c r="I190" s="59">
        <v>12.96</v>
      </c>
      <c r="J190" s="59">
        <v>17.5</v>
      </c>
      <c r="K190" s="59">
        <v>40</v>
      </c>
      <c r="L190" s="59">
        <v>200.6</v>
      </c>
      <c r="M190" s="57">
        <v>30299</v>
      </c>
      <c r="N190" s="55" t="s">
        <v>76</v>
      </c>
      <c r="O190" s="58">
        <v>22.5</v>
      </c>
      <c r="P190" s="55" t="s">
        <v>74</v>
      </c>
      <c r="Q190" s="55" t="s">
        <v>74</v>
      </c>
      <c r="R190" s="59">
        <v>12.34</v>
      </c>
      <c r="S190" s="59">
        <v>16.399999999999999</v>
      </c>
      <c r="T190" s="59">
        <v>37.369999999999997</v>
      </c>
      <c r="U190" s="55" t="s">
        <v>1981</v>
      </c>
      <c r="V190" s="59">
        <v>200.5</v>
      </c>
      <c r="W190" s="55" t="s">
        <v>21</v>
      </c>
      <c r="X190" s="61">
        <v>4</v>
      </c>
      <c r="Y190" s="11">
        <f t="shared" si="10"/>
        <v>1982</v>
      </c>
      <c r="Z190" s="7" t="str">
        <f t="shared" si="11"/>
        <v>1982.4</v>
      </c>
      <c r="AA190" s="12">
        <f>IF(AND(INDEX('Rate Case History'!V$11:V$13,MATCH($F190,'Rate Case History'!$U$11:$U$13,0))="Yes",INDEX('Rate Case History'!V$15:V$17,MATCH($N190,'Rate Case History'!$U$15:$U$17,0))="Yes",$M190&lt;='Rate Case History'!$V$7,ISNUMBER($S190)),$S190/100,"NA")</f>
        <v>0.16399999999999998</v>
      </c>
    </row>
    <row r="191" spans="1:27" x14ac:dyDescent="0.25">
      <c r="A191" s="55" t="s">
        <v>84</v>
      </c>
      <c r="B191" s="56" t="s">
        <v>85</v>
      </c>
      <c r="C191" s="55" t="s">
        <v>34</v>
      </c>
      <c r="D191" s="55" t="s">
        <v>2023</v>
      </c>
      <c r="E191" s="55" t="s">
        <v>163</v>
      </c>
      <c r="F191" s="55" t="s">
        <v>35</v>
      </c>
      <c r="G191" s="57">
        <v>29769</v>
      </c>
      <c r="H191" s="58">
        <v>12.9</v>
      </c>
      <c r="I191" s="59">
        <v>13.11</v>
      </c>
      <c r="J191" s="59">
        <v>19</v>
      </c>
      <c r="K191" s="59">
        <v>33.520000000000003</v>
      </c>
      <c r="L191" s="60" t="s">
        <v>17</v>
      </c>
      <c r="M191" s="57">
        <v>29915</v>
      </c>
      <c r="N191" s="55" t="s">
        <v>76</v>
      </c>
      <c r="O191" s="58">
        <v>9</v>
      </c>
      <c r="P191" s="55" t="s">
        <v>74</v>
      </c>
      <c r="Q191" s="55" t="s">
        <v>74</v>
      </c>
      <c r="R191" s="59">
        <v>12.14</v>
      </c>
      <c r="S191" s="59">
        <v>16.100000000000001</v>
      </c>
      <c r="T191" s="59">
        <v>33.520000000000003</v>
      </c>
      <c r="U191" s="55" t="s">
        <v>1959</v>
      </c>
      <c r="V191" s="60" t="s">
        <v>17</v>
      </c>
      <c r="W191" s="55" t="s">
        <v>17</v>
      </c>
      <c r="X191" s="61">
        <v>4</v>
      </c>
      <c r="Y191" s="11">
        <f t="shared" si="10"/>
        <v>1981</v>
      </c>
      <c r="Z191" s="7" t="str">
        <f t="shared" si="11"/>
        <v>1981.4</v>
      </c>
      <c r="AA191" s="12">
        <f>IF(AND(INDEX('Rate Case History'!V$11:V$13,MATCH($F191,'Rate Case History'!$U$11:$U$13,0))="Yes",INDEX('Rate Case History'!V$15:V$17,MATCH($N191,'Rate Case History'!$U$15:$U$17,0))="Yes",$M191&lt;='Rate Case History'!$V$7,ISNUMBER($S191)),$S191/100,"NA")</f>
        <v>0.161</v>
      </c>
    </row>
    <row r="192" spans="1:27" x14ac:dyDescent="0.25">
      <c r="A192" s="55" t="s">
        <v>84</v>
      </c>
      <c r="B192" s="56" t="s">
        <v>85</v>
      </c>
      <c r="C192" s="55" t="s">
        <v>34</v>
      </c>
      <c r="D192" s="55" t="s">
        <v>2024</v>
      </c>
      <c r="E192" s="55" t="s">
        <v>163</v>
      </c>
      <c r="F192" s="55" t="s">
        <v>35</v>
      </c>
      <c r="G192" s="57">
        <v>29769</v>
      </c>
      <c r="H192" s="58">
        <v>3.8</v>
      </c>
      <c r="I192" s="59">
        <v>13.02</v>
      </c>
      <c r="J192" s="59">
        <v>19</v>
      </c>
      <c r="K192" s="59">
        <v>36.74</v>
      </c>
      <c r="L192" s="59" t="s">
        <v>17</v>
      </c>
      <c r="M192" s="57">
        <v>29915</v>
      </c>
      <c r="N192" s="55" t="s">
        <v>76</v>
      </c>
      <c r="O192" s="58">
        <v>2.9</v>
      </c>
      <c r="P192" s="55" t="s">
        <v>74</v>
      </c>
      <c r="Q192" s="55" t="s">
        <v>74</v>
      </c>
      <c r="R192" s="59">
        <v>11.96</v>
      </c>
      <c r="S192" s="59">
        <v>16.100000000000001</v>
      </c>
      <c r="T192" s="59">
        <v>36.74</v>
      </c>
      <c r="U192" s="55" t="s">
        <v>1959</v>
      </c>
      <c r="V192" s="59" t="s">
        <v>17</v>
      </c>
      <c r="W192" s="55" t="s">
        <v>17</v>
      </c>
      <c r="X192" s="61">
        <v>4</v>
      </c>
      <c r="Y192" s="11">
        <f t="shared" si="10"/>
        <v>1981</v>
      </c>
      <c r="Z192" s="7" t="str">
        <f t="shared" si="11"/>
        <v>1981.4</v>
      </c>
      <c r="AA192" s="12">
        <f>IF(AND(INDEX('Rate Case History'!V$11:V$13,MATCH($F192,'Rate Case History'!$U$11:$U$13,0))="Yes",INDEX('Rate Case History'!V$15:V$17,MATCH($N192,'Rate Case History'!$U$15:$U$17,0))="Yes",$M192&lt;='Rate Case History'!$V$7,ISNUMBER($S192)),$S192/100,"NA")</f>
        <v>0.161</v>
      </c>
    </row>
    <row r="193" spans="1:27" x14ac:dyDescent="0.25">
      <c r="A193" s="55" t="s">
        <v>84</v>
      </c>
      <c r="B193" s="56" t="s">
        <v>85</v>
      </c>
      <c r="C193" s="55" t="s">
        <v>34</v>
      </c>
      <c r="D193" s="55" t="s">
        <v>2025</v>
      </c>
      <c r="E193" s="55" t="s">
        <v>163</v>
      </c>
      <c r="F193" s="55" t="s">
        <v>35</v>
      </c>
      <c r="G193" s="57">
        <v>29346</v>
      </c>
      <c r="H193" s="58">
        <v>9.4</v>
      </c>
      <c r="I193" s="59">
        <v>11.13</v>
      </c>
      <c r="J193" s="59">
        <v>17</v>
      </c>
      <c r="K193" s="59">
        <v>35.119999999999997</v>
      </c>
      <c r="L193" s="60" t="s">
        <v>17</v>
      </c>
      <c r="M193" s="57">
        <v>29503</v>
      </c>
      <c r="N193" s="55" t="s">
        <v>76</v>
      </c>
      <c r="O193" s="58">
        <v>9.3000000000000007</v>
      </c>
      <c r="P193" s="55" t="s">
        <v>74</v>
      </c>
      <c r="Q193" s="55" t="s">
        <v>74</v>
      </c>
      <c r="R193" s="59">
        <v>10.25</v>
      </c>
      <c r="S193" s="59">
        <v>14.5</v>
      </c>
      <c r="T193" s="59">
        <v>35.119999999999997</v>
      </c>
      <c r="U193" s="55" t="s">
        <v>1991</v>
      </c>
      <c r="V193" s="60" t="s">
        <v>17</v>
      </c>
      <c r="W193" s="55" t="s">
        <v>17</v>
      </c>
      <c r="X193" s="61">
        <v>5</v>
      </c>
      <c r="Y193" s="11">
        <f t="shared" si="10"/>
        <v>1980</v>
      </c>
      <c r="Z193" s="7" t="str">
        <f t="shared" si="11"/>
        <v>1980.4</v>
      </c>
      <c r="AA193" s="12">
        <f>IF(AND(INDEX('Rate Case History'!V$11:V$13,MATCH($F193,'Rate Case History'!$U$11:$U$13,0))="Yes",INDEX('Rate Case History'!V$15:V$17,MATCH($N193,'Rate Case History'!$U$15:$U$17,0))="Yes",$M193&lt;='Rate Case History'!$V$7,ISNUMBER($S193)),$S193/100,"NA")</f>
        <v>0.14499999999999999</v>
      </c>
    </row>
    <row r="194" spans="1:27" x14ac:dyDescent="0.25">
      <c r="A194" s="55" t="s">
        <v>84</v>
      </c>
      <c r="B194" s="56" t="s">
        <v>85</v>
      </c>
      <c r="C194" s="55" t="s">
        <v>34</v>
      </c>
      <c r="D194" s="55" t="s">
        <v>2026</v>
      </c>
      <c r="E194" s="55" t="s">
        <v>163</v>
      </c>
      <c r="F194" s="55" t="s">
        <v>35</v>
      </c>
      <c r="G194" s="57">
        <v>29346</v>
      </c>
      <c r="H194" s="58">
        <v>3.4</v>
      </c>
      <c r="I194" s="59">
        <v>11.41</v>
      </c>
      <c r="J194" s="59">
        <v>17</v>
      </c>
      <c r="K194" s="59">
        <v>37.1</v>
      </c>
      <c r="L194" s="59" t="s">
        <v>17</v>
      </c>
      <c r="M194" s="57">
        <v>29503</v>
      </c>
      <c r="N194" s="55" t="s">
        <v>76</v>
      </c>
      <c r="O194" s="58">
        <v>2.5</v>
      </c>
      <c r="P194" s="55" t="s">
        <v>74</v>
      </c>
      <c r="Q194" s="55" t="s">
        <v>74</v>
      </c>
      <c r="R194" s="59">
        <v>10.49</v>
      </c>
      <c r="S194" s="59">
        <v>14.5</v>
      </c>
      <c r="T194" s="59">
        <v>37.1</v>
      </c>
      <c r="U194" s="55" t="s">
        <v>1991</v>
      </c>
      <c r="V194" s="59" t="s">
        <v>17</v>
      </c>
      <c r="W194" s="55" t="s">
        <v>17</v>
      </c>
      <c r="X194" s="61">
        <v>5</v>
      </c>
      <c r="Y194" s="11">
        <f t="shared" si="10"/>
        <v>1980</v>
      </c>
      <c r="Z194" s="7" t="str">
        <f t="shared" si="11"/>
        <v>1980.4</v>
      </c>
      <c r="AA194" s="12">
        <f>IF(AND(INDEX('Rate Case History'!V$11:V$13,MATCH($F194,'Rate Case History'!$U$11:$U$13,0))="Yes",INDEX('Rate Case History'!V$15:V$17,MATCH($N194,'Rate Case History'!$U$15:$U$17,0))="Yes",$M194&lt;='Rate Case History'!$V$7,ISNUMBER($S194)),$S194/100,"NA")</f>
        <v>0.14499999999999999</v>
      </c>
    </row>
    <row r="195" spans="1:27" x14ac:dyDescent="0.25">
      <c r="A195" s="55" t="s">
        <v>84</v>
      </c>
      <c r="B195" s="56" t="s">
        <v>299</v>
      </c>
      <c r="C195" s="55" t="s">
        <v>86</v>
      </c>
      <c r="D195" s="55" t="s">
        <v>300</v>
      </c>
      <c r="E195" s="55" t="s">
        <v>163</v>
      </c>
      <c r="F195" s="55" t="s">
        <v>35</v>
      </c>
      <c r="G195" s="57">
        <v>42916</v>
      </c>
      <c r="H195" s="58">
        <v>19.190000000000001</v>
      </c>
      <c r="I195" s="59">
        <v>7.79</v>
      </c>
      <c r="J195" s="59">
        <v>9.9499999999999993</v>
      </c>
      <c r="K195" s="59">
        <v>52.19</v>
      </c>
      <c r="L195" s="59">
        <v>633.87699999999995</v>
      </c>
      <c r="M195" s="57">
        <v>43082</v>
      </c>
      <c r="N195" s="55" t="s">
        <v>73</v>
      </c>
      <c r="O195" s="58">
        <v>11.193</v>
      </c>
      <c r="P195" s="55" t="s">
        <v>75</v>
      </c>
      <c r="Q195" s="55" t="s">
        <v>74</v>
      </c>
      <c r="R195" s="59">
        <v>7.42</v>
      </c>
      <c r="S195" s="59">
        <v>9.25</v>
      </c>
      <c r="T195" s="59">
        <v>52.19</v>
      </c>
      <c r="U195" s="55" t="s">
        <v>1722</v>
      </c>
      <c r="V195" s="59">
        <v>617.78</v>
      </c>
      <c r="W195" s="55" t="s">
        <v>21</v>
      </c>
      <c r="X195" s="61">
        <v>5</v>
      </c>
      <c r="Y195" s="11">
        <f t="shared" si="10"/>
        <v>2017</v>
      </c>
      <c r="Z195" s="7" t="str">
        <f t="shared" si="11"/>
        <v>2017.4</v>
      </c>
      <c r="AA195" s="12">
        <f>IF(AND(INDEX('Rate Case History'!V$11:V$13,MATCH($F195,'Rate Case History'!$U$11:$U$13,0))="Yes",INDEX('Rate Case History'!V$15:V$17,MATCH($N195,'Rate Case History'!$U$15:$U$17,0))="Yes",$M195&lt;='Rate Case History'!$V$7,ISNUMBER($S195)),$S195/100,"NA")</f>
        <v>9.2499999999999999E-2</v>
      </c>
    </row>
    <row r="196" spans="1:27" x14ac:dyDescent="0.25">
      <c r="A196" s="55" t="s">
        <v>84</v>
      </c>
      <c r="B196" s="56" t="s">
        <v>299</v>
      </c>
      <c r="C196" s="55" t="s">
        <v>86</v>
      </c>
      <c r="D196" s="55" t="s">
        <v>301</v>
      </c>
      <c r="E196" s="55" t="s">
        <v>163</v>
      </c>
      <c r="F196" s="55" t="s">
        <v>35</v>
      </c>
      <c r="G196" s="57">
        <v>39833</v>
      </c>
      <c r="H196" s="58">
        <v>34.179309000000003</v>
      </c>
      <c r="I196" s="59">
        <v>10.08</v>
      </c>
      <c r="J196" s="59">
        <v>12.2</v>
      </c>
      <c r="K196" s="59">
        <v>57.61</v>
      </c>
      <c r="L196" s="59">
        <v>484.533995</v>
      </c>
      <c r="M196" s="57">
        <v>40011</v>
      </c>
      <c r="N196" s="55" t="s">
        <v>76</v>
      </c>
      <c r="O196" s="58">
        <v>-12.5</v>
      </c>
      <c r="P196" s="55" t="s">
        <v>74</v>
      </c>
      <c r="Q196" s="55" t="s">
        <v>74</v>
      </c>
      <c r="R196" s="59">
        <v>8.0500000000000007</v>
      </c>
      <c r="S196" s="59">
        <v>9.26</v>
      </c>
      <c r="T196" s="59">
        <v>52</v>
      </c>
      <c r="U196" s="55" t="s">
        <v>1719</v>
      </c>
      <c r="V196" s="59">
        <v>436.8</v>
      </c>
      <c r="W196" s="55" t="s">
        <v>48</v>
      </c>
      <c r="X196" s="61">
        <v>5</v>
      </c>
      <c r="Y196" s="11">
        <f t="shared" si="10"/>
        <v>2009</v>
      </c>
      <c r="Z196" s="7" t="str">
        <f t="shared" si="11"/>
        <v>2009.3</v>
      </c>
      <c r="AA196" s="12">
        <f>IF(AND(INDEX('Rate Case History'!V$11:V$13,MATCH($F196,'Rate Case History'!$U$11:$U$13,0))="Yes",INDEX('Rate Case History'!V$15:V$17,MATCH($N196,'Rate Case History'!$U$15:$U$17,0))="Yes",$M196&lt;='Rate Case History'!$V$7,ISNUMBER($S196)),$S196/100,"NA")</f>
        <v>9.2600000000000002E-2</v>
      </c>
    </row>
    <row r="197" spans="1:27" x14ac:dyDescent="0.25">
      <c r="A197" s="55" t="s">
        <v>84</v>
      </c>
      <c r="B197" s="56" t="s">
        <v>299</v>
      </c>
      <c r="C197" s="55" t="s">
        <v>86</v>
      </c>
      <c r="D197" s="55" t="s">
        <v>302</v>
      </c>
      <c r="E197" s="55" t="s">
        <v>163</v>
      </c>
      <c r="F197" s="55" t="s">
        <v>35</v>
      </c>
      <c r="G197" s="57">
        <v>38471</v>
      </c>
      <c r="H197" s="58">
        <v>39.200000000000003</v>
      </c>
      <c r="I197" s="59">
        <v>9.81</v>
      </c>
      <c r="J197" s="59">
        <v>11.77</v>
      </c>
      <c r="K197" s="59">
        <v>51.28</v>
      </c>
      <c r="L197" s="59">
        <v>394.2</v>
      </c>
      <c r="M197" s="57">
        <v>38714</v>
      </c>
      <c r="N197" s="55" t="s">
        <v>73</v>
      </c>
      <c r="O197" s="58">
        <v>26.7</v>
      </c>
      <c r="P197" s="55" t="s">
        <v>74</v>
      </c>
      <c r="Q197" s="55" t="s">
        <v>74</v>
      </c>
      <c r="R197" s="59">
        <v>8.85</v>
      </c>
      <c r="S197" s="59">
        <v>10</v>
      </c>
      <c r="T197" s="59">
        <v>51.28</v>
      </c>
      <c r="U197" s="55" t="s">
        <v>1726</v>
      </c>
      <c r="V197" s="59">
        <v>396.7</v>
      </c>
      <c r="W197" s="55" t="s">
        <v>48</v>
      </c>
      <c r="X197" s="61">
        <v>8</v>
      </c>
      <c r="Y197" s="11">
        <f t="shared" si="10"/>
        <v>2005</v>
      </c>
      <c r="Z197" s="7" t="str">
        <f t="shared" si="11"/>
        <v>2005.4</v>
      </c>
      <c r="AA197" s="12">
        <f>IF(AND(INDEX('Rate Case History'!V$11:V$13,MATCH($F197,'Rate Case History'!$U$11:$U$13,0))="Yes",INDEX('Rate Case History'!V$15:V$17,MATCH($N197,'Rate Case History'!$U$15:$U$17,0))="Yes",$M197&lt;='Rate Case History'!$V$7,ISNUMBER($S197)),$S197/100,"NA")</f>
        <v>0.1</v>
      </c>
    </row>
    <row r="198" spans="1:27" x14ac:dyDescent="0.25">
      <c r="A198" s="55" t="s">
        <v>84</v>
      </c>
      <c r="B198" s="56" t="s">
        <v>299</v>
      </c>
      <c r="C198" s="55" t="s">
        <v>86</v>
      </c>
      <c r="D198" s="55" t="s">
        <v>303</v>
      </c>
      <c r="E198" s="55" t="s">
        <v>163</v>
      </c>
      <c r="F198" s="55" t="s">
        <v>35</v>
      </c>
      <c r="G198" s="57">
        <v>36356</v>
      </c>
      <c r="H198" s="58">
        <v>21.4</v>
      </c>
      <c r="I198" s="59">
        <v>11.11</v>
      </c>
      <c r="J198" s="59">
        <v>12.5</v>
      </c>
      <c r="K198" s="59">
        <v>56.27</v>
      </c>
      <c r="L198" s="59">
        <v>302.5</v>
      </c>
      <c r="M198" s="57">
        <v>36553</v>
      </c>
      <c r="N198" s="55" t="s">
        <v>76</v>
      </c>
      <c r="O198" s="58">
        <v>0.5</v>
      </c>
      <c r="P198" s="55" t="s">
        <v>74</v>
      </c>
      <c r="Q198" s="55" t="s">
        <v>74</v>
      </c>
      <c r="R198" s="59">
        <v>9.9700000000000006</v>
      </c>
      <c r="S198" s="59">
        <v>10.71</v>
      </c>
      <c r="T198" s="59">
        <v>53.95</v>
      </c>
      <c r="U198" s="55" t="s">
        <v>1737</v>
      </c>
      <c r="V198" s="59">
        <v>281.8</v>
      </c>
      <c r="W198" s="55" t="s">
        <v>18</v>
      </c>
      <c r="X198" s="61">
        <v>6</v>
      </c>
      <c r="Y198" s="11">
        <f t="shared" si="10"/>
        <v>2000</v>
      </c>
      <c r="Z198" s="7" t="str">
        <f t="shared" si="11"/>
        <v>2000.1</v>
      </c>
      <c r="AA198" s="12">
        <f>IF(AND(INDEX('Rate Case History'!V$11:V$13,MATCH($F198,'Rate Case History'!$U$11:$U$13,0))="Yes",INDEX('Rate Case History'!V$15:V$17,MATCH($N198,'Rate Case History'!$U$15:$U$17,0))="Yes",$M198&lt;='Rate Case History'!$V$7,ISNUMBER($S198)),$S198/100,"NA")</f>
        <v>0.10710000000000001</v>
      </c>
    </row>
    <row r="199" spans="1:27" x14ac:dyDescent="0.25">
      <c r="A199" s="55" t="s">
        <v>84</v>
      </c>
      <c r="B199" s="56" t="s">
        <v>299</v>
      </c>
      <c r="C199" s="55" t="s">
        <v>86</v>
      </c>
      <c r="D199" s="55" t="s">
        <v>304</v>
      </c>
      <c r="E199" s="55" t="s">
        <v>163</v>
      </c>
      <c r="F199" s="55" t="s">
        <v>35</v>
      </c>
      <c r="G199" s="57">
        <v>34082</v>
      </c>
      <c r="H199" s="60">
        <v>27.9</v>
      </c>
      <c r="I199" s="59">
        <v>11.01</v>
      </c>
      <c r="J199" s="59">
        <v>12.63</v>
      </c>
      <c r="K199" s="59">
        <v>48</v>
      </c>
      <c r="L199" s="59" t="s">
        <v>17</v>
      </c>
      <c r="M199" s="57">
        <v>34304</v>
      </c>
      <c r="N199" s="55" t="s">
        <v>73</v>
      </c>
      <c r="O199" s="58">
        <v>13.4</v>
      </c>
      <c r="P199" s="55" t="s">
        <v>74</v>
      </c>
      <c r="Q199" s="55" t="s">
        <v>74</v>
      </c>
      <c r="R199" s="59" t="s">
        <v>17</v>
      </c>
      <c r="S199" s="59">
        <v>11.45</v>
      </c>
      <c r="T199" s="59" t="s">
        <v>17</v>
      </c>
      <c r="U199" s="55" t="s">
        <v>1721</v>
      </c>
      <c r="V199" s="59" t="s">
        <v>17</v>
      </c>
      <c r="W199" s="55" t="s">
        <v>18</v>
      </c>
      <c r="X199" s="61">
        <v>7</v>
      </c>
      <c r="Y199" s="11">
        <f t="shared" si="10"/>
        <v>1993</v>
      </c>
      <c r="Z199" s="7" t="str">
        <f t="shared" si="11"/>
        <v>1993.4</v>
      </c>
      <c r="AA199" s="12">
        <f>IF(AND(INDEX('Rate Case History'!V$11:V$13,MATCH($F199,'Rate Case History'!$U$11:$U$13,0))="Yes",INDEX('Rate Case History'!V$15:V$17,MATCH($N199,'Rate Case History'!$U$15:$U$17,0))="Yes",$M199&lt;='Rate Case History'!$V$7,ISNUMBER($S199)),$S199/100,"NA")</f>
        <v>0.11449999999999999</v>
      </c>
    </row>
    <row r="200" spans="1:27" x14ac:dyDescent="0.25">
      <c r="A200" s="55" t="s">
        <v>84</v>
      </c>
      <c r="B200" s="56" t="s">
        <v>299</v>
      </c>
      <c r="C200" s="55" t="s">
        <v>86</v>
      </c>
      <c r="D200" s="55" t="s">
        <v>2027</v>
      </c>
      <c r="E200" s="55" t="s">
        <v>163</v>
      </c>
      <c r="F200" s="55" t="s">
        <v>35</v>
      </c>
      <c r="G200" s="57">
        <v>32794</v>
      </c>
      <c r="H200" s="60">
        <v>17</v>
      </c>
      <c r="I200" s="60">
        <v>11.75</v>
      </c>
      <c r="J200" s="60">
        <v>14</v>
      </c>
      <c r="K200" s="60">
        <v>44.7</v>
      </c>
      <c r="L200" s="60">
        <v>198.2</v>
      </c>
      <c r="M200" s="57">
        <v>32960</v>
      </c>
      <c r="N200" s="55" t="s">
        <v>76</v>
      </c>
      <c r="O200" s="58">
        <v>8.4</v>
      </c>
      <c r="P200" s="55" t="s">
        <v>74</v>
      </c>
      <c r="Q200" s="55" t="s">
        <v>74</v>
      </c>
      <c r="R200" s="59">
        <v>11.27</v>
      </c>
      <c r="S200" s="59">
        <v>13</v>
      </c>
      <c r="T200" s="59">
        <v>44.7</v>
      </c>
      <c r="U200" s="55" t="s">
        <v>2028</v>
      </c>
      <c r="V200" s="60">
        <v>194.1</v>
      </c>
      <c r="W200" s="55" t="s">
        <v>18</v>
      </c>
      <c r="X200" s="61">
        <v>5</v>
      </c>
      <c r="Y200" s="11">
        <f t="shared" si="10"/>
        <v>1990</v>
      </c>
      <c r="Z200" s="7" t="str">
        <f t="shared" si="11"/>
        <v>1990.1</v>
      </c>
      <c r="AA200" s="12">
        <f>IF(AND(INDEX('Rate Case History'!V$11:V$13,MATCH($F200,'Rate Case History'!$U$11:$U$13,0))="Yes",INDEX('Rate Case History'!V$15:V$17,MATCH($N200,'Rate Case History'!$U$15:$U$17,0))="Yes",$M200&lt;='Rate Case History'!$V$7,ISNUMBER($S200)),$S200/100,"NA")</f>
        <v>0.13</v>
      </c>
    </row>
    <row r="201" spans="1:27" x14ac:dyDescent="0.25">
      <c r="A201" s="55" t="s">
        <v>84</v>
      </c>
      <c r="B201" s="56" t="s">
        <v>299</v>
      </c>
      <c r="C201" s="55" t="s">
        <v>86</v>
      </c>
      <c r="D201" s="55" t="s">
        <v>2029</v>
      </c>
      <c r="E201" s="55" t="s">
        <v>163</v>
      </c>
      <c r="F201" s="55" t="s">
        <v>35</v>
      </c>
      <c r="G201" s="57">
        <v>31842</v>
      </c>
      <c r="H201" s="58">
        <v>4.3</v>
      </c>
      <c r="I201" s="59">
        <v>10.8</v>
      </c>
      <c r="J201" s="59">
        <v>13.75</v>
      </c>
      <c r="K201" s="59">
        <v>41.2</v>
      </c>
      <c r="L201" s="60" t="s">
        <v>17</v>
      </c>
      <c r="M201" s="57">
        <v>32070</v>
      </c>
      <c r="N201" s="55" t="s">
        <v>76</v>
      </c>
      <c r="O201" s="58">
        <v>-0.5</v>
      </c>
      <c r="P201" s="55" t="s">
        <v>74</v>
      </c>
      <c r="Q201" s="55" t="s">
        <v>74</v>
      </c>
      <c r="R201" s="59">
        <v>10.32</v>
      </c>
      <c r="S201" s="59">
        <v>12.6</v>
      </c>
      <c r="T201" s="59">
        <v>41.2</v>
      </c>
      <c r="U201" s="55" t="s">
        <v>1953</v>
      </c>
      <c r="V201" s="60" t="s">
        <v>17</v>
      </c>
      <c r="W201" s="55" t="s">
        <v>17</v>
      </c>
      <c r="X201" s="61">
        <v>7</v>
      </c>
      <c r="Y201" s="11">
        <f t="shared" si="10"/>
        <v>1987</v>
      </c>
      <c r="Z201" s="7" t="str">
        <f t="shared" si="11"/>
        <v>1987.4</v>
      </c>
      <c r="AA201" s="12">
        <f>IF(AND(INDEX('Rate Case History'!V$11:V$13,MATCH($F201,'Rate Case History'!$U$11:$U$13,0))="Yes",INDEX('Rate Case History'!V$15:V$17,MATCH($N201,'Rate Case History'!$U$15:$U$17,0))="Yes",$M201&lt;='Rate Case History'!$V$7,ISNUMBER($S201)),$S201/100,"NA")</f>
        <v>0.126</v>
      </c>
    </row>
    <row r="202" spans="1:27" x14ac:dyDescent="0.25">
      <c r="A202" s="55" t="s">
        <v>84</v>
      </c>
      <c r="B202" s="56" t="s">
        <v>299</v>
      </c>
      <c r="C202" s="55" t="s">
        <v>86</v>
      </c>
      <c r="D202" s="55" t="s">
        <v>2030</v>
      </c>
      <c r="E202" s="55" t="s">
        <v>163</v>
      </c>
      <c r="F202" s="55" t="s">
        <v>35</v>
      </c>
      <c r="G202" s="57">
        <v>30887</v>
      </c>
      <c r="H202" s="60">
        <v>7.3</v>
      </c>
      <c r="I202" s="60">
        <v>12.61</v>
      </c>
      <c r="J202" s="60">
        <v>16.25</v>
      </c>
      <c r="K202" s="60">
        <v>35</v>
      </c>
      <c r="L202" s="60">
        <v>126.5</v>
      </c>
      <c r="M202" s="57">
        <v>31049</v>
      </c>
      <c r="N202" s="55" t="s">
        <v>76</v>
      </c>
      <c r="O202" s="60">
        <v>4.8</v>
      </c>
      <c r="P202" s="55" t="s">
        <v>74</v>
      </c>
      <c r="Q202" s="55" t="s">
        <v>74</v>
      </c>
      <c r="R202" s="60">
        <v>12.5</v>
      </c>
      <c r="S202" s="60">
        <v>16</v>
      </c>
      <c r="T202" s="60">
        <v>35.58</v>
      </c>
      <c r="U202" s="55" t="s">
        <v>1998</v>
      </c>
      <c r="V202" s="60">
        <v>126.3</v>
      </c>
      <c r="W202" s="55" t="s">
        <v>18</v>
      </c>
      <c r="X202" s="61">
        <v>5</v>
      </c>
      <c r="Y202" s="11">
        <f t="shared" si="10"/>
        <v>1985</v>
      </c>
      <c r="Z202" s="7" t="str">
        <f t="shared" si="11"/>
        <v>1985.1</v>
      </c>
      <c r="AA202" s="12">
        <f>IF(AND(INDEX('Rate Case History'!V$11:V$13,MATCH($F202,'Rate Case History'!$U$11:$U$13,0))="Yes",INDEX('Rate Case History'!V$15:V$17,MATCH($N202,'Rate Case History'!$U$15:$U$17,0))="Yes",$M202&lt;='Rate Case History'!$V$7,ISNUMBER($S202)),$S202/100,"NA")</f>
        <v>0.16</v>
      </c>
    </row>
    <row r="203" spans="1:27" x14ac:dyDescent="0.25">
      <c r="A203" s="55" t="s">
        <v>84</v>
      </c>
      <c r="B203" s="56" t="s">
        <v>299</v>
      </c>
      <c r="C203" s="55" t="s">
        <v>86</v>
      </c>
      <c r="D203" s="55" t="s">
        <v>2031</v>
      </c>
      <c r="E203" s="55" t="s">
        <v>163</v>
      </c>
      <c r="F203" s="55" t="s">
        <v>35</v>
      </c>
      <c r="G203" s="57">
        <v>30123</v>
      </c>
      <c r="H203" s="58">
        <v>16.8</v>
      </c>
      <c r="I203" s="59">
        <v>13.15</v>
      </c>
      <c r="J203" s="59">
        <v>17.5</v>
      </c>
      <c r="K203" s="59">
        <v>36.299999999999997</v>
      </c>
      <c r="L203" s="59">
        <v>111.3</v>
      </c>
      <c r="M203" s="57">
        <v>30257</v>
      </c>
      <c r="N203" s="55" t="s">
        <v>76</v>
      </c>
      <c r="O203" s="58">
        <v>12.5</v>
      </c>
      <c r="P203" s="55" t="s">
        <v>74</v>
      </c>
      <c r="Q203" s="55" t="s">
        <v>74</v>
      </c>
      <c r="R203" s="59">
        <v>12.69</v>
      </c>
      <c r="S203" s="59">
        <v>16.25</v>
      </c>
      <c r="T203" s="59">
        <v>36.64</v>
      </c>
      <c r="U203" s="55" t="s">
        <v>1981</v>
      </c>
      <c r="V203" s="59">
        <v>111.1</v>
      </c>
      <c r="W203" s="55" t="s">
        <v>18</v>
      </c>
      <c r="X203" s="61">
        <v>4</v>
      </c>
      <c r="Y203" s="11">
        <f t="shared" si="10"/>
        <v>1982</v>
      </c>
      <c r="Z203" s="7" t="str">
        <f t="shared" si="11"/>
        <v>1982.4</v>
      </c>
      <c r="AA203" s="12">
        <f>IF(AND(INDEX('Rate Case History'!V$11:V$13,MATCH($F203,'Rate Case History'!$U$11:$U$13,0))="Yes",INDEX('Rate Case History'!V$15:V$17,MATCH($N203,'Rate Case History'!$U$15:$U$17,0))="Yes",$M203&lt;='Rate Case History'!$V$7,ISNUMBER($S203)),$S203/100,"NA")</f>
        <v>0.16250000000000001</v>
      </c>
    </row>
    <row r="204" spans="1:27" x14ac:dyDescent="0.25">
      <c r="A204" s="55" t="s">
        <v>84</v>
      </c>
      <c r="B204" s="56" t="s">
        <v>299</v>
      </c>
      <c r="C204" s="55" t="s">
        <v>86</v>
      </c>
      <c r="D204" s="55" t="s">
        <v>2032</v>
      </c>
      <c r="E204" s="55" t="s">
        <v>163</v>
      </c>
      <c r="F204" s="55" t="s">
        <v>35</v>
      </c>
      <c r="G204" s="57">
        <v>29734</v>
      </c>
      <c r="H204" s="58">
        <v>10.5</v>
      </c>
      <c r="I204" s="59">
        <v>12.91</v>
      </c>
      <c r="J204" s="59">
        <v>17</v>
      </c>
      <c r="K204" s="59">
        <v>37.6</v>
      </c>
      <c r="L204" s="60" t="s">
        <v>17</v>
      </c>
      <c r="M204" s="57">
        <v>29823</v>
      </c>
      <c r="N204" s="55" t="s">
        <v>76</v>
      </c>
      <c r="O204" s="58">
        <v>4.8</v>
      </c>
      <c r="P204" s="55" t="s">
        <v>74</v>
      </c>
      <c r="Q204" s="55" t="s">
        <v>74</v>
      </c>
      <c r="R204" s="59">
        <v>12.21</v>
      </c>
      <c r="S204" s="59">
        <v>15.45</v>
      </c>
      <c r="T204" s="59">
        <v>39.9</v>
      </c>
      <c r="U204" s="55" t="s">
        <v>1959</v>
      </c>
      <c r="V204" s="60" t="s">
        <v>17</v>
      </c>
      <c r="W204" s="55" t="s">
        <v>17</v>
      </c>
      <c r="X204" s="61">
        <v>2</v>
      </c>
      <c r="Y204" s="11">
        <f t="shared" si="10"/>
        <v>1981</v>
      </c>
      <c r="Z204" s="7" t="str">
        <f t="shared" si="11"/>
        <v>1981.3</v>
      </c>
      <c r="AA204" s="12">
        <f>IF(AND(INDEX('Rate Case History'!V$11:V$13,MATCH($F204,'Rate Case History'!$U$11:$U$13,0))="Yes",INDEX('Rate Case History'!V$15:V$17,MATCH($N204,'Rate Case History'!$U$15:$U$17,0))="Yes",$M204&lt;='Rate Case History'!$V$7,ISNUMBER($S204)),$S204/100,"NA")</f>
        <v>0.1545</v>
      </c>
    </row>
    <row r="205" spans="1:27" x14ac:dyDescent="0.25">
      <c r="A205" s="55" t="s">
        <v>84</v>
      </c>
      <c r="B205" s="56" t="s">
        <v>299</v>
      </c>
      <c r="C205" s="55" t="s">
        <v>86</v>
      </c>
      <c r="D205" s="55" t="s">
        <v>2033</v>
      </c>
      <c r="E205" s="55" t="s">
        <v>163</v>
      </c>
      <c r="F205" s="55" t="s">
        <v>35</v>
      </c>
      <c r="G205" s="57">
        <v>29378</v>
      </c>
      <c r="H205" s="58">
        <v>6.5</v>
      </c>
      <c r="I205" s="59">
        <v>11.95</v>
      </c>
      <c r="J205" s="59">
        <v>16.5</v>
      </c>
      <c r="K205" s="59">
        <v>39.6</v>
      </c>
      <c r="L205" s="60" t="s">
        <v>17</v>
      </c>
      <c r="M205" s="57">
        <v>29531</v>
      </c>
      <c r="N205" s="55" t="s">
        <v>76</v>
      </c>
      <c r="O205" s="58">
        <v>4.2</v>
      </c>
      <c r="P205" s="55" t="s">
        <v>74</v>
      </c>
      <c r="Q205" s="55" t="s">
        <v>74</v>
      </c>
      <c r="R205" s="59">
        <v>11.4</v>
      </c>
      <c r="S205" s="59">
        <v>14.35</v>
      </c>
      <c r="T205" s="59">
        <v>42.2</v>
      </c>
      <c r="U205" s="55" t="s">
        <v>1991</v>
      </c>
      <c r="V205" s="60" t="s">
        <v>17</v>
      </c>
      <c r="W205" s="55" t="s">
        <v>17</v>
      </c>
      <c r="X205" s="61">
        <v>5</v>
      </c>
      <c r="Y205" s="11">
        <f t="shared" si="10"/>
        <v>1980</v>
      </c>
      <c r="Z205" s="7" t="str">
        <f t="shared" si="11"/>
        <v>1980.4</v>
      </c>
      <c r="AA205" s="12">
        <f>IF(AND(INDEX('Rate Case History'!V$11:V$13,MATCH($F205,'Rate Case History'!$U$11:$U$13,0))="Yes",INDEX('Rate Case History'!V$15:V$17,MATCH($N205,'Rate Case History'!$U$15:$U$17,0))="Yes",$M205&lt;='Rate Case History'!$V$7,ISNUMBER($S205)),$S205/100,"NA")</f>
        <v>0.14349999999999999</v>
      </c>
    </row>
    <row r="206" spans="1:27" x14ac:dyDescent="0.25">
      <c r="A206" s="55" t="s">
        <v>84</v>
      </c>
      <c r="B206" s="56" t="s">
        <v>305</v>
      </c>
      <c r="C206" s="55" t="s">
        <v>34</v>
      </c>
      <c r="D206" s="55" t="s">
        <v>306</v>
      </c>
      <c r="E206" s="55" t="s">
        <v>163</v>
      </c>
      <c r="F206" s="55" t="s">
        <v>35</v>
      </c>
      <c r="G206" s="57">
        <v>43266</v>
      </c>
      <c r="H206" s="58">
        <v>86.132000000000005</v>
      </c>
      <c r="I206" s="59">
        <v>7.57</v>
      </c>
      <c r="J206" s="59">
        <v>10.25</v>
      </c>
      <c r="K206" s="59">
        <v>53.76</v>
      </c>
      <c r="L206" s="59">
        <v>1573.239</v>
      </c>
      <c r="M206" s="57">
        <v>43446</v>
      </c>
      <c r="N206" s="55" t="s">
        <v>73</v>
      </c>
      <c r="O206" s="58">
        <v>30.158000000000001</v>
      </c>
      <c r="P206" s="55" t="s">
        <v>75</v>
      </c>
      <c r="Q206" s="55" t="s">
        <v>74</v>
      </c>
      <c r="R206" s="59">
        <v>7.06</v>
      </c>
      <c r="S206" s="59">
        <v>9.3000000000000007</v>
      </c>
      <c r="T206" s="59">
        <v>53.76</v>
      </c>
      <c r="U206" s="55" t="s">
        <v>1665</v>
      </c>
      <c r="V206" s="59">
        <v>1446.4069999999999</v>
      </c>
      <c r="W206" s="55" t="s">
        <v>21</v>
      </c>
      <c r="X206" s="61">
        <v>6</v>
      </c>
      <c r="Y206" s="11">
        <f t="shared" ref="Y206:Y235" si="12">YEAR(M206)</f>
        <v>2018</v>
      </c>
      <c r="Z206" s="7" t="str">
        <f t="shared" ref="Z206:Z236" si="13">YEAR(M206)&amp;"."&amp;INT((MONTH(M206)-1)/3)+1</f>
        <v>2018.4</v>
      </c>
      <c r="AA206" s="12">
        <f>IF(AND(INDEX('Rate Case History'!V$11:V$13,MATCH($F206,'Rate Case History'!$U$11:$U$13,0))="Yes",INDEX('Rate Case History'!V$15:V$17,MATCH($N206,'Rate Case History'!$U$15:$U$17,0))="Yes",$M206&lt;='Rate Case History'!$V$7,ISNUMBER($S206)),$S206/100,"NA")</f>
        <v>9.3000000000000013E-2</v>
      </c>
    </row>
    <row r="207" spans="1:27" x14ac:dyDescent="0.25">
      <c r="A207" s="55" t="s">
        <v>84</v>
      </c>
      <c r="B207" s="56" t="s">
        <v>305</v>
      </c>
      <c r="C207" s="55" t="s">
        <v>34</v>
      </c>
      <c r="D207" s="55" t="s">
        <v>307</v>
      </c>
      <c r="E207" s="55" t="s">
        <v>163</v>
      </c>
      <c r="F207" s="55" t="s">
        <v>35</v>
      </c>
      <c r="G207" s="57">
        <v>40550</v>
      </c>
      <c r="H207" s="58">
        <v>39.4</v>
      </c>
      <c r="I207" s="59">
        <v>8.14</v>
      </c>
      <c r="J207" s="59">
        <v>10.1</v>
      </c>
      <c r="K207" s="59">
        <v>52.2</v>
      </c>
      <c r="L207" s="59">
        <v>784.31799999999998</v>
      </c>
      <c r="M207" s="57">
        <v>40723</v>
      </c>
      <c r="N207" s="55" t="s">
        <v>76</v>
      </c>
      <c r="O207" s="58">
        <v>6.1800160000000002</v>
      </c>
      <c r="P207" s="55" t="s">
        <v>75</v>
      </c>
      <c r="Q207" s="55" t="s">
        <v>74</v>
      </c>
      <c r="R207" s="59">
        <v>7.48</v>
      </c>
      <c r="S207" s="59">
        <v>8.83</v>
      </c>
      <c r="T207" s="59">
        <v>52.2</v>
      </c>
      <c r="U207" s="55" t="s">
        <v>1707</v>
      </c>
      <c r="V207" s="59">
        <v>753.64070300000003</v>
      </c>
      <c r="W207" s="55" t="s">
        <v>48</v>
      </c>
      <c r="X207" s="61">
        <v>5</v>
      </c>
      <c r="Y207" s="11">
        <f t="shared" si="12"/>
        <v>2011</v>
      </c>
      <c r="Z207" s="7" t="str">
        <f t="shared" si="13"/>
        <v>2011.2</v>
      </c>
      <c r="AA207" s="12">
        <f>IF(AND(INDEX('Rate Case History'!V$11:V$13,MATCH($F207,'Rate Case History'!$U$11:$U$13,0))="Yes",INDEX('Rate Case History'!V$15:V$17,MATCH($N207,'Rate Case History'!$U$15:$U$17,0))="Yes",$M207&lt;='Rate Case History'!$V$7,ISNUMBER($S207)),$S207/100,"NA")</f>
        <v>8.8300000000000003E-2</v>
      </c>
    </row>
    <row r="208" spans="1:27" x14ac:dyDescent="0.25">
      <c r="A208" s="55" t="s">
        <v>84</v>
      </c>
      <c r="B208" s="56" t="s">
        <v>305</v>
      </c>
      <c r="C208" s="55" t="s">
        <v>34</v>
      </c>
      <c r="D208" s="55" t="s">
        <v>308</v>
      </c>
      <c r="E208" s="55" t="s">
        <v>163</v>
      </c>
      <c r="F208" s="55" t="s">
        <v>35</v>
      </c>
      <c r="G208" s="57">
        <v>39080</v>
      </c>
      <c r="H208" s="58">
        <v>44.2</v>
      </c>
      <c r="I208" s="59">
        <v>8.2200000000000006</v>
      </c>
      <c r="J208" s="59">
        <v>10.5</v>
      </c>
      <c r="K208" s="59">
        <v>50.18</v>
      </c>
      <c r="L208" s="59">
        <v>626.70000000000005</v>
      </c>
      <c r="M208" s="57">
        <v>39262</v>
      </c>
      <c r="N208" s="55" t="s">
        <v>73</v>
      </c>
      <c r="O208" s="58">
        <v>22.1</v>
      </c>
      <c r="P208" s="55" t="s">
        <v>74</v>
      </c>
      <c r="Q208" s="55" t="s">
        <v>74</v>
      </c>
      <c r="R208" s="59">
        <v>8.0299999999999994</v>
      </c>
      <c r="S208" s="59">
        <v>10.1</v>
      </c>
      <c r="T208" s="59">
        <v>50.3</v>
      </c>
      <c r="U208" s="55" t="s">
        <v>1690</v>
      </c>
      <c r="V208" s="59">
        <v>568.79999999999995</v>
      </c>
      <c r="W208" s="55" t="s">
        <v>21</v>
      </c>
      <c r="X208" s="61">
        <v>6</v>
      </c>
      <c r="Y208" s="11">
        <f t="shared" si="12"/>
        <v>2007</v>
      </c>
      <c r="Z208" s="7" t="str">
        <f t="shared" si="13"/>
        <v>2007.2</v>
      </c>
      <c r="AA208" s="12">
        <f>IF(AND(INDEX('Rate Case History'!V$11:V$13,MATCH($F208,'Rate Case History'!$U$11:$U$13,0))="Yes",INDEX('Rate Case History'!V$15:V$17,MATCH($N208,'Rate Case History'!$U$15:$U$17,0))="Yes",$M208&lt;='Rate Case History'!$V$7,ISNUMBER($S208)),$S208/100,"NA")</f>
        <v>0.10099999999999999</v>
      </c>
    </row>
    <row r="209" spans="1:27" x14ac:dyDescent="0.25">
      <c r="A209" s="55" t="s">
        <v>84</v>
      </c>
      <c r="B209" s="56" t="s">
        <v>305</v>
      </c>
      <c r="C209" s="55" t="s">
        <v>34</v>
      </c>
      <c r="D209" s="55" t="s">
        <v>309</v>
      </c>
      <c r="E209" s="55" t="s">
        <v>163</v>
      </c>
      <c r="F209" s="55" t="s">
        <v>35</v>
      </c>
      <c r="G209" s="57">
        <v>38170</v>
      </c>
      <c r="H209" s="58">
        <v>26.5</v>
      </c>
      <c r="I209" s="59">
        <v>8.48</v>
      </c>
      <c r="J209" s="59">
        <v>10.75</v>
      </c>
      <c r="K209" s="59">
        <v>47.9</v>
      </c>
      <c r="L209" s="59">
        <v>417.6</v>
      </c>
      <c r="M209" s="57">
        <v>38329</v>
      </c>
      <c r="N209" s="55" t="s">
        <v>73</v>
      </c>
      <c r="O209" s="58">
        <v>14</v>
      </c>
      <c r="P209" s="55" t="s">
        <v>74</v>
      </c>
      <c r="Q209" s="55" t="s">
        <v>74</v>
      </c>
      <c r="R209" s="59">
        <v>7.99</v>
      </c>
      <c r="S209" s="59">
        <v>9.9</v>
      </c>
      <c r="T209" s="59">
        <v>47.9</v>
      </c>
      <c r="U209" s="55" t="s">
        <v>17</v>
      </c>
      <c r="V209" s="59" t="s">
        <v>17</v>
      </c>
      <c r="W209" s="55" t="s">
        <v>17</v>
      </c>
      <c r="X209" s="61">
        <v>5</v>
      </c>
      <c r="Y209" s="11">
        <f t="shared" si="12"/>
        <v>2004</v>
      </c>
      <c r="Z209" s="7" t="str">
        <f t="shared" si="13"/>
        <v>2004.4</v>
      </c>
      <c r="AA209" s="12">
        <f>IF(AND(INDEX('Rate Case History'!V$11:V$13,MATCH($F209,'Rate Case History'!$U$11:$U$13,0))="Yes",INDEX('Rate Case History'!V$15:V$17,MATCH($N209,'Rate Case History'!$U$15:$U$17,0))="Yes",$M209&lt;='Rate Case History'!$V$7,ISNUMBER($S209)),$S209/100,"NA")</f>
        <v>9.9000000000000005E-2</v>
      </c>
    </row>
    <row r="210" spans="1:27" x14ac:dyDescent="0.25">
      <c r="A210" s="55" t="s">
        <v>84</v>
      </c>
      <c r="B210" s="56" t="s">
        <v>305</v>
      </c>
      <c r="C210" s="55" t="s">
        <v>34</v>
      </c>
      <c r="D210" s="55" t="s">
        <v>310</v>
      </c>
      <c r="E210" s="55" t="s">
        <v>163</v>
      </c>
      <c r="F210" s="55" t="s">
        <v>35</v>
      </c>
      <c r="G210" s="57">
        <v>37096</v>
      </c>
      <c r="H210" s="58">
        <v>29.2</v>
      </c>
      <c r="I210" s="59">
        <v>9.4499999999999993</v>
      </c>
      <c r="J210" s="59">
        <v>11.78</v>
      </c>
      <c r="K210" s="59">
        <v>47.29</v>
      </c>
      <c r="L210" s="59">
        <v>388.5</v>
      </c>
      <c r="M210" s="57">
        <v>37286</v>
      </c>
      <c r="N210" s="55" t="s">
        <v>76</v>
      </c>
      <c r="O210" s="58">
        <v>-4</v>
      </c>
      <c r="P210" s="55" t="s">
        <v>74</v>
      </c>
      <c r="Q210" s="55" t="s">
        <v>74</v>
      </c>
      <c r="R210" s="59">
        <v>8.91</v>
      </c>
      <c r="S210" s="59">
        <v>11</v>
      </c>
      <c r="T210" s="59">
        <v>45.46</v>
      </c>
      <c r="U210" s="55" t="s">
        <v>1739</v>
      </c>
      <c r="V210" s="59">
        <v>360.6</v>
      </c>
      <c r="W210" s="55" t="s">
        <v>21</v>
      </c>
      <c r="X210" s="61">
        <v>6</v>
      </c>
      <c r="Y210" s="11">
        <f t="shared" si="12"/>
        <v>2002</v>
      </c>
      <c r="Z210" s="7" t="str">
        <f t="shared" si="13"/>
        <v>2002.1</v>
      </c>
      <c r="AA210" s="12">
        <f>IF(AND(INDEX('Rate Case History'!V$11:V$13,MATCH($F210,'Rate Case History'!$U$11:$U$13,0))="Yes",INDEX('Rate Case History'!V$15:V$17,MATCH($N210,'Rate Case History'!$U$15:$U$17,0))="Yes",$M210&lt;='Rate Case History'!$V$7,ISNUMBER($S210)),$S210/100,"NA")</f>
        <v>0.11</v>
      </c>
    </row>
    <row r="211" spans="1:27" x14ac:dyDescent="0.25">
      <c r="A211" s="55" t="s">
        <v>84</v>
      </c>
      <c r="B211" s="56" t="s">
        <v>305</v>
      </c>
      <c r="C211" s="55" t="s">
        <v>34</v>
      </c>
      <c r="D211" s="55" t="s">
        <v>311</v>
      </c>
      <c r="E211" s="55" t="s">
        <v>163</v>
      </c>
      <c r="F211" s="55" t="s">
        <v>35</v>
      </c>
      <c r="G211" s="57">
        <v>33693</v>
      </c>
      <c r="H211" s="58">
        <v>19.7</v>
      </c>
      <c r="I211" s="59">
        <v>10.73</v>
      </c>
      <c r="J211" s="59">
        <v>12.8</v>
      </c>
      <c r="K211" s="59">
        <v>46.7</v>
      </c>
      <c r="L211" s="59">
        <v>304.5</v>
      </c>
      <c r="M211" s="57">
        <v>33842</v>
      </c>
      <c r="N211" s="55" t="s">
        <v>76</v>
      </c>
      <c r="O211" s="58">
        <v>12.8</v>
      </c>
      <c r="P211" s="55" t="s">
        <v>74</v>
      </c>
      <c r="Q211" s="55" t="s">
        <v>74</v>
      </c>
      <c r="R211" s="59">
        <v>10.55</v>
      </c>
      <c r="S211" s="59">
        <v>12.43</v>
      </c>
      <c r="T211" s="59">
        <v>46.61</v>
      </c>
      <c r="U211" s="55" t="s">
        <v>1718</v>
      </c>
      <c r="V211" s="59">
        <v>301.5</v>
      </c>
      <c r="W211" s="55" t="s">
        <v>18</v>
      </c>
      <c r="X211" s="61">
        <v>4</v>
      </c>
      <c r="Y211" s="11">
        <f t="shared" si="12"/>
        <v>1992</v>
      </c>
      <c r="Z211" s="7" t="str">
        <f t="shared" si="13"/>
        <v>1992.3</v>
      </c>
      <c r="AA211" s="12">
        <f>IF(AND(INDEX('Rate Case History'!V$11:V$13,MATCH($F211,'Rate Case History'!$U$11:$U$13,0))="Yes",INDEX('Rate Case History'!V$15:V$17,MATCH($N211,'Rate Case History'!$U$15:$U$17,0))="Yes",$M211&lt;='Rate Case History'!$V$7,ISNUMBER($S211)),$S211/100,"NA")</f>
        <v>0.12429999999999999</v>
      </c>
    </row>
    <row r="212" spans="1:27" x14ac:dyDescent="0.25">
      <c r="A212" s="55" t="s">
        <v>84</v>
      </c>
      <c r="B212" s="56" t="s">
        <v>305</v>
      </c>
      <c r="C212" s="55" t="s">
        <v>34</v>
      </c>
      <c r="D212" s="55" t="s">
        <v>2034</v>
      </c>
      <c r="E212" s="55" t="s">
        <v>163</v>
      </c>
      <c r="F212" s="55" t="s">
        <v>35</v>
      </c>
      <c r="G212" s="57">
        <v>33046</v>
      </c>
      <c r="H212" s="58">
        <v>20.6</v>
      </c>
      <c r="I212" s="59">
        <v>11.37</v>
      </c>
      <c r="J212" s="59">
        <v>14</v>
      </c>
      <c r="K212" s="59">
        <v>47.11</v>
      </c>
      <c r="L212" s="59" t="s">
        <v>17</v>
      </c>
      <c r="M212" s="57">
        <v>33196</v>
      </c>
      <c r="N212" s="55" t="s">
        <v>73</v>
      </c>
      <c r="O212" s="58">
        <v>14.3</v>
      </c>
      <c r="P212" s="55" t="s">
        <v>74</v>
      </c>
      <c r="Q212" s="55" t="s">
        <v>74</v>
      </c>
      <c r="R212" s="59" t="s">
        <v>17</v>
      </c>
      <c r="S212" s="59">
        <v>13</v>
      </c>
      <c r="T212" s="59">
        <v>47</v>
      </c>
      <c r="U212" s="55" t="s">
        <v>17</v>
      </c>
      <c r="V212" s="59" t="s">
        <v>17</v>
      </c>
      <c r="W212" s="55" t="s">
        <v>17</v>
      </c>
      <c r="X212" s="61">
        <v>5</v>
      </c>
      <c r="Y212" s="11">
        <f t="shared" si="12"/>
        <v>1990</v>
      </c>
      <c r="Z212" s="7" t="str">
        <f t="shared" si="13"/>
        <v>1990.4</v>
      </c>
      <c r="AA212" s="12">
        <f>IF(AND(INDEX('Rate Case History'!V$11:V$13,MATCH($F212,'Rate Case History'!$U$11:$U$13,0))="Yes",INDEX('Rate Case History'!V$15:V$17,MATCH($N212,'Rate Case History'!$U$15:$U$17,0))="Yes",$M212&lt;='Rate Case History'!$V$7,ISNUMBER($S212)),$S212/100,"NA")</f>
        <v>0.13</v>
      </c>
    </row>
    <row r="213" spans="1:27" x14ac:dyDescent="0.25">
      <c r="A213" s="55" t="s">
        <v>87</v>
      </c>
      <c r="B213" s="56" t="s">
        <v>312</v>
      </c>
      <c r="C213" s="55" t="s">
        <v>173</v>
      </c>
      <c r="D213" s="55" t="s">
        <v>2647</v>
      </c>
      <c r="E213" s="55" t="s">
        <v>163</v>
      </c>
      <c r="F213" s="55" t="s">
        <v>35</v>
      </c>
      <c r="G213" s="57">
        <v>44655</v>
      </c>
      <c r="H213" s="58">
        <v>52.965620000000001</v>
      </c>
      <c r="I213" s="59">
        <v>7.39</v>
      </c>
      <c r="J213" s="59">
        <v>10.4</v>
      </c>
      <c r="K213" s="59">
        <v>53.69</v>
      </c>
      <c r="L213" s="60">
        <v>728.90245200000004</v>
      </c>
      <c r="M213" s="57">
        <v>45275</v>
      </c>
      <c r="N213" s="55" t="s">
        <v>76</v>
      </c>
      <c r="O213" s="58">
        <v>24.595331000000002</v>
      </c>
      <c r="P213" s="55" t="s">
        <v>74</v>
      </c>
      <c r="Q213" s="55" t="s">
        <v>74</v>
      </c>
      <c r="R213" s="59">
        <v>7.11</v>
      </c>
      <c r="S213" s="59">
        <v>9.65</v>
      </c>
      <c r="T213" s="59">
        <v>52</v>
      </c>
      <c r="U213" s="55" t="s">
        <v>1664</v>
      </c>
      <c r="V213" s="60">
        <v>580.40243099999998</v>
      </c>
      <c r="W213" s="55" t="s">
        <v>21</v>
      </c>
      <c r="X213" s="61">
        <v>20</v>
      </c>
      <c r="Y213" s="11">
        <f t="shared" si="12"/>
        <v>2023</v>
      </c>
      <c r="Z213" s="7" t="str">
        <f t="shared" si="13"/>
        <v>2023.4</v>
      </c>
      <c r="AA213" s="12">
        <f>IF(AND(INDEX('Rate Case History'!V$11:V$13,MATCH($F213,'Rate Case History'!$U$11:$U$13,0))="Yes",INDEX('Rate Case History'!V$15:V$17,MATCH($N213,'Rate Case History'!$U$15:$U$17,0))="Yes",$M213&lt;='Rate Case History'!$V$7,ISNUMBER($S213)),$S213/100,"NA")</f>
        <v>9.6500000000000002E-2</v>
      </c>
    </row>
    <row r="214" spans="1:27" x14ac:dyDescent="0.25">
      <c r="A214" s="55" t="s">
        <v>87</v>
      </c>
      <c r="B214" s="56" t="s">
        <v>312</v>
      </c>
      <c r="C214" s="55" t="s">
        <v>173</v>
      </c>
      <c r="D214" s="55" t="s">
        <v>313</v>
      </c>
      <c r="E214" s="55" t="s">
        <v>163</v>
      </c>
      <c r="F214" s="55" t="s">
        <v>35</v>
      </c>
      <c r="G214" s="57">
        <v>43843</v>
      </c>
      <c r="H214" s="58">
        <v>39.014426</v>
      </c>
      <c r="I214" s="59">
        <v>7.56</v>
      </c>
      <c r="J214" s="59">
        <v>10.4</v>
      </c>
      <c r="K214" s="59">
        <v>52.1</v>
      </c>
      <c r="L214" s="60">
        <v>542.56635000000006</v>
      </c>
      <c r="M214" s="57">
        <v>44251</v>
      </c>
      <c r="N214" s="55" t="s">
        <v>73</v>
      </c>
      <c r="O214" s="58">
        <v>19.5</v>
      </c>
      <c r="P214" s="55" t="s">
        <v>74</v>
      </c>
      <c r="Q214" s="55" t="s">
        <v>74</v>
      </c>
      <c r="R214" s="59">
        <v>7.05</v>
      </c>
      <c r="S214" s="59">
        <v>9.25</v>
      </c>
      <c r="T214" s="59">
        <v>52.1</v>
      </c>
      <c r="U214" s="55" t="s">
        <v>1686</v>
      </c>
      <c r="V214" s="60" t="s">
        <v>17</v>
      </c>
      <c r="W214" s="55" t="s">
        <v>17</v>
      </c>
      <c r="X214" s="61">
        <v>13</v>
      </c>
      <c r="Y214" s="11">
        <f t="shared" si="12"/>
        <v>2021</v>
      </c>
      <c r="Z214" s="7" t="str">
        <f t="shared" si="13"/>
        <v>2021.1</v>
      </c>
      <c r="AA214" s="12">
        <f>IF(AND(INDEX('Rate Case History'!V$11:V$13,MATCH($F214,'Rate Case History'!$U$11:$U$13,0))="Yes",INDEX('Rate Case History'!V$15:V$17,MATCH($N214,'Rate Case History'!$U$15:$U$17,0))="Yes",$M214&lt;='Rate Case History'!$V$7,ISNUMBER($S214)),$S214/100,"NA")</f>
        <v>9.2499999999999999E-2</v>
      </c>
    </row>
    <row r="215" spans="1:27" x14ac:dyDescent="0.25">
      <c r="A215" s="55" t="s">
        <v>87</v>
      </c>
      <c r="B215" s="56" t="s">
        <v>312</v>
      </c>
      <c r="C215" s="55" t="s">
        <v>173</v>
      </c>
      <c r="D215" s="55" t="s">
        <v>314</v>
      </c>
      <c r="E215" s="55" t="s">
        <v>163</v>
      </c>
      <c r="F215" s="55" t="s">
        <v>35</v>
      </c>
      <c r="G215" s="57">
        <v>42426</v>
      </c>
      <c r="H215" s="58">
        <v>17.240931</v>
      </c>
      <c r="I215" s="59">
        <v>8.23</v>
      </c>
      <c r="J215" s="59">
        <v>10.25</v>
      </c>
      <c r="K215" s="59">
        <v>57.76</v>
      </c>
      <c r="L215" s="59">
        <v>261.87276200000002</v>
      </c>
      <c r="M215" s="57">
        <v>42795</v>
      </c>
      <c r="N215" s="55" t="s">
        <v>76</v>
      </c>
      <c r="O215" s="58">
        <v>8.5102510000000002</v>
      </c>
      <c r="P215" s="55" t="s">
        <v>74</v>
      </c>
      <c r="Q215" s="55" t="s">
        <v>74</v>
      </c>
      <c r="R215" s="59">
        <v>7.57</v>
      </c>
      <c r="S215" s="59">
        <v>9.25</v>
      </c>
      <c r="T215" s="60">
        <v>55.7</v>
      </c>
      <c r="U215" s="55" t="s">
        <v>1677</v>
      </c>
      <c r="V215" s="60">
        <v>255.67420999999999</v>
      </c>
      <c r="W215" s="55" t="s">
        <v>21</v>
      </c>
      <c r="X215" s="61">
        <v>12</v>
      </c>
      <c r="Y215" s="11">
        <f t="shared" si="12"/>
        <v>2017</v>
      </c>
      <c r="Z215" s="7" t="str">
        <f t="shared" si="13"/>
        <v>2017.1</v>
      </c>
      <c r="AA215" s="12">
        <f>IF(AND(INDEX('Rate Case History'!V$11:V$13,MATCH($F215,'Rate Case History'!$U$11:$U$13,0))="Yes",INDEX('Rate Case History'!V$15:V$17,MATCH($N215,'Rate Case History'!$U$15:$U$17,0))="Yes",$M215&lt;='Rate Case History'!$V$7,ISNUMBER($S215)),$S215/100,"NA")</f>
        <v>9.2499999999999999E-2</v>
      </c>
    </row>
    <row r="216" spans="1:27" x14ac:dyDescent="0.25">
      <c r="A216" s="55" t="s">
        <v>87</v>
      </c>
      <c r="B216" s="56" t="s">
        <v>312</v>
      </c>
      <c r="C216" s="55" t="s">
        <v>173</v>
      </c>
      <c r="D216" s="55" t="s">
        <v>315</v>
      </c>
      <c r="E216" s="55" t="s">
        <v>163</v>
      </c>
      <c r="F216" s="55" t="s">
        <v>35</v>
      </c>
      <c r="G216" s="57">
        <v>40968</v>
      </c>
      <c r="H216" s="58">
        <v>28.224240000000002</v>
      </c>
      <c r="I216" s="59">
        <v>8.91</v>
      </c>
      <c r="J216" s="59">
        <v>10.9</v>
      </c>
      <c r="K216" s="59">
        <v>59.3</v>
      </c>
      <c r="L216" s="59">
        <v>206.858262</v>
      </c>
      <c r="M216" s="57">
        <v>41404</v>
      </c>
      <c r="N216" s="55" t="s">
        <v>76</v>
      </c>
      <c r="O216" s="58">
        <v>8.3810889999999993</v>
      </c>
      <c r="P216" s="55" t="s">
        <v>74</v>
      </c>
      <c r="Q216" s="55" t="s">
        <v>74</v>
      </c>
      <c r="R216" s="59">
        <v>7.93</v>
      </c>
      <c r="S216" s="59">
        <v>9.25</v>
      </c>
      <c r="T216" s="59">
        <v>59.3</v>
      </c>
      <c r="U216" s="55" t="s">
        <v>1741</v>
      </c>
      <c r="V216" s="60">
        <v>201.56904800000001</v>
      </c>
      <c r="W216" s="55" t="s">
        <v>21</v>
      </c>
      <c r="X216" s="61">
        <v>14</v>
      </c>
      <c r="Y216" s="11">
        <f t="shared" si="12"/>
        <v>2013</v>
      </c>
      <c r="Z216" s="7" t="str">
        <f t="shared" si="13"/>
        <v>2013.2</v>
      </c>
      <c r="AA216" s="12">
        <f>IF(AND(INDEX('Rate Case History'!V$11:V$13,MATCH($F216,'Rate Case History'!$U$11:$U$13,0))="Yes",INDEX('Rate Case History'!V$15:V$17,MATCH($N216,'Rate Case History'!$U$15:$U$17,0))="Yes",$M216&lt;='Rate Case History'!$V$7,ISNUMBER($S216)),$S216/100,"NA")</f>
        <v>9.2499999999999999E-2</v>
      </c>
    </row>
    <row r="217" spans="1:27" x14ac:dyDescent="0.25">
      <c r="A217" s="55" t="s">
        <v>87</v>
      </c>
      <c r="B217" s="56" t="s">
        <v>312</v>
      </c>
      <c r="C217" s="55" t="s">
        <v>173</v>
      </c>
      <c r="D217" s="55" t="s">
        <v>316</v>
      </c>
      <c r="E217" s="55" t="s">
        <v>163</v>
      </c>
      <c r="F217" s="55" t="s">
        <v>35</v>
      </c>
      <c r="G217" s="55">
        <v>39072</v>
      </c>
      <c r="H217" s="60">
        <v>20</v>
      </c>
      <c r="I217" s="60">
        <v>8.89</v>
      </c>
      <c r="J217" s="60">
        <v>11.08</v>
      </c>
      <c r="K217" s="60">
        <v>55.48</v>
      </c>
      <c r="L217" s="60">
        <v>247.7</v>
      </c>
      <c r="M217" s="57">
        <v>39444</v>
      </c>
      <c r="N217" s="55" t="s">
        <v>73</v>
      </c>
      <c r="O217" s="60">
        <v>1.4</v>
      </c>
      <c r="P217" s="55" t="s">
        <v>74</v>
      </c>
      <c r="Q217" s="55" t="s">
        <v>74</v>
      </c>
      <c r="R217" s="60" t="s">
        <v>17</v>
      </c>
      <c r="S217" s="60" t="s">
        <v>17</v>
      </c>
      <c r="T217" s="60" t="s">
        <v>17</v>
      </c>
      <c r="U217" s="55" t="s">
        <v>1690</v>
      </c>
      <c r="V217" s="60" t="s">
        <v>17</v>
      </c>
      <c r="W217" s="55" t="s">
        <v>17</v>
      </c>
      <c r="X217" s="60">
        <v>12</v>
      </c>
      <c r="Y217" s="11">
        <f t="shared" si="12"/>
        <v>2007</v>
      </c>
      <c r="Z217" s="7" t="str">
        <f t="shared" si="13"/>
        <v>2007.4</v>
      </c>
      <c r="AA217" s="12" t="str">
        <f>IF(AND(INDEX('Rate Case History'!V$11:V$13,MATCH($F217,'Rate Case History'!$U$11:$U$13,0))="Yes",INDEX('Rate Case History'!V$15:V$17,MATCH($N217,'Rate Case History'!$U$15:$U$17,0))="Yes",$M217&lt;='Rate Case History'!$V$7,ISNUMBER($S217)),$S217/100,"NA")</f>
        <v>NA</v>
      </c>
    </row>
    <row r="218" spans="1:27" x14ac:dyDescent="0.25">
      <c r="A218" s="55" t="s">
        <v>87</v>
      </c>
      <c r="B218" s="56" t="s">
        <v>312</v>
      </c>
      <c r="C218" s="55" t="s">
        <v>173</v>
      </c>
      <c r="D218" s="55" t="s">
        <v>317</v>
      </c>
      <c r="E218" s="55" t="s">
        <v>163</v>
      </c>
      <c r="F218" s="55" t="s">
        <v>35</v>
      </c>
      <c r="G218" s="57">
        <v>37659</v>
      </c>
      <c r="H218" s="58">
        <v>18.8</v>
      </c>
      <c r="I218" s="59">
        <v>9.25</v>
      </c>
      <c r="J218" s="59">
        <v>12.25</v>
      </c>
      <c r="K218" s="59">
        <v>50</v>
      </c>
      <c r="L218" s="59">
        <v>264.39999999999998</v>
      </c>
      <c r="M218" s="57">
        <v>37935</v>
      </c>
      <c r="N218" s="55" t="s">
        <v>76</v>
      </c>
      <c r="O218" s="58">
        <v>5.4</v>
      </c>
      <c r="P218" s="55" t="s">
        <v>74</v>
      </c>
      <c r="Q218" s="55" t="s">
        <v>74</v>
      </c>
      <c r="R218" s="59">
        <v>8.42</v>
      </c>
      <c r="S218" s="59">
        <v>10.6</v>
      </c>
      <c r="T218" s="59">
        <v>50.3</v>
      </c>
      <c r="U218" s="55" t="s">
        <v>1742</v>
      </c>
      <c r="V218" s="60">
        <v>242.3</v>
      </c>
      <c r="W218" s="55" t="s">
        <v>18</v>
      </c>
      <c r="X218" s="61">
        <v>9</v>
      </c>
      <c r="Y218" s="11">
        <f t="shared" si="12"/>
        <v>2003</v>
      </c>
      <c r="Z218" s="7" t="str">
        <f t="shared" si="13"/>
        <v>2003.4</v>
      </c>
      <c r="AA218" s="12">
        <f>IF(AND(INDEX('Rate Case History'!V$11:V$13,MATCH($F218,'Rate Case History'!$U$11:$U$13,0))="Yes",INDEX('Rate Case History'!V$15:V$17,MATCH($N218,'Rate Case History'!$U$15:$U$17,0))="Yes",$M218&lt;='Rate Case History'!$V$7,ISNUMBER($S218)),$S218/100,"NA")</f>
        <v>0.106</v>
      </c>
    </row>
    <row r="219" spans="1:27" x14ac:dyDescent="0.25">
      <c r="A219" s="55" t="s">
        <v>87</v>
      </c>
      <c r="B219" s="56" t="s">
        <v>312</v>
      </c>
      <c r="C219" s="55" t="s">
        <v>173</v>
      </c>
      <c r="D219" s="55" t="s">
        <v>318</v>
      </c>
      <c r="E219" s="55" t="s">
        <v>163</v>
      </c>
      <c r="F219" s="55" t="s">
        <v>35</v>
      </c>
      <c r="G219" s="57">
        <v>37061</v>
      </c>
      <c r="H219" s="58">
        <v>16.3</v>
      </c>
      <c r="I219" s="59">
        <v>9.73</v>
      </c>
      <c r="J219" s="59">
        <v>12.25</v>
      </c>
      <c r="K219" s="59">
        <v>54</v>
      </c>
      <c r="L219" s="59">
        <v>270.89999999999998</v>
      </c>
      <c r="M219" s="57">
        <v>37559</v>
      </c>
      <c r="N219" s="55" t="s">
        <v>76</v>
      </c>
      <c r="O219" s="58">
        <v>-7.5</v>
      </c>
      <c r="P219" s="55" t="s">
        <v>74</v>
      </c>
      <c r="Q219" s="55" t="s">
        <v>74</v>
      </c>
      <c r="R219" s="59">
        <v>8.83</v>
      </c>
      <c r="S219" s="59">
        <v>10.6</v>
      </c>
      <c r="T219" s="60">
        <v>54</v>
      </c>
      <c r="U219" s="55" t="s">
        <v>1738</v>
      </c>
      <c r="V219" s="59">
        <v>233.9</v>
      </c>
      <c r="W219" s="55" t="s">
        <v>18</v>
      </c>
      <c r="X219" s="61">
        <v>16</v>
      </c>
      <c r="Y219" s="11">
        <f t="shared" si="12"/>
        <v>2002</v>
      </c>
      <c r="Z219" s="7" t="str">
        <f t="shared" si="13"/>
        <v>2002.4</v>
      </c>
      <c r="AA219" s="12">
        <f>IF(AND(INDEX('Rate Case History'!V$11:V$13,MATCH($F219,'Rate Case History'!$U$11:$U$13,0))="Yes",INDEX('Rate Case History'!V$15:V$17,MATCH($N219,'Rate Case History'!$U$15:$U$17,0))="Yes",$M219&lt;='Rate Case History'!$V$7,ISNUMBER($S219)),$S219/100,"NA")</f>
        <v>0.106</v>
      </c>
    </row>
    <row r="220" spans="1:27" x14ac:dyDescent="0.25">
      <c r="A220" s="55" t="s">
        <v>87</v>
      </c>
      <c r="B220" s="56" t="s">
        <v>312</v>
      </c>
      <c r="C220" s="55" t="s">
        <v>173</v>
      </c>
      <c r="D220" s="55" t="s">
        <v>319</v>
      </c>
      <c r="E220" s="55" t="s">
        <v>163</v>
      </c>
      <c r="F220" s="55" t="s">
        <v>35</v>
      </c>
      <c r="G220" s="57">
        <v>34348</v>
      </c>
      <c r="H220" s="58">
        <v>17.3</v>
      </c>
      <c r="I220" s="59">
        <v>10.39</v>
      </c>
      <c r="J220" s="59">
        <v>12.75</v>
      </c>
      <c r="K220" s="59">
        <v>54.3</v>
      </c>
      <c r="L220" s="59" t="s">
        <v>17</v>
      </c>
      <c r="M220" s="57">
        <v>34547</v>
      </c>
      <c r="N220" s="55" t="s">
        <v>73</v>
      </c>
      <c r="O220" s="58">
        <v>6.4</v>
      </c>
      <c r="P220" s="55" t="s">
        <v>74</v>
      </c>
      <c r="Q220" s="55" t="s">
        <v>74</v>
      </c>
      <c r="R220" s="59" t="s">
        <v>17</v>
      </c>
      <c r="S220" s="59" t="s">
        <v>17</v>
      </c>
      <c r="T220" s="59" t="s">
        <v>17</v>
      </c>
      <c r="U220" s="55" t="s">
        <v>1743</v>
      </c>
      <c r="V220" s="60" t="s">
        <v>17</v>
      </c>
      <c r="W220" s="55" t="s">
        <v>21</v>
      </c>
      <c r="X220" s="61">
        <v>6</v>
      </c>
      <c r="Y220" s="11">
        <f t="shared" si="12"/>
        <v>1994</v>
      </c>
      <c r="Z220" s="7" t="str">
        <f t="shared" si="13"/>
        <v>1994.3</v>
      </c>
      <c r="AA220" s="12" t="str">
        <f>IF(AND(INDEX('Rate Case History'!V$11:V$13,MATCH($F220,'Rate Case History'!$U$11:$U$13,0))="Yes",INDEX('Rate Case History'!V$15:V$17,MATCH($N220,'Rate Case History'!$U$15:$U$17,0))="Yes",$M220&lt;='Rate Case History'!$V$7,ISNUMBER($S220)),$S220/100,"NA")</f>
        <v>NA</v>
      </c>
    </row>
    <row r="221" spans="1:27" x14ac:dyDescent="0.25">
      <c r="A221" s="55" t="s">
        <v>87</v>
      </c>
      <c r="B221" s="56" t="s">
        <v>312</v>
      </c>
      <c r="C221" s="55" t="s">
        <v>173</v>
      </c>
      <c r="D221" s="55" t="s">
        <v>320</v>
      </c>
      <c r="E221" s="55" t="s">
        <v>163</v>
      </c>
      <c r="F221" s="55" t="s">
        <v>35</v>
      </c>
      <c r="G221" s="57">
        <v>33956</v>
      </c>
      <c r="H221" s="58">
        <v>23.2</v>
      </c>
      <c r="I221" s="59">
        <v>10.210000000000001</v>
      </c>
      <c r="J221" s="59">
        <v>12.15</v>
      </c>
      <c r="K221" s="59">
        <v>54</v>
      </c>
      <c r="L221" s="59">
        <v>200.8</v>
      </c>
      <c r="M221" s="57">
        <v>34250</v>
      </c>
      <c r="N221" s="55" t="s">
        <v>76</v>
      </c>
      <c r="O221" s="58">
        <v>4.7</v>
      </c>
      <c r="P221" s="55" t="s">
        <v>74</v>
      </c>
      <c r="Q221" s="55" t="s">
        <v>74</v>
      </c>
      <c r="R221" s="59">
        <v>9.86</v>
      </c>
      <c r="S221" s="59">
        <v>11.5</v>
      </c>
      <c r="T221" s="59">
        <v>54</v>
      </c>
      <c r="U221" s="55" t="s">
        <v>1732</v>
      </c>
      <c r="V221" s="60">
        <v>181</v>
      </c>
      <c r="W221" s="55" t="s">
        <v>21</v>
      </c>
      <c r="X221" s="61">
        <v>9</v>
      </c>
      <c r="Y221" s="11">
        <f t="shared" si="12"/>
        <v>1993</v>
      </c>
      <c r="Z221" s="7" t="str">
        <f t="shared" si="13"/>
        <v>1993.4</v>
      </c>
      <c r="AA221" s="12">
        <f>IF(AND(INDEX('Rate Case History'!V$11:V$13,MATCH($F221,'Rate Case History'!$U$11:$U$13,0))="Yes",INDEX('Rate Case History'!V$15:V$17,MATCH($N221,'Rate Case History'!$U$15:$U$17,0))="Yes",$M221&lt;='Rate Case History'!$V$7,ISNUMBER($S221)),$S221/100,"NA")</f>
        <v>0.115</v>
      </c>
    </row>
    <row r="222" spans="1:27" x14ac:dyDescent="0.25">
      <c r="A222" s="55" t="s">
        <v>87</v>
      </c>
      <c r="B222" s="56" t="s">
        <v>312</v>
      </c>
      <c r="C222" s="55" t="s">
        <v>173</v>
      </c>
      <c r="D222" s="55" t="s">
        <v>2036</v>
      </c>
      <c r="E222" s="55" t="s">
        <v>163</v>
      </c>
      <c r="F222" s="55" t="s">
        <v>35</v>
      </c>
      <c r="G222" s="57">
        <v>32773</v>
      </c>
      <c r="H222" s="58">
        <v>17.2</v>
      </c>
      <c r="I222" s="59">
        <v>11.36</v>
      </c>
      <c r="J222" s="59">
        <v>13.75</v>
      </c>
      <c r="K222" s="59">
        <v>52.6</v>
      </c>
      <c r="L222" s="59" t="s">
        <v>17</v>
      </c>
      <c r="M222" s="57">
        <v>33024</v>
      </c>
      <c r="N222" s="55" t="s">
        <v>73</v>
      </c>
      <c r="O222" s="58">
        <v>4.5</v>
      </c>
      <c r="P222" s="55" t="s">
        <v>74</v>
      </c>
      <c r="Q222" s="55" t="s">
        <v>74</v>
      </c>
      <c r="R222" s="59">
        <v>10.6</v>
      </c>
      <c r="S222" s="59">
        <v>12.4</v>
      </c>
      <c r="T222" s="59" t="s">
        <v>17</v>
      </c>
      <c r="U222" s="55" t="s">
        <v>2037</v>
      </c>
      <c r="V222" s="60" t="s">
        <v>17</v>
      </c>
      <c r="W222" s="55" t="s">
        <v>21</v>
      </c>
      <c r="X222" s="61">
        <v>8</v>
      </c>
      <c r="Y222" s="11">
        <f t="shared" si="12"/>
        <v>1990</v>
      </c>
      <c r="Z222" s="7" t="str">
        <f t="shared" si="13"/>
        <v>1990.2</v>
      </c>
      <c r="AA222" s="12">
        <f>IF(AND(INDEX('Rate Case History'!V$11:V$13,MATCH($F222,'Rate Case History'!$U$11:$U$13,0))="Yes",INDEX('Rate Case History'!V$15:V$17,MATCH($N222,'Rate Case History'!$U$15:$U$17,0))="Yes",$M222&lt;='Rate Case History'!$V$7,ISNUMBER($S222)),$S222/100,"NA")</f>
        <v>0.124</v>
      </c>
    </row>
    <row r="223" spans="1:27" x14ac:dyDescent="0.25">
      <c r="A223" s="55" t="s">
        <v>87</v>
      </c>
      <c r="B223" s="56" t="s">
        <v>312</v>
      </c>
      <c r="C223" s="55" t="s">
        <v>173</v>
      </c>
      <c r="D223" s="55" t="s">
        <v>2038</v>
      </c>
      <c r="E223" s="55" t="s">
        <v>163</v>
      </c>
      <c r="F223" s="55" t="s">
        <v>35</v>
      </c>
      <c r="G223" s="57">
        <v>32164</v>
      </c>
      <c r="H223" s="58">
        <v>24.5</v>
      </c>
      <c r="I223" s="59">
        <v>12.05</v>
      </c>
      <c r="J223" s="59">
        <v>15</v>
      </c>
      <c r="K223" s="59">
        <v>54</v>
      </c>
      <c r="L223" s="59" t="s">
        <v>17</v>
      </c>
      <c r="M223" s="57">
        <v>32443</v>
      </c>
      <c r="N223" s="55" t="s">
        <v>76</v>
      </c>
      <c r="O223" s="58">
        <v>10.199999999999999</v>
      </c>
      <c r="P223" s="55" t="s">
        <v>74</v>
      </c>
      <c r="Q223" s="55" t="s">
        <v>74</v>
      </c>
      <c r="R223" s="60">
        <v>10.87</v>
      </c>
      <c r="S223" s="59">
        <v>12.95</v>
      </c>
      <c r="T223" s="60">
        <v>53.3</v>
      </c>
      <c r="U223" s="55" t="s">
        <v>2039</v>
      </c>
      <c r="V223" s="60" t="s">
        <v>17</v>
      </c>
      <c r="W223" s="55" t="s">
        <v>18</v>
      </c>
      <c r="X223" s="61">
        <v>9</v>
      </c>
      <c r="Y223" s="11">
        <f t="shared" si="12"/>
        <v>1988</v>
      </c>
      <c r="Z223" s="7" t="str">
        <f t="shared" si="13"/>
        <v>1988.4</v>
      </c>
      <c r="AA223" s="12">
        <f>IF(AND(INDEX('Rate Case History'!V$11:V$13,MATCH($F223,'Rate Case History'!$U$11:$U$13,0))="Yes",INDEX('Rate Case History'!V$15:V$17,MATCH($N223,'Rate Case History'!$U$15:$U$17,0))="Yes",$M223&lt;='Rate Case History'!$V$7,ISNUMBER($S223)),$S223/100,"NA")</f>
        <v>0.1295</v>
      </c>
    </row>
    <row r="224" spans="1:27" x14ac:dyDescent="0.25">
      <c r="A224" s="55" t="s">
        <v>87</v>
      </c>
      <c r="B224" s="56" t="s">
        <v>312</v>
      </c>
      <c r="C224" s="55" t="s">
        <v>173</v>
      </c>
      <c r="D224" s="55" t="s">
        <v>2040</v>
      </c>
      <c r="E224" s="55" t="s">
        <v>163</v>
      </c>
      <c r="F224" s="55" t="s">
        <v>35</v>
      </c>
      <c r="G224" s="57">
        <v>31343</v>
      </c>
      <c r="H224" s="58">
        <v>16.399999999999999</v>
      </c>
      <c r="I224" s="59">
        <v>11.98</v>
      </c>
      <c r="J224" s="59">
        <v>15.25</v>
      </c>
      <c r="K224" s="59">
        <v>54.1</v>
      </c>
      <c r="L224" s="59">
        <v>147.30000000000001</v>
      </c>
      <c r="M224" s="57">
        <v>31660</v>
      </c>
      <c r="N224" s="55" t="s">
        <v>76</v>
      </c>
      <c r="O224" s="58">
        <v>10.8</v>
      </c>
      <c r="P224" s="55" t="s">
        <v>74</v>
      </c>
      <c r="Q224" s="55" t="s">
        <v>74</v>
      </c>
      <c r="R224" s="60">
        <v>10.85</v>
      </c>
      <c r="S224" s="59">
        <v>13.3</v>
      </c>
      <c r="T224" s="60">
        <v>54.1</v>
      </c>
      <c r="U224" s="55" t="s">
        <v>2019</v>
      </c>
      <c r="V224" s="60">
        <v>147.4</v>
      </c>
      <c r="W224" s="55" t="s">
        <v>21</v>
      </c>
      <c r="X224" s="61">
        <v>10</v>
      </c>
      <c r="Y224" s="11">
        <f t="shared" si="12"/>
        <v>1986</v>
      </c>
      <c r="Z224" s="7" t="str">
        <f t="shared" si="13"/>
        <v>1986.3</v>
      </c>
      <c r="AA224" s="12">
        <f>IF(AND(INDEX('Rate Case History'!V$11:V$13,MATCH($F224,'Rate Case History'!$U$11:$U$13,0))="Yes",INDEX('Rate Case History'!V$15:V$17,MATCH($N224,'Rate Case History'!$U$15:$U$17,0))="Yes",$M224&lt;='Rate Case History'!$V$7,ISNUMBER($S224)),$S224/100,"NA")</f>
        <v>0.13300000000000001</v>
      </c>
    </row>
    <row r="225" spans="1:27" x14ac:dyDescent="0.25">
      <c r="A225" s="55" t="s">
        <v>87</v>
      </c>
      <c r="B225" s="56" t="s">
        <v>312</v>
      </c>
      <c r="C225" s="55" t="s">
        <v>173</v>
      </c>
      <c r="D225" s="55" t="s">
        <v>2041</v>
      </c>
      <c r="E225" s="55" t="s">
        <v>163</v>
      </c>
      <c r="F225" s="55" t="s">
        <v>35</v>
      </c>
      <c r="G225" s="57">
        <v>30055</v>
      </c>
      <c r="H225" s="58">
        <v>25.9</v>
      </c>
      <c r="I225" s="59">
        <v>13.34</v>
      </c>
      <c r="J225" s="59">
        <v>18</v>
      </c>
      <c r="K225" s="59">
        <v>40.799999999999997</v>
      </c>
      <c r="L225" s="59">
        <v>158.19999999999999</v>
      </c>
      <c r="M225" s="57">
        <v>30372</v>
      </c>
      <c r="N225" s="55" t="s">
        <v>76</v>
      </c>
      <c r="O225" s="58">
        <v>14.3</v>
      </c>
      <c r="P225" s="55" t="s">
        <v>74</v>
      </c>
      <c r="Q225" s="55" t="s">
        <v>74</v>
      </c>
      <c r="R225" s="59">
        <v>11.84</v>
      </c>
      <c r="S225" s="59">
        <v>15.7</v>
      </c>
      <c r="T225" s="59">
        <v>41.9</v>
      </c>
      <c r="U225" s="55" t="s">
        <v>1981</v>
      </c>
      <c r="V225" s="59">
        <v>145.5</v>
      </c>
      <c r="W225" s="55" t="s">
        <v>18</v>
      </c>
      <c r="X225" s="61">
        <v>10</v>
      </c>
      <c r="Y225" s="11">
        <f t="shared" si="12"/>
        <v>1983</v>
      </c>
      <c r="Z225" s="7" t="str">
        <f t="shared" si="13"/>
        <v>1983.1</v>
      </c>
      <c r="AA225" s="12">
        <f>IF(AND(INDEX('Rate Case History'!V$11:V$13,MATCH($F225,'Rate Case History'!$U$11:$U$13,0))="Yes",INDEX('Rate Case History'!V$15:V$17,MATCH($N225,'Rate Case History'!$U$15:$U$17,0))="Yes",$M225&lt;='Rate Case History'!$V$7,ISNUMBER($S225)),$S225/100,"NA")</f>
        <v>0.157</v>
      </c>
    </row>
    <row r="226" spans="1:27" x14ac:dyDescent="0.25">
      <c r="A226" s="55" t="s">
        <v>87</v>
      </c>
      <c r="B226" s="56" t="s">
        <v>312</v>
      </c>
      <c r="C226" s="55" t="s">
        <v>173</v>
      </c>
      <c r="D226" s="55" t="s">
        <v>2042</v>
      </c>
      <c r="E226" s="55" t="s">
        <v>163</v>
      </c>
      <c r="F226" s="55" t="s">
        <v>35</v>
      </c>
      <c r="G226" s="57">
        <v>29700</v>
      </c>
      <c r="H226" s="58">
        <v>17</v>
      </c>
      <c r="I226" s="59">
        <v>12.75</v>
      </c>
      <c r="J226" s="59">
        <v>18</v>
      </c>
      <c r="K226" s="59">
        <v>41</v>
      </c>
      <c r="L226" s="59" t="s">
        <v>17</v>
      </c>
      <c r="M226" s="57">
        <v>29991</v>
      </c>
      <c r="N226" s="55" t="s">
        <v>76</v>
      </c>
      <c r="O226" s="58">
        <v>8.1</v>
      </c>
      <c r="P226" s="55" t="s">
        <v>74</v>
      </c>
      <c r="Q226" s="55" t="s">
        <v>74</v>
      </c>
      <c r="R226" s="60">
        <v>11.16</v>
      </c>
      <c r="S226" s="60">
        <v>14.95</v>
      </c>
      <c r="T226" s="60">
        <v>44</v>
      </c>
      <c r="U226" s="55" t="s">
        <v>1959</v>
      </c>
      <c r="V226" s="60" t="s">
        <v>17</v>
      </c>
      <c r="W226" s="55" t="s">
        <v>21</v>
      </c>
      <c r="X226" s="61">
        <v>9</v>
      </c>
      <c r="Y226" s="11">
        <f t="shared" si="12"/>
        <v>1982</v>
      </c>
      <c r="Z226" s="7" t="str">
        <f t="shared" si="13"/>
        <v>1982.1</v>
      </c>
      <c r="AA226" s="12">
        <f>IF(AND(INDEX('Rate Case History'!V$11:V$13,MATCH($F226,'Rate Case History'!$U$11:$U$13,0))="Yes",INDEX('Rate Case History'!V$15:V$17,MATCH($N226,'Rate Case History'!$U$15:$U$17,0))="Yes",$M226&lt;='Rate Case History'!$V$7,ISNUMBER($S226)),$S226/100,"NA")</f>
        <v>0.14949999999999999</v>
      </c>
    </row>
    <row r="227" spans="1:27" x14ac:dyDescent="0.25">
      <c r="A227" s="55" t="s">
        <v>87</v>
      </c>
      <c r="B227" s="56" t="s">
        <v>312</v>
      </c>
      <c r="C227" s="55" t="s">
        <v>173</v>
      </c>
      <c r="D227" s="55" t="s">
        <v>2043</v>
      </c>
      <c r="E227" s="55" t="s">
        <v>163</v>
      </c>
      <c r="F227" s="55" t="s">
        <v>35</v>
      </c>
      <c r="G227" s="57">
        <v>28993</v>
      </c>
      <c r="H227" s="58">
        <v>17.399999999999999</v>
      </c>
      <c r="I227" s="59">
        <v>10.56</v>
      </c>
      <c r="J227" s="59">
        <v>15.75</v>
      </c>
      <c r="K227" s="59">
        <v>39.9</v>
      </c>
      <c r="L227" s="59" t="s">
        <v>17</v>
      </c>
      <c r="M227" s="57">
        <v>29535</v>
      </c>
      <c r="N227" s="55" t="s">
        <v>76</v>
      </c>
      <c r="O227" s="58">
        <v>11.9</v>
      </c>
      <c r="P227" s="55" t="s">
        <v>74</v>
      </c>
      <c r="Q227" s="55" t="s">
        <v>75</v>
      </c>
      <c r="R227" s="59">
        <v>9.6</v>
      </c>
      <c r="S227" s="59">
        <v>13.25</v>
      </c>
      <c r="T227" s="59">
        <v>40.1</v>
      </c>
      <c r="U227" s="55" t="s">
        <v>1991</v>
      </c>
      <c r="V227" s="60" t="s">
        <v>17</v>
      </c>
      <c r="W227" s="55" t="s">
        <v>18</v>
      </c>
      <c r="X227" s="61">
        <v>18</v>
      </c>
      <c r="Y227" s="11">
        <f t="shared" si="12"/>
        <v>1980</v>
      </c>
      <c r="Z227" s="7" t="str">
        <f t="shared" si="13"/>
        <v>1980.4</v>
      </c>
      <c r="AA227" s="12">
        <f>IF(AND(INDEX('Rate Case History'!V$11:V$13,MATCH($F227,'Rate Case History'!$U$11:$U$13,0))="Yes",INDEX('Rate Case History'!V$15:V$17,MATCH($N227,'Rate Case History'!$U$15:$U$17,0))="Yes",$M227&lt;='Rate Case History'!$V$7,ISNUMBER($S227)),$S227/100,"NA")</f>
        <v>0.13250000000000001</v>
      </c>
    </row>
    <row r="228" spans="1:27" x14ac:dyDescent="0.25">
      <c r="A228" s="55" t="s">
        <v>89</v>
      </c>
      <c r="B228" s="56" t="s">
        <v>321</v>
      </c>
      <c r="C228" s="55" t="s">
        <v>94</v>
      </c>
      <c r="D228" s="55" t="s">
        <v>322</v>
      </c>
      <c r="E228" s="55" t="s">
        <v>163</v>
      </c>
      <c r="F228" s="55" t="s">
        <v>35</v>
      </c>
      <c r="G228" s="57">
        <v>42359</v>
      </c>
      <c r="H228" s="58">
        <v>4.1111630000000003</v>
      </c>
      <c r="I228" s="59">
        <v>9.68</v>
      </c>
      <c r="J228" s="59">
        <v>11</v>
      </c>
      <c r="K228" s="59">
        <v>60.39</v>
      </c>
      <c r="L228" s="59">
        <v>69.380120000000005</v>
      </c>
      <c r="M228" s="57">
        <v>42724</v>
      </c>
      <c r="N228" s="55" t="s">
        <v>73</v>
      </c>
      <c r="O228" s="58">
        <v>2.25</v>
      </c>
      <c r="P228" s="55" t="s">
        <v>74</v>
      </c>
      <c r="Q228" s="55" t="s">
        <v>75</v>
      </c>
      <c r="R228" s="59">
        <v>7.53</v>
      </c>
      <c r="S228" s="59">
        <v>9.75</v>
      </c>
      <c r="T228" s="60" t="s">
        <v>17</v>
      </c>
      <c r="U228" s="55" t="s">
        <v>1740</v>
      </c>
      <c r="V228" s="60" t="s">
        <v>17</v>
      </c>
      <c r="W228" s="55" t="s">
        <v>17</v>
      </c>
      <c r="X228" s="61">
        <v>12</v>
      </c>
      <c r="Y228" s="11">
        <f t="shared" si="12"/>
        <v>2016</v>
      </c>
      <c r="Z228" s="7" t="str">
        <f t="shared" si="13"/>
        <v>2016.4</v>
      </c>
      <c r="AA228" s="12">
        <f>IF(AND(INDEX('Rate Case History'!V$11:V$13,MATCH($F228,'Rate Case History'!$U$11:$U$13,0))="Yes",INDEX('Rate Case History'!V$15:V$17,MATCH($N228,'Rate Case History'!$U$15:$U$17,0))="Yes",$M228&lt;='Rate Case History'!$V$7,ISNUMBER($S228)),$S228/100,"NA")</f>
        <v>9.7500000000000003E-2</v>
      </c>
    </row>
    <row r="229" spans="1:27" x14ac:dyDescent="0.25">
      <c r="A229" s="55" t="s">
        <v>89</v>
      </c>
      <c r="B229" s="56" t="s">
        <v>321</v>
      </c>
      <c r="C229" s="55" t="s">
        <v>94</v>
      </c>
      <c r="D229" s="55" t="s">
        <v>323</v>
      </c>
      <c r="E229" s="55" t="s">
        <v>163</v>
      </c>
      <c r="F229" s="55" t="s">
        <v>35</v>
      </c>
      <c r="G229" s="57">
        <v>39269</v>
      </c>
      <c r="H229" s="58">
        <v>1.8956679999999999</v>
      </c>
      <c r="I229" s="59">
        <v>9.68</v>
      </c>
      <c r="J229" s="59">
        <v>11.5</v>
      </c>
      <c r="K229" s="59">
        <v>61.81</v>
      </c>
      <c r="L229" s="59">
        <v>49.41977</v>
      </c>
      <c r="M229" s="57">
        <v>39693</v>
      </c>
      <c r="N229" s="55" t="s">
        <v>73</v>
      </c>
      <c r="O229" s="58">
        <v>0.32500000000000001</v>
      </c>
      <c r="P229" s="55" t="s">
        <v>74</v>
      </c>
      <c r="Q229" s="55" t="s">
        <v>75</v>
      </c>
      <c r="R229" s="59">
        <v>8.91</v>
      </c>
      <c r="S229" s="59">
        <v>10.25</v>
      </c>
      <c r="T229" s="59">
        <v>61.81</v>
      </c>
      <c r="U229" s="55" t="s">
        <v>1744</v>
      </c>
      <c r="V229" s="59" t="s">
        <v>17</v>
      </c>
      <c r="W229" s="55" t="s">
        <v>17</v>
      </c>
      <c r="X229" s="61">
        <v>14</v>
      </c>
      <c r="Y229" s="11">
        <f t="shared" si="12"/>
        <v>2008</v>
      </c>
      <c r="Z229" s="7" t="str">
        <f t="shared" si="13"/>
        <v>2008.3</v>
      </c>
      <c r="AA229" s="12">
        <f>IF(AND(INDEX('Rate Case History'!V$11:V$13,MATCH($F229,'Rate Case History'!$U$11:$U$13,0))="Yes",INDEX('Rate Case History'!V$15:V$17,MATCH($N229,'Rate Case History'!$U$15:$U$17,0))="Yes",$M229&lt;='Rate Case History'!$V$7,ISNUMBER($S229)),$S229/100,"NA")</f>
        <v>0.10249999999999999</v>
      </c>
    </row>
    <row r="230" spans="1:27" x14ac:dyDescent="0.25">
      <c r="A230" s="55" t="s">
        <v>89</v>
      </c>
      <c r="B230" s="56" t="s">
        <v>321</v>
      </c>
      <c r="C230" s="55" t="s">
        <v>94</v>
      </c>
      <c r="D230" s="55" t="s">
        <v>324</v>
      </c>
      <c r="E230" s="55" t="s">
        <v>163</v>
      </c>
      <c r="F230" s="55" t="s">
        <v>35</v>
      </c>
      <c r="G230" s="57" t="s">
        <v>17</v>
      </c>
      <c r="H230" s="58" t="s">
        <v>17</v>
      </c>
      <c r="I230" s="59" t="s">
        <v>17</v>
      </c>
      <c r="J230" s="59" t="s">
        <v>17</v>
      </c>
      <c r="K230" s="59" t="s">
        <v>17</v>
      </c>
      <c r="L230" s="59" t="s">
        <v>17</v>
      </c>
      <c r="M230" s="57">
        <v>43314</v>
      </c>
      <c r="N230" s="55" t="s">
        <v>76</v>
      </c>
      <c r="O230" s="58" t="s">
        <v>17</v>
      </c>
      <c r="P230" s="55" t="s">
        <v>17</v>
      </c>
      <c r="Q230" s="55" t="s">
        <v>17</v>
      </c>
      <c r="R230" s="59" t="s">
        <v>17</v>
      </c>
      <c r="S230" s="59" t="s">
        <v>17</v>
      </c>
      <c r="T230" s="59" t="s">
        <v>17</v>
      </c>
      <c r="U230" s="55" t="s">
        <v>17</v>
      </c>
      <c r="V230" s="60" t="s">
        <v>17</v>
      </c>
      <c r="W230" s="55" t="s">
        <v>17</v>
      </c>
      <c r="X230" s="61" t="s">
        <v>17</v>
      </c>
      <c r="Y230" s="11">
        <f t="shared" si="12"/>
        <v>2018</v>
      </c>
      <c r="Z230" s="7" t="str">
        <f t="shared" si="13"/>
        <v>2018.3</v>
      </c>
      <c r="AA230" s="12" t="str">
        <f>IF(AND(INDEX('Rate Case History'!V$11:V$13,MATCH($F230,'Rate Case History'!$U$11:$U$13,0))="Yes",INDEX('Rate Case History'!V$15:V$17,MATCH($N230,'Rate Case History'!$U$15:$U$17,0))="Yes",$M230&lt;='Rate Case History'!$V$7,ISNUMBER($S230)),$S230/100,"NA")</f>
        <v>NA</v>
      </c>
    </row>
    <row r="231" spans="1:27" x14ac:dyDescent="0.25">
      <c r="A231" s="55" t="s">
        <v>89</v>
      </c>
      <c r="B231" s="56" t="s">
        <v>90</v>
      </c>
      <c r="C231" s="55" t="s">
        <v>88</v>
      </c>
      <c r="D231" s="55" t="s">
        <v>1602</v>
      </c>
      <c r="E231" s="55" t="s">
        <v>163</v>
      </c>
      <c r="F231" s="55" t="s">
        <v>35</v>
      </c>
      <c r="G231" s="57">
        <v>44575</v>
      </c>
      <c r="H231" s="58">
        <v>18.780456999999998</v>
      </c>
      <c r="I231" s="59">
        <v>6.82</v>
      </c>
      <c r="J231" s="59">
        <v>10.3</v>
      </c>
      <c r="K231" s="59">
        <v>49.94</v>
      </c>
      <c r="L231" s="59">
        <v>486.44134600000001</v>
      </c>
      <c r="M231" s="57">
        <v>44846</v>
      </c>
      <c r="N231" s="55" t="s">
        <v>73</v>
      </c>
      <c r="O231" s="58">
        <v>13.4</v>
      </c>
      <c r="P231" s="55" t="s">
        <v>74</v>
      </c>
      <c r="Q231" s="55" t="s">
        <v>75</v>
      </c>
      <c r="R231" s="59">
        <v>6.57</v>
      </c>
      <c r="S231" s="59">
        <v>9.6</v>
      </c>
      <c r="T231" s="59">
        <v>49.94</v>
      </c>
      <c r="U231" s="55" t="s">
        <v>1664</v>
      </c>
      <c r="V231" s="59" t="s">
        <v>17</v>
      </c>
      <c r="W231" s="55" t="s">
        <v>17</v>
      </c>
      <c r="X231" s="61">
        <v>9</v>
      </c>
      <c r="Y231" s="11">
        <f t="shared" si="12"/>
        <v>2022</v>
      </c>
      <c r="Z231" s="7" t="str">
        <f t="shared" si="13"/>
        <v>2022.4</v>
      </c>
      <c r="AA231" s="12">
        <f>IF(AND(INDEX('Rate Case History'!V$11:V$13,MATCH($F231,'Rate Case History'!$U$11:$U$13,0))="Yes",INDEX('Rate Case History'!V$15:V$17,MATCH($N231,'Rate Case History'!$U$15:$U$17,0))="Yes",$M231&lt;='Rate Case History'!$V$7,ISNUMBER($S231)),$S231/100,"NA")</f>
        <v>9.6000000000000002E-2</v>
      </c>
    </row>
    <row r="232" spans="1:27" x14ac:dyDescent="0.25">
      <c r="A232" s="55" t="s">
        <v>89</v>
      </c>
      <c r="B232" s="56" t="s">
        <v>90</v>
      </c>
      <c r="C232" s="55" t="s">
        <v>88</v>
      </c>
      <c r="D232" s="55" t="s">
        <v>325</v>
      </c>
      <c r="E232" s="55" t="s">
        <v>163</v>
      </c>
      <c r="F232" s="55" t="s">
        <v>35</v>
      </c>
      <c r="G232" s="57">
        <v>43882</v>
      </c>
      <c r="H232" s="58">
        <v>11.630725</v>
      </c>
      <c r="I232" s="59">
        <v>7.15</v>
      </c>
      <c r="J232" s="59">
        <v>10.3</v>
      </c>
      <c r="K232" s="59">
        <v>50.37</v>
      </c>
      <c r="L232" s="59">
        <v>399.71898099999999</v>
      </c>
      <c r="M232" s="57">
        <v>44202</v>
      </c>
      <c r="N232" s="55" t="s">
        <v>73</v>
      </c>
      <c r="O232" s="58">
        <v>6.7</v>
      </c>
      <c r="P232" s="55" t="s">
        <v>74</v>
      </c>
      <c r="Q232" s="55" t="s">
        <v>75</v>
      </c>
      <c r="R232" s="59">
        <v>6.8</v>
      </c>
      <c r="S232" s="59">
        <v>9.6</v>
      </c>
      <c r="T232" s="59">
        <v>50.37</v>
      </c>
      <c r="U232" s="55" t="s">
        <v>1694</v>
      </c>
      <c r="V232" s="59" t="s">
        <v>17</v>
      </c>
      <c r="W232" s="55" t="s">
        <v>21</v>
      </c>
      <c r="X232" s="61">
        <v>10</v>
      </c>
      <c r="Y232" s="11">
        <f t="shared" si="12"/>
        <v>2021</v>
      </c>
      <c r="Z232" s="7" t="str">
        <f t="shared" si="13"/>
        <v>2021.1</v>
      </c>
      <c r="AA232" s="12">
        <f>IF(AND(INDEX('Rate Case History'!V$11:V$13,MATCH($F232,'Rate Case History'!$U$11:$U$13,0))="Yes",INDEX('Rate Case History'!V$15:V$17,MATCH($N232,'Rate Case History'!$U$15:$U$17,0))="Yes",$M232&lt;='Rate Case History'!$V$7,ISNUMBER($S232)),$S232/100,"NA")</f>
        <v>9.6000000000000002E-2</v>
      </c>
    </row>
    <row r="233" spans="1:27" x14ac:dyDescent="0.25">
      <c r="A233" s="55" t="s">
        <v>89</v>
      </c>
      <c r="B233" s="56" t="s">
        <v>90</v>
      </c>
      <c r="C233" s="55" t="s">
        <v>88</v>
      </c>
      <c r="D233" s="55" t="s">
        <v>326</v>
      </c>
      <c r="E233" s="55" t="s">
        <v>163</v>
      </c>
      <c r="F233" s="55" t="s">
        <v>35</v>
      </c>
      <c r="G233" s="57">
        <v>42964</v>
      </c>
      <c r="H233" s="58">
        <v>3.8187820000000001</v>
      </c>
      <c r="I233" s="59">
        <v>6.98</v>
      </c>
      <c r="J233" s="59">
        <v>10.1</v>
      </c>
      <c r="K233" s="59">
        <v>50.2</v>
      </c>
      <c r="L233" s="59">
        <v>355.93079599999999</v>
      </c>
      <c r="M233" s="57">
        <v>43412</v>
      </c>
      <c r="N233" s="55" t="s">
        <v>73</v>
      </c>
      <c r="O233" s="58">
        <v>-3.5</v>
      </c>
      <c r="P233" s="55" t="s">
        <v>74</v>
      </c>
      <c r="Q233" s="55" t="s">
        <v>75</v>
      </c>
      <c r="R233" s="59">
        <v>6.78</v>
      </c>
      <c r="S233" s="59">
        <v>9.6999999999999993</v>
      </c>
      <c r="T233" s="59">
        <v>50.52</v>
      </c>
      <c r="U233" s="55" t="s">
        <v>1665</v>
      </c>
      <c r="V233" s="59" t="s">
        <v>17</v>
      </c>
      <c r="W233" s="55" t="s">
        <v>17</v>
      </c>
      <c r="X233" s="61">
        <v>14</v>
      </c>
      <c r="Y233" s="11">
        <f t="shared" si="12"/>
        <v>2018</v>
      </c>
      <c r="Z233" s="7" t="str">
        <f t="shared" si="13"/>
        <v>2018.4</v>
      </c>
      <c r="AA233" s="12">
        <f>IF(AND(INDEX('Rate Case History'!V$11:V$13,MATCH($F233,'Rate Case History'!$U$11:$U$13,0))="Yes",INDEX('Rate Case History'!V$15:V$17,MATCH($N233,'Rate Case History'!$U$15:$U$17,0))="Yes",$M233&lt;='Rate Case History'!$V$7,ISNUMBER($S233)),$S233/100,"NA")</f>
        <v>9.6999999999999989E-2</v>
      </c>
    </row>
    <row r="234" spans="1:27" x14ac:dyDescent="0.25">
      <c r="A234" s="55" t="s">
        <v>89</v>
      </c>
      <c r="B234" s="56" t="s">
        <v>90</v>
      </c>
      <c r="C234" s="55" t="s">
        <v>88</v>
      </c>
      <c r="D234" s="55" t="s">
        <v>327</v>
      </c>
      <c r="E234" s="55" t="s">
        <v>163</v>
      </c>
      <c r="F234" s="55" t="s">
        <v>35</v>
      </c>
      <c r="G234" s="57">
        <v>42507</v>
      </c>
      <c r="H234" s="58">
        <v>22.225784000000001</v>
      </c>
      <c r="I234" s="59">
        <v>7.19</v>
      </c>
      <c r="J234" s="59">
        <v>10.6</v>
      </c>
      <c r="K234" s="59">
        <v>49.44</v>
      </c>
      <c r="L234" s="59">
        <v>361.31656299999997</v>
      </c>
      <c r="M234" s="57">
        <v>42892</v>
      </c>
      <c r="N234" s="55" t="s">
        <v>73</v>
      </c>
      <c r="O234" s="58">
        <v>4.9000000000000004</v>
      </c>
      <c r="P234" s="55" t="s">
        <v>74</v>
      </c>
      <c r="Q234" s="55" t="s">
        <v>75</v>
      </c>
      <c r="R234" s="59" t="s">
        <v>17</v>
      </c>
      <c r="S234" s="59">
        <v>9.6999999999999993</v>
      </c>
      <c r="T234" s="59" t="s">
        <v>17</v>
      </c>
      <c r="U234" s="55" t="s">
        <v>1656</v>
      </c>
      <c r="V234" s="59" t="s">
        <v>17</v>
      </c>
      <c r="W234" s="55" t="s">
        <v>17</v>
      </c>
      <c r="X234" s="61">
        <v>12</v>
      </c>
      <c r="Y234" s="11">
        <f t="shared" si="12"/>
        <v>2017</v>
      </c>
      <c r="Z234" s="7" t="str">
        <f t="shared" si="13"/>
        <v>2017.2</v>
      </c>
      <c r="AA234" s="12">
        <f>IF(AND(INDEX('Rate Case History'!V$11:V$13,MATCH($F234,'Rate Case History'!$U$11:$U$13,0))="Yes",INDEX('Rate Case History'!V$15:V$17,MATCH($N234,'Rate Case History'!$U$15:$U$17,0))="Yes",$M234&lt;='Rate Case History'!$V$7,ISNUMBER($S234)),$S234/100,"NA")</f>
        <v>9.6999999999999989E-2</v>
      </c>
    </row>
    <row r="235" spans="1:27" x14ac:dyDescent="0.25">
      <c r="A235" s="55" t="s">
        <v>89</v>
      </c>
      <c r="B235" s="56" t="s">
        <v>90</v>
      </c>
      <c r="C235" s="55" t="s">
        <v>88</v>
      </c>
      <c r="D235" s="55" t="s">
        <v>328</v>
      </c>
      <c r="E235" s="55" t="s">
        <v>163</v>
      </c>
      <c r="F235" s="55" t="s">
        <v>35</v>
      </c>
      <c r="G235" s="57">
        <v>41250</v>
      </c>
      <c r="H235" s="58">
        <v>12.067</v>
      </c>
      <c r="I235" s="59">
        <v>7.53</v>
      </c>
      <c r="J235" s="59">
        <v>10.25</v>
      </c>
      <c r="K235" s="59">
        <v>49.22</v>
      </c>
      <c r="L235" s="60">
        <v>276.83</v>
      </c>
      <c r="M235" s="57">
        <v>41569</v>
      </c>
      <c r="N235" s="55" t="s">
        <v>73</v>
      </c>
      <c r="O235" s="58">
        <v>6.8</v>
      </c>
      <c r="P235" s="55" t="s">
        <v>74</v>
      </c>
      <c r="Q235" s="55" t="s">
        <v>75</v>
      </c>
      <c r="R235" s="59" t="s">
        <v>17</v>
      </c>
      <c r="S235" s="59" t="s">
        <v>17</v>
      </c>
      <c r="T235" s="59" t="s">
        <v>17</v>
      </c>
      <c r="U235" s="55" t="s">
        <v>1688</v>
      </c>
      <c r="V235" s="60" t="s">
        <v>17</v>
      </c>
      <c r="W235" s="55" t="s">
        <v>17</v>
      </c>
      <c r="X235" s="61">
        <v>10</v>
      </c>
      <c r="Y235" s="11">
        <f t="shared" si="12"/>
        <v>2013</v>
      </c>
      <c r="Z235" s="7" t="str">
        <f t="shared" si="13"/>
        <v>2013.4</v>
      </c>
      <c r="AA235" s="12" t="str">
        <f>IF(AND(INDEX('Rate Case History'!V$11:V$13,MATCH($F235,'Rate Case History'!$U$11:$U$13,0))="Yes",INDEX('Rate Case History'!V$15:V$17,MATCH($N235,'Rate Case History'!$U$15:$U$17,0))="Yes",$M235&lt;='Rate Case History'!$V$7,ISNUMBER($S235)),$S235/100,"NA")</f>
        <v>NA</v>
      </c>
    </row>
    <row r="236" spans="1:27" x14ac:dyDescent="0.25">
      <c r="A236" s="55" t="s">
        <v>89</v>
      </c>
      <c r="B236" s="56" t="s">
        <v>90</v>
      </c>
      <c r="C236" s="55" t="s">
        <v>88</v>
      </c>
      <c r="D236" s="55" t="s">
        <v>329</v>
      </c>
      <c r="E236" s="55" t="s">
        <v>163</v>
      </c>
      <c r="F236" s="55" t="s">
        <v>35</v>
      </c>
      <c r="G236" s="57">
        <v>40361</v>
      </c>
      <c r="H236" s="58">
        <v>10.163</v>
      </c>
      <c r="I236" s="59">
        <v>8.07</v>
      </c>
      <c r="J236" s="59">
        <v>11</v>
      </c>
      <c r="K236" s="59">
        <v>48.28</v>
      </c>
      <c r="L236" s="60">
        <v>238.7</v>
      </c>
      <c r="M236" s="57">
        <v>40715</v>
      </c>
      <c r="N236" s="55" t="s">
        <v>73</v>
      </c>
      <c r="O236" s="58">
        <v>5.8</v>
      </c>
      <c r="P236" s="55" t="s">
        <v>74</v>
      </c>
      <c r="Q236" s="55" t="s">
        <v>75</v>
      </c>
      <c r="R236" s="59">
        <v>7.56</v>
      </c>
      <c r="S236" s="59">
        <v>10</v>
      </c>
      <c r="T236" s="59" t="s">
        <v>17</v>
      </c>
      <c r="U236" s="55" t="s">
        <v>1707</v>
      </c>
      <c r="V236" s="60" t="s">
        <v>17</v>
      </c>
      <c r="W236" s="55" t="s">
        <v>17</v>
      </c>
      <c r="X236" s="61">
        <v>11</v>
      </c>
      <c r="Y236" s="11">
        <f t="shared" ref="Y236:Y255" si="14">YEAR(M236)</f>
        <v>2011</v>
      </c>
      <c r="Z236" s="7" t="str">
        <f t="shared" si="13"/>
        <v>2011.2</v>
      </c>
      <c r="AA236" s="12">
        <f>IF(AND(INDEX('Rate Case History'!V$11:V$13,MATCH($F236,'Rate Case History'!$U$11:$U$13,0))="Yes",INDEX('Rate Case History'!V$15:V$17,MATCH($N236,'Rate Case History'!$U$15:$U$17,0))="Yes",$M236&lt;='Rate Case History'!$V$7,ISNUMBER($S236)),$S236/100,"NA")</f>
        <v>0.1</v>
      </c>
    </row>
    <row r="237" spans="1:27" x14ac:dyDescent="0.25">
      <c r="A237" s="55" t="s">
        <v>89</v>
      </c>
      <c r="B237" s="56" t="s">
        <v>90</v>
      </c>
      <c r="C237" s="55" t="s">
        <v>88</v>
      </c>
      <c r="D237" s="55" t="s">
        <v>330</v>
      </c>
      <c r="E237" s="55" t="s">
        <v>163</v>
      </c>
      <c r="F237" s="55" t="s">
        <v>35</v>
      </c>
      <c r="G237" s="57">
        <v>38960</v>
      </c>
      <c r="H237" s="58">
        <v>14.9</v>
      </c>
      <c r="I237" s="59">
        <v>8.08</v>
      </c>
      <c r="J237" s="59">
        <v>11</v>
      </c>
      <c r="K237" s="59">
        <v>46.9</v>
      </c>
      <c r="L237" s="60">
        <v>237.7</v>
      </c>
      <c r="M237" s="57">
        <v>39161</v>
      </c>
      <c r="N237" s="55" t="s">
        <v>73</v>
      </c>
      <c r="O237" s="58">
        <v>9</v>
      </c>
      <c r="P237" s="55" t="s">
        <v>74</v>
      </c>
      <c r="Q237" s="55" t="s">
        <v>75</v>
      </c>
      <c r="R237" s="59">
        <v>7.73</v>
      </c>
      <c r="S237" s="59">
        <v>10.25</v>
      </c>
      <c r="T237" s="59">
        <v>46.9</v>
      </c>
      <c r="U237" s="55" t="s">
        <v>1733</v>
      </c>
      <c r="V237" s="60" t="s">
        <v>17</v>
      </c>
      <c r="W237" s="55" t="s">
        <v>17</v>
      </c>
      <c r="X237" s="61">
        <v>6</v>
      </c>
      <c r="Y237" s="11">
        <f t="shared" si="14"/>
        <v>2007</v>
      </c>
      <c r="Z237" s="7" t="str">
        <f t="shared" ref="Z237:Z255" si="15">YEAR(M237)&amp;"."&amp;INT((MONTH(M237)-1)/3)+1</f>
        <v>2007.1</v>
      </c>
      <c r="AA237" s="12">
        <f>IF(AND(INDEX('Rate Case History'!V$11:V$13,MATCH($F237,'Rate Case History'!$U$11:$U$13,0))="Yes",INDEX('Rate Case History'!V$15:V$17,MATCH($N237,'Rate Case History'!$U$15:$U$17,0))="Yes",$M237&lt;='Rate Case History'!$V$7,ISNUMBER($S237)),$S237/100,"NA")</f>
        <v>0.10249999999999999</v>
      </c>
    </row>
    <row r="238" spans="1:27" x14ac:dyDescent="0.25">
      <c r="A238" s="55" t="s">
        <v>89</v>
      </c>
      <c r="B238" s="56" t="s">
        <v>90</v>
      </c>
      <c r="C238" s="55" t="s">
        <v>88</v>
      </c>
      <c r="D238" s="55" t="s">
        <v>331</v>
      </c>
      <c r="E238" s="55" t="s">
        <v>163</v>
      </c>
      <c r="F238" s="55" t="s">
        <v>35</v>
      </c>
      <c r="G238" s="57">
        <v>37711</v>
      </c>
      <c r="H238" s="58">
        <v>16.7</v>
      </c>
      <c r="I238" s="59">
        <v>8.7200000000000006</v>
      </c>
      <c r="J238" s="59">
        <v>12.5</v>
      </c>
      <c r="K238" s="59">
        <v>45.87</v>
      </c>
      <c r="L238" s="60">
        <v>216</v>
      </c>
      <c r="M238" s="57">
        <v>37964</v>
      </c>
      <c r="N238" s="55" t="s">
        <v>73</v>
      </c>
      <c r="O238" s="58">
        <v>7.8</v>
      </c>
      <c r="P238" s="55" t="s">
        <v>74</v>
      </c>
      <c r="Q238" s="55" t="s">
        <v>75</v>
      </c>
      <c r="R238" s="59">
        <v>7.81</v>
      </c>
      <c r="S238" s="59">
        <v>10.5</v>
      </c>
      <c r="T238" s="59">
        <v>45.87</v>
      </c>
      <c r="U238" s="55" t="s">
        <v>1742</v>
      </c>
      <c r="V238" s="60" t="s">
        <v>17</v>
      </c>
      <c r="W238" s="55" t="s">
        <v>17</v>
      </c>
      <c r="X238" s="61">
        <v>8</v>
      </c>
      <c r="Y238" s="11">
        <f t="shared" si="14"/>
        <v>2003</v>
      </c>
      <c r="Z238" s="7" t="str">
        <f t="shared" si="15"/>
        <v>2003.4</v>
      </c>
      <c r="AA238" s="12">
        <f>IF(AND(INDEX('Rate Case History'!V$11:V$13,MATCH($F238,'Rate Case History'!$U$11:$U$13,0))="Yes",INDEX('Rate Case History'!V$15:V$17,MATCH($N238,'Rate Case History'!$U$15:$U$17,0))="Yes",$M238&lt;='Rate Case History'!$V$7,ISNUMBER($S238)),$S238/100,"NA")</f>
        <v>0.105</v>
      </c>
    </row>
    <row r="239" spans="1:27" x14ac:dyDescent="0.25">
      <c r="A239" s="55" t="s">
        <v>89</v>
      </c>
      <c r="B239" s="56" t="s">
        <v>90</v>
      </c>
      <c r="C239" s="55" t="s">
        <v>88</v>
      </c>
      <c r="D239" s="55" t="s">
        <v>332</v>
      </c>
      <c r="E239" s="55" t="s">
        <v>163</v>
      </c>
      <c r="F239" s="55" t="s">
        <v>35</v>
      </c>
      <c r="G239" s="57">
        <v>34460</v>
      </c>
      <c r="H239" s="58">
        <v>4.2</v>
      </c>
      <c r="I239" s="60">
        <v>9.31</v>
      </c>
      <c r="J239" s="59">
        <v>11.8</v>
      </c>
      <c r="K239" s="60">
        <v>46.2</v>
      </c>
      <c r="L239" s="60">
        <v>138.5</v>
      </c>
      <c r="M239" s="57">
        <v>34625</v>
      </c>
      <c r="N239" s="55" t="s">
        <v>73</v>
      </c>
      <c r="O239" s="58">
        <v>3.1</v>
      </c>
      <c r="P239" s="55" t="s">
        <v>74</v>
      </c>
      <c r="Q239" s="55" t="s">
        <v>75</v>
      </c>
      <c r="R239" s="60">
        <v>9.17</v>
      </c>
      <c r="S239" s="59">
        <v>11.5</v>
      </c>
      <c r="T239" s="60">
        <v>46.2</v>
      </c>
      <c r="U239" s="55" t="s">
        <v>1725</v>
      </c>
      <c r="V239" s="60">
        <v>135.6</v>
      </c>
      <c r="W239" s="55" t="s">
        <v>21</v>
      </c>
      <c r="X239" s="61">
        <v>5</v>
      </c>
      <c r="Y239" s="11">
        <f t="shared" si="14"/>
        <v>1994</v>
      </c>
      <c r="Z239" s="7" t="str">
        <f t="shared" si="15"/>
        <v>1994.4</v>
      </c>
      <c r="AA239" s="12">
        <f>IF(AND(INDEX('Rate Case History'!V$11:V$13,MATCH($F239,'Rate Case History'!$U$11:$U$13,0))="Yes",INDEX('Rate Case History'!V$15:V$17,MATCH($N239,'Rate Case History'!$U$15:$U$17,0))="Yes",$M239&lt;='Rate Case History'!$V$7,ISNUMBER($S239)),$S239/100,"NA")</f>
        <v>0.115</v>
      </c>
    </row>
    <row r="240" spans="1:27" x14ac:dyDescent="0.25">
      <c r="A240" s="55" t="s">
        <v>89</v>
      </c>
      <c r="B240" s="56" t="s">
        <v>90</v>
      </c>
      <c r="C240" s="55" t="s">
        <v>88</v>
      </c>
      <c r="D240" s="55" t="s">
        <v>333</v>
      </c>
      <c r="E240" s="55" t="s">
        <v>163</v>
      </c>
      <c r="F240" s="55" t="s">
        <v>35</v>
      </c>
      <c r="G240" s="57">
        <v>33421</v>
      </c>
      <c r="H240" s="58">
        <v>4.2</v>
      </c>
      <c r="I240" s="60">
        <v>9.9499999999999993</v>
      </c>
      <c r="J240" s="60">
        <v>12.5</v>
      </c>
      <c r="K240" s="60">
        <v>42.86</v>
      </c>
      <c r="L240" s="60">
        <v>101.4</v>
      </c>
      <c r="M240" s="57">
        <v>34296</v>
      </c>
      <c r="N240" s="55" t="s">
        <v>76</v>
      </c>
      <c r="O240" s="58">
        <v>4.0999999999999996</v>
      </c>
      <c r="P240" s="55" t="s">
        <v>74</v>
      </c>
      <c r="Q240" s="55" t="s">
        <v>75</v>
      </c>
      <c r="R240" s="60">
        <v>9.9499999999999993</v>
      </c>
      <c r="S240" s="60">
        <v>12.5</v>
      </c>
      <c r="T240" s="60">
        <v>42.86</v>
      </c>
      <c r="U240" s="55" t="s">
        <v>1718</v>
      </c>
      <c r="V240" s="60">
        <v>101.1</v>
      </c>
      <c r="W240" s="55" t="s">
        <v>21</v>
      </c>
      <c r="X240" s="61">
        <v>29</v>
      </c>
      <c r="Y240" s="11">
        <f t="shared" si="14"/>
        <v>1993</v>
      </c>
      <c r="Z240" s="7" t="str">
        <f t="shared" si="15"/>
        <v>1993.4</v>
      </c>
      <c r="AA240" s="12">
        <f>IF(AND(INDEX('Rate Case History'!V$11:V$13,MATCH($F240,'Rate Case History'!$U$11:$U$13,0))="Yes",INDEX('Rate Case History'!V$15:V$17,MATCH($N240,'Rate Case History'!$U$15:$U$17,0))="Yes",$M240&lt;='Rate Case History'!$V$7,ISNUMBER($S240)),$S240/100,"NA")</f>
        <v>0.125</v>
      </c>
    </row>
    <row r="241" spans="1:27" x14ac:dyDescent="0.25">
      <c r="A241" s="55" t="s">
        <v>89</v>
      </c>
      <c r="B241" s="56" t="s">
        <v>90</v>
      </c>
      <c r="C241" s="55" t="s">
        <v>88</v>
      </c>
      <c r="D241" s="55" t="s">
        <v>2044</v>
      </c>
      <c r="E241" s="55" t="s">
        <v>163</v>
      </c>
      <c r="F241" s="55" t="s">
        <v>35</v>
      </c>
      <c r="G241" s="57">
        <v>30897</v>
      </c>
      <c r="H241" s="58">
        <v>4.5999999999999996</v>
      </c>
      <c r="I241" s="59">
        <v>11.31</v>
      </c>
      <c r="J241" s="59">
        <v>15.35</v>
      </c>
      <c r="K241" s="59">
        <v>42.18</v>
      </c>
      <c r="L241" s="59" t="s">
        <v>17</v>
      </c>
      <c r="M241" s="57">
        <v>31100</v>
      </c>
      <c r="N241" s="55" t="s">
        <v>76</v>
      </c>
      <c r="O241" s="58">
        <v>3.5</v>
      </c>
      <c r="P241" s="55" t="s">
        <v>74</v>
      </c>
      <c r="Q241" s="55" t="s">
        <v>74</v>
      </c>
      <c r="R241" s="59">
        <v>11.11</v>
      </c>
      <c r="S241" s="59">
        <v>14.86</v>
      </c>
      <c r="T241" s="59">
        <v>42.18</v>
      </c>
      <c r="U241" s="55" t="s">
        <v>1957</v>
      </c>
      <c r="V241" s="59" t="s">
        <v>17</v>
      </c>
      <c r="W241" s="55" t="s">
        <v>17</v>
      </c>
      <c r="X241" s="61">
        <v>6</v>
      </c>
      <c r="Y241" s="11">
        <f t="shared" si="14"/>
        <v>1985</v>
      </c>
      <c r="Z241" s="7" t="str">
        <f t="shared" si="15"/>
        <v>1985.1</v>
      </c>
      <c r="AA241" s="12">
        <f>IF(AND(INDEX('Rate Case History'!V$11:V$13,MATCH($F241,'Rate Case History'!$U$11:$U$13,0))="Yes",INDEX('Rate Case History'!V$15:V$17,MATCH($N241,'Rate Case History'!$U$15:$U$17,0))="Yes",$M241&lt;='Rate Case History'!$V$7,ISNUMBER($S241)),$S241/100,"NA")</f>
        <v>0.14859999999999998</v>
      </c>
    </row>
    <row r="242" spans="1:27" x14ac:dyDescent="0.25">
      <c r="A242" s="55" t="s">
        <v>89</v>
      </c>
      <c r="B242" s="56" t="s">
        <v>90</v>
      </c>
      <c r="C242" s="55" t="s">
        <v>88</v>
      </c>
      <c r="D242" s="55" t="s">
        <v>2045</v>
      </c>
      <c r="E242" s="55" t="s">
        <v>163</v>
      </c>
      <c r="F242" s="55" t="s">
        <v>35</v>
      </c>
      <c r="G242" s="57">
        <v>29714</v>
      </c>
      <c r="H242" s="58">
        <v>5.3</v>
      </c>
      <c r="I242" s="60">
        <v>11.94</v>
      </c>
      <c r="J242" s="59">
        <v>17</v>
      </c>
      <c r="K242" s="60">
        <v>36.06</v>
      </c>
      <c r="L242" s="60" t="s">
        <v>17</v>
      </c>
      <c r="M242" s="57">
        <v>29935</v>
      </c>
      <c r="N242" s="55" t="s">
        <v>76</v>
      </c>
      <c r="O242" s="58">
        <v>3.6</v>
      </c>
      <c r="P242" s="55" t="s">
        <v>74</v>
      </c>
      <c r="Q242" s="55" t="s">
        <v>74</v>
      </c>
      <c r="R242" s="60">
        <v>11.38</v>
      </c>
      <c r="S242" s="59">
        <v>15.81</v>
      </c>
      <c r="T242" s="60">
        <v>36.06</v>
      </c>
      <c r="U242" s="55" t="s">
        <v>1940</v>
      </c>
      <c r="V242" s="60" t="s">
        <v>17</v>
      </c>
      <c r="W242" s="55" t="s">
        <v>17</v>
      </c>
      <c r="X242" s="61">
        <v>7</v>
      </c>
      <c r="Y242" s="11">
        <f t="shared" si="14"/>
        <v>1981</v>
      </c>
      <c r="Z242" s="7" t="str">
        <f t="shared" si="15"/>
        <v>1981.4</v>
      </c>
      <c r="AA242" s="12">
        <f>IF(AND(INDEX('Rate Case History'!V$11:V$13,MATCH($F242,'Rate Case History'!$U$11:$U$13,0))="Yes",INDEX('Rate Case History'!V$15:V$17,MATCH($N242,'Rate Case History'!$U$15:$U$17,0))="Yes",$M242&lt;='Rate Case History'!$V$7,ISNUMBER($S242)),$S242/100,"NA")</f>
        <v>0.15810000000000002</v>
      </c>
    </row>
    <row r="243" spans="1:27" x14ac:dyDescent="0.25">
      <c r="A243" s="55" t="s">
        <v>91</v>
      </c>
      <c r="B243" s="56" t="s">
        <v>93</v>
      </c>
      <c r="C243" s="55" t="s">
        <v>94</v>
      </c>
      <c r="D243" s="55" t="s">
        <v>1636</v>
      </c>
      <c r="E243" s="55" t="s">
        <v>163</v>
      </c>
      <c r="F243" s="55" t="s">
        <v>35</v>
      </c>
      <c r="G243" s="57">
        <v>44705</v>
      </c>
      <c r="H243" s="58">
        <v>24.061982</v>
      </c>
      <c r="I243" s="59">
        <v>6.43</v>
      </c>
      <c r="J243" s="59">
        <v>11.25</v>
      </c>
      <c r="K243" s="59">
        <v>45.14</v>
      </c>
      <c r="L243" s="59">
        <v>454.88715400000001</v>
      </c>
      <c r="M243" s="57">
        <v>44950</v>
      </c>
      <c r="N243" s="55" t="s">
        <v>76</v>
      </c>
      <c r="O243" s="58">
        <v>17.153092000000001</v>
      </c>
      <c r="P243" s="55" t="s">
        <v>74</v>
      </c>
      <c r="Q243" s="55" t="s">
        <v>75</v>
      </c>
      <c r="R243" s="59">
        <v>5.97</v>
      </c>
      <c r="S243" s="59">
        <v>10.25</v>
      </c>
      <c r="T243" s="59">
        <v>45.16</v>
      </c>
      <c r="U243" s="55" t="s">
        <v>1683</v>
      </c>
      <c r="V243" s="59">
        <v>453.675298</v>
      </c>
      <c r="W243" s="55" t="s">
        <v>21</v>
      </c>
      <c r="X243" s="61">
        <v>8</v>
      </c>
      <c r="Y243" s="11">
        <f t="shared" si="14"/>
        <v>2023</v>
      </c>
      <c r="Z243" s="7" t="str">
        <f t="shared" si="15"/>
        <v>2023.1</v>
      </c>
      <c r="AA243" s="12">
        <f>IF(AND(INDEX('Rate Case History'!V$11:V$13,MATCH($F243,'Rate Case History'!$U$11:$U$13,0))="Yes",INDEX('Rate Case History'!V$15:V$17,MATCH($N243,'Rate Case History'!$U$15:$U$17,0))="Yes",$M243&lt;='Rate Case History'!$V$7,ISNUMBER($S243)),$S243/100,"NA")</f>
        <v>0.10249999999999999</v>
      </c>
    </row>
    <row r="244" spans="1:27" x14ac:dyDescent="0.25">
      <c r="A244" s="55" t="s">
        <v>91</v>
      </c>
      <c r="B244" s="56" t="s">
        <v>93</v>
      </c>
      <c r="C244" s="55" t="s">
        <v>94</v>
      </c>
      <c r="D244" s="55" t="s">
        <v>334</v>
      </c>
      <c r="E244" s="55" t="s">
        <v>163</v>
      </c>
      <c r="F244" s="55" t="s">
        <v>35</v>
      </c>
      <c r="G244" s="57">
        <v>39799</v>
      </c>
      <c r="H244" s="58">
        <v>9.9176900000000003</v>
      </c>
      <c r="I244" s="59">
        <v>8.74</v>
      </c>
      <c r="J244" s="59">
        <v>11.75</v>
      </c>
      <c r="K244" s="59">
        <v>42.41</v>
      </c>
      <c r="L244" s="59">
        <v>73.747219999999999</v>
      </c>
      <c r="M244" s="57">
        <v>40175</v>
      </c>
      <c r="N244" s="55" t="s">
        <v>73</v>
      </c>
      <c r="O244" s="58">
        <v>7.9690000000000003</v>
      </c>
      <c r="P244" s="55" t="s">
        <v>74</v>
      </c>
      <c r="Q244" s="55" t="s">
        <v>75</v>
      </c>
      <c r="R244" s="59">
        <v>8.17</v>
      </c>
      <c r="S244" s="59">
        <v>10.85</v>
      </c>
      <c r="T244" s="59">
        <v>42.17</v>
      </c>
      <c r="U244" s="55" t="s">
        <v>1657</v>
      </c>
      <c r="V244" s="59">
        <v>73.262884999999997</v>
      </c>
      <c r="W244" s="55" t="s">
        <v>21</v>
      </c>
      <c r="X244" s="61">
        <v>12</v>
      </c>
      <c r="Y244" s="11">
        <f t="shared" si="14"/>
        <v>2009</v>
      </c>
      <c r="Z244" s="7" t="str">
        <f t="shared" si="15"/>
        <v>2009.4</v>
      </c>
      <c r="AA244" s="12">
        <f>IF(AND(INDEX('Rate Case History'!V$11:V$13,MATCH($F244,'Rate Case History'!$U$11:$U$13,0))="Yes",INDEX('Rate Case History'!V$15:V$17,MATCH($N244,'Rate Case History'!$U$15:$U$17,0))="Yes",$M244&lt;='Rate Case History'!$V$7,ISNUMBER($S244)),$S244/100,"NA")</f>
        <v>0.1085</v>
      </c>
    </row>
    <row r="245" spans="1:27" x14ac:dyDescent="0.25">
      <c r="A245" s="55" t="s">
        <v>91</v>
      </c>
      <c r="B245" s="56" t="s">
        <v>335</v>
      </c>
      <c r="C245" s="55" t="s">
        <v>95</v>
      </c>
      <c r="D245" s="55" t="s">
        <v>2633</v>
      </c>
      <c r="E245" s="55" t="s">
        <v>163</v>
      </c>
      <c r="F245" s="55" t="s">
        <v>35</v>
      </c>
      <c r="G245" s="57">
        <v>45020</v>
      </c>
      <c r="H245" s="58">
        <v>127.624042</v>
      </c>
      <c r="I245" s="60">
        <v>7.42</v>
      </c>
      <c r="J245" s="59">
        <v>11</v>
      </c>
      <c r="K245" s="60">
        <v>47.49</v>
      </c>
      <c r="L245" s="60">
        <v>2366.7884519999998</v>
      </c>
      <c r="M245" s="57">
        <v>45239</v>
      </c>
      <c r="N245" s="55" t="s">
        <v>76</v>
      </c>
      <c r="O245" s="58">
        <v>106.682569</v>
      </c>
      <c r="P245" s="55" t="s">
        <v>74</v>
      </c>
      <c r="Q245" s="55" t="s">
        <v>74</v>
      </c>
      <c r="R245" s="60">
        <v>7.02</v>
      </c>
      <c r="S245" s="59">
        <v>10.15</v>
      </c>
      <c r="T245" s="60" t="s">
        <v>17</v>
      </c>
      <c r="U245" s="55" t="s">
        <v>1828</v>
      </c>
      <c r="V245" s="60">
        <v>2357.3277600000001</v>
      </c>
      <c r="W245" s="55" t="s">
        <v>21</v>
      </c>
      <c r="X245" s="61">
        <v>7</v>
      </c>
      <c r="Y245" s="11">
        <f t="shared" si="14"/>
        <v>2023</v>
      </c>
      <c r="Z245" s="7" t="str">
        <f t="shared" si="15"/>
        <v>2023.4</v>
      </c>
      <c r="AA245" s="12">
        <f>IF(AND(INDEX('Rate Case History'!V$11:V$13,MATCH($F245,'Rate Case History'!$U$11:$U$13,0))="Yes",INDEX('Rate Case History'!V$15:V$17,MATCH($N245,'Rate Case History'!$U$15:$U$17,0))="Yes",$M245&lt;='Rate Case History'!$V$7,ISNUMBER($S245)),$S245/100,"NA")</f>
        <v>0.10150000000000001</v>
      </c>
    </row>
    <row r="246" spans="1:27" x14ac:dyDescent="0.25">
      <c r="A246" s="55" t="s">
        <v>91</v>
      </c>
      <c r="B246" s="56" t="s">
        <v>335</v>
      </c>
      <c r="C246" s="55" t="s">
        <v>95</v>
      </c>
      <c r="D246" s="55" t="s">
        <v>1637</v>
      </c>
      <c r="E246" s="55" t="s">
        <v>163</v>
      </c>
      <c r="F246" s="55" t="s">
        <v>35</v>
      </c>
      <c r="G246" s="57">
        <v>43990</v>
      </c>
      <c r="H246" s="58">
        <v>85.324894</v>
      </c>
      <c r="I246" s="59">
        <v>6.63</v>
      </c>
      <c r="J246" s="59">
        <v>10.75</v>
      </c>
      <c r="K246" s="59">
        <v>54.7</v>
      </c>
      <c r="L246" s="59">
        <v>1578.7255090000001</v>
      </c>
      <c r="M246" s="57">
        <v>44154</v>
      </c>
      <c r="N246" s="55" t="s">
        <v>73</v>
      </c>
      <c r="O246" s="58">
        <v>58</v>
      </c>
      <c r="P246" s="55" t="s">
        <v>74</v>
      </c>
      <c r="Q246" s="55" t="s">
        <v>74</v>
      </c>
      <c r="R246" s="60">
        <v>5.93</v>
      </c>
      <c r="S246" s="59">
        <v>9.9</v>
      </c>
      <c r="T246" s="59">
        <v>54.7</v>
      </c>
      <c r="U246" s="55" t="s">
        <v>1664</v>
      </c>
      <c r="V246" s="60">
        <v>1536.8158249999999</v>
      </c>
      <c r="W246" s="55" t="s">
        <v>21</v>
      </c>
      <c r="X246" s="61">
        <v>5</v>
      </c>
      <c r="Y246" s="11">
        <f t="shared" si="14"/>
        <v>2020</v>
      </c>
      <c r="Z246" s="7" t="str">
        <f t="shared" si="15"/>
        <v>2020.4</v>
      </c>
      <c r="AA246" s="12">
        <f>IF(AND(INDEX('Rate Case History'!V$11:V$13,MATCH($F246,'Rate Case History'!$U$11:$U$13,0))="Yes",INDEX('Rate Case History'!V$15:V$17,MATCH($N246,'Rate Case History'!$U$15:$U$17,0))="Yes",$M246&lt;='Rate Case History'!$V$7,ISNUMBER($S246)),$S246/100,"NA")</f>
        <v>9.9000000000000005E-2</v>
      </c>
    </row>
    <row r="247" spans="1:27" x14ac:dyDescent="0.25">
      <c r="A247" s="55" t="s">
        <v>91</v>
      </c>
      <c r="B247" s="56" t="s">
        <v>335</v>
      </c>
      <c r="C247" s="55" t="s">
        <v>95</v>
      </c>
      <c r="D247" s="55" t="s">
        <v>336</v>
      </c>
      <c r="E247" s="55" t="s">
        <v>163</v>
      </c>
      <c r="F247" s="55" t="s">
        <v>35</v>
      </c>
      <c r="G247" s="57">
        <v>39671</v>
      </c>
      <c r="H247" s="58">
        <v>26.5</v>
      </c>
      <c r="I247" s="59">
        <v>8.8800000000000008</v>
      </c>
      <c r="J247" s="59">
        <v>11.5</v>
      </c>
      <c r="K247" s="59">
        <v>48.54</v>
      </c>
      <c r="L247" s="59">
        <v>563.6</v>
      </c>
      <c r="M247" s="57">
        <v>39938</v>
      </c>
      <c r="N247" s="55" t="s">
        <v>76</v>
      </c>
      <c r="O247" s="58">
        <v>19.2</v>
      </c>
      <c r="P247" s="55" t="s">
        <v>74</v>
      </c>
      <c r="Q247" s="55" t="s">
        <v>75</v>
      </c>
      <c r="R247" s="59">
        <v>8.5</v>
      </c>
      <c r="S247" s="59">
        <v>10.75</v>
      </c>
      <c r="T247" s="59">
        <v>48.51</v>
      </c>
      <c r="U247" s="55" t="s">
        <v>1657</v>
      </c>
      <c r="V247" s="59">
        <v>560.79999999999995</v>
      </c>
      <c r="W247" s="55" t="s">
        <v>21</v>
      </c>
      <c r="X247" s="61">
        <v>8</v>
      </c>
      <c r="Y247" s="11">
        <f t="shared" si="14"/>
        <v>2009</v>
      </c>
      <c r="Z247" s="7" t="str">
        <f t="shared" si="15"/>
        <v>2009.2</v>
      </c>
      <c r="AA247" s="12">
        <f>IF(AND(INDEX('Rate Case History'!V$11:V$13,MATCH($F247,'Rate Case History'!$U$11:$U$13,0))="Yes",INDEX('Rate Case History'!V$15:V$17,MATCH($N247,'Rate Case History'!$U$15:$U$17,0))="Yes",$M247&lt;='Rate Case History'!$V$7,ISNUMBER($S247)),$S247/100,"NA")</f>
        <v>0.1075</v>
      </c>
    </row>
    <row r="248" spans="1:27" x14ac:dyDescent="0.25">
      <c r="A248" s="55" t="s">
        <v>91</v>
      </c>
      <c r="B248" s="56" t="s">
        <v>335</v>
      </c>
      <c r="C248" s="55" t="s">
        <v>95</v>
      </c>
      <c r="D248" s="55" t="s">
        <v>337</v>
      </c>
      <c r="E248" s="55" t="s">
        <v>163</v>
      </c>
      <c r="F248" s="55" t="s">
        <v>35</v>
      </c>
      <c r="G248" s="57">
        <v>37434</v>
      </c>
      <c r="H248" s="58">
        <v>22.6</v>
      </c>
      <c r="I248" s="59">
        <v>9.2899999999999991</v>
      </c>
      <c r="J248" s="59">
        <v>11.75</v>
      </c>
      <c r="K248" s="59">
        <v>52.3</v>
      </c>
      <c r="L248" s="59">
        <v>522.4</v>
      </c>
      <c r="M248" s="57">
        <v>37627</v>
      </c>
      <c r="N248" s="55" t="s">
        <v>73</v>
      </c>
      <c r="O248" s="58">
        <v>12.1</v>
      </c>
      <c r="P248" s="55" t="s">
        <v>74</v>
      </c>
      <c r="Q248" s="55" t="s">
        <v>75</v>
      </c>
      <c r="R248" s="59">
        <v>8.83</v>
      </c>
      <c r="S248" s="59">
        <v>11.25</v>
      </c>
      <c r="T248" s="59">
        <v>50.92</v>
      </c>
      <c r="U248" s="55" t="s">
        <v>1723</v>
      </c>
      <c r="V248" s="59">
        <v>505.4</v>
      </c>
      <c r="W248" s="55" t="s">
        <v>21</v>
      </c>
      <c r="X248" s="61">
        <v>6</v>
      </c>
      <c r="Y248" s="11">
        <f t="shared" si="14"/>
        <v>2003</v>
      </c>
      <c r="Z248" s="7" t="str">
        <f t="shared" si="15"/>
        <v>2003.1</v>
      </c>
      <c r="AA248" s="12">
        <f>IF(AND(INDEX('Rate Case History'!V$11:V$13,MATCH($F248,'Rate Case History'!$U$11:$U$13,0))="Yes",INDEX('Rate Case History'!V$15:V$17,MATCH($N248,'Rate Case History'!$U$15:$U$17,0))="Yes",$M248&lt;='Rate Case History'!$V$7,ISNUMBER($S248)),$S248/100,"NA")</f>
        <v>0.1125</v>
      </c>
    </row>
    <row r="249" spans="1:27" x14ac:dyDescent="0.25">
      <c r="A249" s="55" t="s">
        <v>91</v>
      </c>
      <c r="B249" s="56" t="s">
        <v>338</v>
      </c>
      <c r="C249" s="55" t="s">
        <v>92</v>
      </c>
      <c r="D249" s="55" t="s">
        <v>1638</v>
      </c>
      <c r="E249" s="55" t="s">
        <v>163</v>
      </c>
      <c r="F249" s="55" t="s">
        <v>35</v>
      </c>
      <c r="G249" s="57">
        <v>44712</v>
      </c>
      <c r="H249" s="58">
        <v>28.283797</v>
      </c>
      <c r="I249" s="59">
        <v>7.09</v>
      </c>
      <c r="J249" s="59">
        <v>10.75</v>
      </c>
      <c r="K249" s="59">
        <v>52.56</v>
      </c>
      <c r="L249" s="59">
        <v>488.90569399999998</v>
      </c>
      <c r="M249" s="57">
        <v>45013</v>
      </c>
      <c r="N249" s="55" t="s">
        <v>76</v>
      </c>
      <c r="O249" s="58">
        <v>23.308073</v>
      </c>
      <c r="P249" s="55" t="s">
        <v>74</v>
      </c>
      <c r="Q249" s="55" t="s">
        <v>74</v>
      </c>
      <c r="R249" s="59">
        <v>6.44</v>
      </c>
      <c r="S249" s="59">
        <v>9.5</v>
      </c>
      <c r="T249" s="59">
        <v>59.6</v>
      </c>
      <c r="U249" s="55" t="s">
        <v>1683</v>
      </c>
      <c r="V249" s="59">
        <v>487.25787500000001</v>
      </c>
      <c r="W249" s="55" t="s">
        <v>21</v>
      </c>
      <c r="X249" s="61">
        <v>10</v>
      </c>
      <c r="Y249" s="11">
        <f t="shared" si="14"/>
        <v>2023</v>
      </c>
      <c r="Z249" s="7" t="str">
        <f t="shared" si="15"/>
        <v>2023.1</v>
      </c>
      <c r="AA249" s="12">
        <f>IF(AND(INDEX('Rate Case History'!V$11:V$13,MATCH($F249,'Rate Case History'!$U$11:$U$13,0))="Yes",INDEX('Rate Case History'!V$15:V$17,MATCH($N249,'Rate Case History'!$U$15:$U$17,0))="Yes",$M249&lt;='Rate Case History'!$V$7,ISNUMBER($S249)),$S249/100,"NA")</f>
        <v>9.5000000000000001E-2</v>
      </c>
    </row>
    <row r="250" spans="1:27" x14ac:dyDescent="0.25">
      <c r="A250" s="55" t="s">
        <v>91</v>
      </c>
      <c r="B250" s="56" t="s">
        <v>338</v>
      </c>
      <c r="C250" s="55" t="s">
        <v>92</v>
      </c>
      <c r="D250" s="55" t="s">
        <v>339</v>
      </c>
      <c r="E250" s="55" t="s">
        <v>163</v>
      </c>
      <c r="F250" s="55" t="s">
        <v>35</v>
      </c>
      <c r="G250" s="57">
        <v>43031</v>
      </c>
      <c r="H250" s="58">
        <v>12.306699999999999</v>
      </c>
      <c r="I250" s="59">
        <v>6.57</v>
      </c>
      <c r="J250" s="59">
        <v>11.25</v>
      </c>
      <c r="K250" s="59">
        <v>41.23</v>
      </c>
      <c r="L250" s="59">
        <v>303.21695</v>
      </c>
      <c r="M250" s="57">
        <v>43185</v>
      </c>
      <c r="N250" s="55" t="s">
        <v>73</v>
      </c>
      <c r="O250" s="58">
        <v>15.3</v>
      </c>
      <c r="P250" s="55" t="s">
        <v>75</v>
      </c>
      <c r="Q250" s="55" t="s">
        <v>75</v>
      </c>
      <c r="R250" s="59" t="s">
        <v>17</v>
      </c>
      <c r="S250" s="59">
        <v>10.19</v>
      </c>
      <c r="T250" s="59">
        <v>48</v>
      </c>
      <c r="U250" s="55" t="s">
        <v>1687</v>
      </c>
      <c r="V250" s="59" t="s">
        <v>17</v>
      </c>
      <c r="W250" s="55" t="s">
        <v>17</v>
      </c>
      <c r="X250" s="61">
        <v>5</v>
      </c>
      <c r="Y250" s="11">
        <f t="shared" si="14"/>
        <v>2018</v>
      </c>
      <c r="Z250" s="7" t="str">
        <f t="shared" si="15"/>
        <v>2018.1</v>
      </c>
      <c r="AA250" s="12">
        <f>IF(AND(INDEX('Rate Case History'!V$11:V$13,MATCH($F250,'Rate Case History'!$U$11:$U$13,0))="Yes",INDEX('Rate Case History'!V$15:V$17,MATCH($N250,'Rate Case History'!$U$15:$U$17,0))="Yes",$M250&lt;='Rate Case History'!$V$7,ISNUMBER($S250)),$S250/100,"NA")</f>
        <v>0.10189999999999999</v>
      </c>
    </row>
    <row r="251" spans="1:27" x14ac:dyDescent="0.25">
      <c r="A251" s="55" t="s">
        <v>91</v>
      </c>
      <c r="B251" s="56" t="s">
        <v>338</v>
      </c>
      <c r="C251" s="55" t="s">
        <v>92</v>
      </c>
      <c r="D251" s="55" t="s">
        <v>340</v>
      </c>
      <c r="E251" s="55" t="s">
        <v>163</v>
      </c>
      <c r="F251" s="55" t="s">
        <v>35</v>
      </c>
      <c r="G251" s="57">
        <v>37848</v>
      </c>
      <c r="H251" s="58">
        <v>10.5</v>
      </c>
      <c r="I251" s="59">
        <v>8.1</v>
      </c>
      <c r="J251" s="59">
        <v>11.25</v>
      </c>
      <c r="K251" s="59">
        <v>43.22</v>
      </c>
      <c r="L251" s="59">
        <v>123.4</v>
      </c>
      <c r="M251" s="57">
        <v>38026</v>
      </c>
      <c r="N251" s="55" t="s">
        <v>76</v>
      </c>
      <c r="O251" s="58">
        <v>6.7</v>
      </c>
      <c r="P251" s="55" t="s">
        <v>74</v>
      </c>
      <c r="Q251" s="55" t="s">
        <v>75</v>
      </c>
      <c r="R251" s="59">
        <v>7.36</v>
      </c>
      <c r="S251" s="59">
        <v>11.25</v>
      </c>
      <c r="T251" s="59">
        <v>36.770000000000003</v>
      </c>
      <c r="U251" s="55" t="s">
        <v>1747</v>
      </c>
      <c r="V251" s="59">
        <v>119.9</v>
      </c>
      <c r="W251" s="55" t="s">
        <v>21</v>
      </c>
      <c r="X251" s="61">
        <v>5</v>
      </c>
      <c r="Y251" s="11">
        <f t="shared" si="14"/>
        <v>2004</v>
      </c>
      <c r="Z251" s="7" t="str">
        <f t="shared" si="15"/>
        <v>2004.1</v>
      </c>
      <c r="AA251" s="12">
        <f>IF(AND(INDEX('Rate Case History'!V$11:V$13,MATCH($F251,'Rate Case History'!$U$11:$U$13,0))="Yes",INDEX('Rate Case History'!V$15:V$17,MATCH($N251,'Rate Case History'!$U$15:$U$17,0))="Yes",$M251&lt;='Rate Case History'!$V$7,ISNUMBER($S251)),$S251/100,"NA")</f>
        <v>0.1125</v>
      </c>
    </row>
    <row r="252" spans="1:27" x14ac:dyDescent="0.25">
      <c r="A252" s="55" t="s">
        <v>91</v>
      </c>
      <c r="B252" s="56" t="s">
        <v>338</v>
      </c>
      <c r="C252" s="55" t="s">
        <v>92</v>
      </c>
      <c r="D252" s="55" t="s">
        <v>341</v>
      </c>
      <c r="E252" s="55" t="s">
        <v>163</v>
      </c>
      <c r="F252" s="55" t="s">
        <v>35</v>
      </c>
      <c r="G252" s="57">
        <v>36763</v>
      </c>
      <c r="H252" s="58">
        <v>7.2</v>
      </c>
      <c r="I252" s="59">
        <v>7.88</v>
      </c>
      <c r="J252" s="59">
        <v>11.7</v>
      </c>
      <c r="K252" s="59">
        <v>36.93</v>
      </c>
      <c r="L252" s="60">
        <v>114</v>
      </c>
      <c r="M252" s="57">
        <v>36927</v>
      </c>
      <c r="N252" s="55" t="s">
        <v>76</v>
      </c>
      <c r="O252" s="58">
        <v>5.0999999999999996</v>
      </c>
      <c r="P252" s="55" t="s">
        <v>74</v>
      </c>
      <c r="Q252" s="55" t="s">
        <v>75</v>
      </c>
      <c r="R252" s="59">
        <v>7.88</v>
      </c>
      <c r="S252" s="59">
        <v>11.5</v>
      </c>
      <c r="T252" s="59">
        <v>37.39</v>
      </c>
      <c r="U252" s="55" t="s">
        <v>1748</v>
      </c>
      <c r="V252" s="60">
        <v>120.9</v>
      </c>
      <c r="W252" s="55" t="s">
        <v>21</v>
      </c>
      <c r="X252" s="61">
        <v>5</v>
      </c>
      <c r="Y252" s="11">
        <f t="shared" si="14"/>
        <v>2001</v>
      </c>
      <c r="Z252" s="7" t="str">
        <f t="shared" si="15"/>
        <v>2001.1</v>
      </c>
      <c r="AA252" s="12">
        <f>IF(AND(INDEX('Rate Case History'!V$11:V$13,MATCH($F252,'Rate Case History'!$U$11:$U$13,0))="Yes",INDEX('Rate Case History'!V$15:V$17,MATCH($N252,'Rate Case History'!$U$15:$U$17,0))="Yes",$M252&lt;='Rate Case History'!$V$7,ISNUMBER($S252)),$S252/100,"NA")</f>
        <v>0.115</v>
      </c>
    </row>
    <row r="253" spans="1:27" x14ac:dyDescent="0.25">
      <c r="A253" s="55" t="s">
        <v>91</v>
      </c>
      <c r="B253" s="56" t="s">
        <v>338</v>
      </c>
      <c r="C253" s="55" t="s">
        <v>92</v>
      </c>
      <c r="D253" s="55" t="s">
        <v>342</v>
      </c>
      <c r="E253" s="55" t="s">
        <v>163</v>
      </c>
      <c r="F253" s="55" t="s">
        <v>35</v>
      </c>
      <c r="G253" s="57">
        <v>35234</v>
      </c>
      <c r="H253" s="58">
        <v>5.3</v>
      </c>
      <c r="I253" s="59">
        <v>8.25</v>
      </c>
      <c r="J253" s="60">
        <v>11.9</v>
      </c>
      <c r="K253" s="59">
        <v>35.6</v>
      </c>
      <c r="L253" s="59">
        <v>94.4</v>
      </c>
      <c r="M253" s="57">
        <v>35367</v>
      </c>
      <c r="N253" s="55" t="s">
        <v>76</v>
      </c>
      <c r="O253" s="58">
        <v>3.8</v>
      </c>
      <c r="P253" s="55" t="s">
        <v>74</v>
      </c>
      <c r="Q253" s="55" t="s">
        <v>75</v>
      </c>
      <c r="R253" s="60">
        <v>7.87</v>
      </c>
      <c r="S253" s="60">
        <v>11.3</v>
      </c>
      <c r="T253" s="59">
        <v>35.04</v>
      </c>
      <c r="U253" s="55" t="s">
        <v>1749</v>
      </c>
      <c r="V253" s="59">
        <v>92.084999999999994</v>
      </c>
      <c r="W253" s="55" t="s">
        <v>21</v>
      </c>
      <c r="X253" s="61">
        <v>4</v>
      </c>
      <c r="Y253" s="11">
        <f t="shared" si="14"/>
        <v>1996</v>
      </c>
      <c r="Z253" s="7" t="str">
        <f t="shared" si="15"/>
        <v>1996.4</v>
      </c>
      <c r="AA253" s="12">
        <f>IF(AND(INDEX('Rate Case History'!V$11:V$13,MATCH($F253,'Rate Case History'!$U$11:$U$13,0))="Yes",INDEX('Rate Case History'!V$15:V$17,MATCH($N253,'Rate Case History'!$U$15:$U$17,0))="Yes",$M253&lt;='Rate Case History'!$V$7,ISNUMBER($S253)),$S253/100,"NA")</f>
        <v>0.113</v>
      </c>
    </row>
    <row r="254" spans="1:27" x14ac:dyDescent="0.25">
      <c r="A254" s="55" t="s">
        <v>91</v>
      </c>
      <c r="B254" s="56" t="s">
        <v>338</v>
      </c>
      <c r="C254" s="55" t="s">
        <v>92</v>
      </c>
      <c r="D254" s="55" t="s">
        <v>343</v>
      </c>
      <c r="E254" s="55" t="s">
        <v>163</v>
      </c>
      <c r="F254" s="55" t="s">
        <v>35</v>
      </c>
      <c r="G254" s="57">
        <v>34474</v>
      </c>
      <c r="H254" s="58">
        <v>8.6</v>
      </c>
      <c r="I254" s="59">
        <v>7.94</v>
      </c>
      <c r="J254" s="60">
        <v>12.25</v>
      </c>
      <c r="K254" s="59">
        <v>38.99</v>
      </c>
      <c r="L254" s="59">
        <v>106.205</v>
      </c>
      <c r="M254" s="57">
        <v>34667</v>
      </c>
      <c r="N254" s="55" t="s">
        <v>73</v>
      </c>
      <c r="O254" s="58">
        <v>1.6</v>
      </c>
      <c r="P254" s="55" t="s">
        <v>74</v>
      </c>
      <c r="Q254" s="55" t="s">
        <v>75</v>
      </c>
      <c r="R254" s="59">
        <v>7.26</v>
      </c>
      <c r="S254" s="60">
        <v>11.3</v>
      </c>
      <c r="T254" s="59">
        <v>29.33</v>
      </c>
      <c r="U254" s="55" t="s">
        <v>1750</v>
      </c>
      <c r="V254" s="59">
        <v>82.638000000000005</v>
      </c>
      <c r="W254" s="55" t="s">
        <v>21</v>
      </c>
      <c r="X254" s="61">
        <v>6</v>
      </c>
      <c r="Y254" s="11">
        <f t="shared" si="14"/>
        <v>1994</v>
      </c>
      <c r="Z254" s="7" t="str">
        <f t="shared" si="15"/>
        <v>1994.4</v>
      </c>
      <c r="AA254" s="12">
        <f>IF(AND(INDEX('Rate Case History'!V$11:V$13,MATCH($F254,'Rate Case History'!$U$11:$U$13,0))="Yes",INDEX('Rate Case History'!V$15:V$17,MATCH($N254,'Rate Case History'!$U$15:$U$17,0))="Yes",$M254&lt;='Rate Case History'!$V$7,ISNUMBER($S254)),$S254/100,"NA")</f>
        <v>0.113</v>
      </c>
    </row>
    <row r="255" spans="1:27" x14ac:dyDescent="0.25">
      <c r="A255" s="55" t="s">
        <v>91</v>
      </c>
      <c r="B255" s="56" t="s">
        <v>338</v>
      </c>
      <c r="C255" s="55" t="s">
        <v>92</v>
      </c>
      <c r="D255" s="55" t="s">
        <v>2046</v>
      </c>
      <c r="E255" s="55" t="s">
        <v>163</v>
      </c>
      <c r="F255" s="55" t="s">
        <v>35</v>
      </c>
      <c r="G255" s="57">
        <v>32989</v>
      </c>
      <c r="H255" s="58">
        <v>6.8</v>
      </c>
      <c r="I255" s="59">
        <v>9.76</v>
      </c>
      <c r="J255" s="59">
        <v>14</v>
      </c>
      <c r="K255" s="59">
        <v>48.1</v>
      </c>
      <c r="L255" s="59">
        <v>66.2</v>
      </c>
      <c r="M255" s="57">
        <v>33228</v>
      </c>
      <c r="N255" s="55" t="s">
        <v>76</v>
      </c>
      <c r="O255" s="58">
        <v>3.1</v>
      </c>
      <c r="P255" s="55" t="s">
        <v>74</v>
      </c>
      <c r="Q255" s="55" t="s">
        <v>75</v>
      </c>
      <c r="R255" s="59">
        <v>9.4700000000000006</v>
      </c>
      <c r="S255" s="59">
        <v>13</v>
      </c>
      <c r="T255" s="59">
        <v>50.75</v>
      </c>
      <c r="U255" s="55" t="s">
        <v>1718</v>
      </c>
      <c r="V255" s="60">
        <v>62.57</v>
      </c>
      <c r="W255" s="55" t="s">
        <v>21</v>
      </c>
      <c r="X255" s="61">
        <v>7</v>
      </c>
      <c r="Y255" s="11">
        <f t="shared" si="14"/>
        <v>1990</v>
      </c>
      <c r="Z255" s="7" t="str">
        <f t="shared" si="15"/>
        <v>1990.4</v>
      </c>
      <c r="AA255" s="12">
        <f>IF(AND(INDEX('Rate Case History'!V$11:V$13,MATCH($F255,'Rate Case History'!$U$11:$U$13,0))="Yes",INDEX('Rate Case History'!V$15:V$17,MATCH($N255,'Rate Case History'!$U$15:$U$17,0))="Yes",$M255&lt;='Rate Case History'!$V$7,ISNUMBER($S255)),$S255/100,"NA")</f>
        <v>0.13</v>
      </c>
    </row>
    <row r="256" spans="1:27" x14ac:dyDescent="0.25">
      <c r="A256" s="55" t="s">
        <v>96</v>
      </c>
      <c r="B256" s="56" t="s">
        <v>344</v>
      </c>
      <c r="C256" s="55" t="s">
        <v>97</v>
      </c>
      <c r="D256" s="55" t="s">
        <v>345</v>
      </c>
      <c r="E256" s="55" t="s">
        <v>163</v>
      </c>
      <c r="F256" s="55" t="s">
        <v>35</v>
      </c>
      <c r="G256" s="57">
        <v>44398</v>
      </c>
      <c r="H256" s="58">
        <v>52.763016</v>
      </c>
      <c r="I256" s="59">
        <v>7.54</v>
      </c>
      <c r="J256" s="59" t="s">
        <v>17</v>
      </c>
      <c r="K256" s="59">
        <v>56</v>
      </c>
      <c r="L256" s="59">
        <v>3869.3253890000001</v>
      </c>
      <c r="M256" s="57">
        <v>44518</v>
      </c>
      <c r="N256" s="55" t="s">
        <v>73</v>
      </c>
      <c r="O256" s="58">
        <v>50.617334</v>
      </c>
      <c r="P256" s="55" t="s">
        <v>74</v>
      </c>
      <c r="Q256" s="55" t="s">
        <v>74</v>
      </c>
      <c r="R256" s="59" t="s">
        <v>17</v>
      </c>
      <c r="S256" s="59" t="s">
        <v>17</v>
      </c>
      <c r="T256" s="59">
        <v>56</v>
      </c>
      <c r="U256" s="55" t="s">
        <v>1684</v>
      </c>
      <c r="V256" s="59">
        <v>3874.8447019999999</v>
      </c>
      <c r="W256" s="55" t="s">
        <v>21</v>
      </c>
      <c r="X256" s="61">
        <v>4</v>
      </c>
      <c r="Y256" s="11">
        <f t="shared" ref="Y256:Y281" si="16">YEAR(M256)</f>
        <v>2021</v>
      </c>
      <c r="Z256" s="7" t="str">
        <f t="shared" ref="Z256:Z281" si="17">YEAR(M256)&amp;"."&amp;INT((MONTH(M256)-1)/3)+1</f>
        <v>2021.4</v>
      </c>
      <c r="AA256" s="12" t="str">
        <f>IF(AND(INDEX('Rate Case History'!V$11:V$13,MATCH($F256,'Rate Case History'!$U$11:$U$13,0))="Yes",INDEX('Rate Case History'!V$15:V$17,MATCH($N256,'Rate Case History'!$U$15:$U$17,0))="Yes",$M256&lt;='Rate Case History'!$V$7,ISNUMBER($S256)),$S256/100,"NA")</f>
        <v>NA</v>
      </c>
    </row>
    <row r="257" spans="1:27" x14ac:dyDescent="0.25">
      <c r="A257" s="55" t="s">
        <v>96</v>
      </c>
      <c r="B257" s="56" t="s">
        <v>344</v>
      </c>
      <c r="C257" s="55" t="s">
        <v>97</v>
      </c>
      <c r="D257" s="55" t="s">
        <v>346</v>
      </c>
      <c r="E257" s="55" t="s">
        <v>163</v>
      </c>
      <c r="F257" s="55" t="s">
        <v>35</v>
      </c>
      <c r="G257" s="57">
        <v>44013</v>
      </c>
      <c r="H257" s="58">
        <v>37.621690999999998</v>
      </c>
      <c r="I257" s="59">
        <v>7.72</v>
      </c>
      <c r="J257" s="59" t="s">
        <v>17</v>
      </c>
      <c r="K257" s="59">
        <v>56</v>
      </c>
      <c r="L257" s="59">
        <v>3608.7101939999998</v>
      </c>
      <c r="M257" s="57">
        <v>44197</v>
      </c>
      <c r="N257" s="55" t="s">
        <v>76</v>
      </c>
      <c r="O257" s="58">
        <v>37.621690999999998</v>
      </c>
      <c r="P257" s="55" t="s">
        <v>74</v>
      </c>
      <c r="Q257" s="55" t="s">
        <v>74</v>
      </c>
      <c r="R257" s="60">
        <v>7.72</v>
      </c>
      <c r="S257" s="60" t="s">
        <v>17</v>
      </c>
      <c r="T257" s="60">
        <v>56</v>
      </c>
      <c r="U257" s="55" t="s">
        <v>1664</v>
      </c>
      <c r="V257" s="60">
        <v>3608.7101939999998</v>
      </c>
      <c r="W257" s="55" t="s">
        <v>21</v>
      </c>
      <c r="X257" s="61">
        <v>6</v>
      </c>
      <c r="Y257" s="11">
        <f t="shared" si="16"/>
        <v>2021</v>
      </c>
      <c r="Z257" s="7" t="str">
        <f t="shared" si="17"/>
        <v>2021.1</v>
      </c>
      <c r="AA257" s="12" t="str">
        <f>IF(AND(INDEX('Rate Case History'!V$11:V$13,MATCH($F257,'Rate Case History'!$U$11:$U$13,0))="Yes",INDEX('Rate Case History'!V$15:V$17,MATCH($N257,'Rate Case History'!$U$15:$U$17,0))="Yes",$M257&lt;='Rate Case History'!$V$7,ISNUMBER($S257)),$S257/100,"NA")</f>
        <v>NA</v>
      </c>
    </row>
    <row r="258" spans="1:27" x14ac:dyDescent="0.25">
      <c r="A258" s="55" t="s">
        <v>96</v>
      </c>
      <c r="B258" s="56" t="s">
        <v>344</v>
      </c>
      <c r="C258" s="55" t="s">
        <v>97</v>
      </c>
      <c r="D258" s="55" t="s">
        <v>347</v>
      </c>
      <c r="E258" s="55" t="s">
        <v>163</v>
      </c>
      <c r="F258" s="55" t="s">
        <v>35</v>
      </c>
      <c r="G258" s="57">
        <v>43619</v>
      </c>
      <c r="H258" s="58">
        <v>90.323387999999994</v>
      </c>
      <c r="I258" s="59">
        <v>7.94</v>
      </c>
      <c r="J258" s="59">
        <v>10.75</v>
      </c>
      <c r="K258" s="59">
        <v>55</v>
      </c>
      <c r="L258" s="59">
        <v>3187.7344579999999</v>
      </c>
      <c r="M258" s="57">
        <v>43818</v>
      </c>
      <c r="N258" s="55" t="s">
        <v>76</v>
      </c>
      <c r="O258" s="58">
        <v>65.3</v>
      </c>
      <c r="P258" s="55" t="s">
        <v>74</v>
      </c>
      <c r="Q258" s="55" t="s">
        <v>74</v>
      </c>
      <c r="R258" s="59">
        <v>7.72</v>
      </c>
      <c r="S258" s="59">
        <v>10.25</v>
      </c>
      <c r="T258" s="59">
        <v>56</v>
      </c>
      <c r="U258" s="55" t="s">
        <v>1751</v>
      </c>
      <c r="V258" s="59" t="s">
        <v>17</v>
      </c>
      <c r="W258" s="55" t="s">
        <v>21</v>
      </c>
      <c r="X258" s="61">
        <v>6</v>
      </c>
      <c r="Y258" s="11">
        <f t="shared" si="16"/>
        <v>2019</v>
      </c>
      <c r="Z258" s="7" t="str">
        <f t="shared" si="17"/>
        <v>2019.4</v>
      </c>
      <c r="AA258" s="12">
        <f>IF(AND(INDEX('Rate Case History'!V$11:V$13,MATCH($F258,'Rate Case History'!$U$11:$U$13,0))="Yes",INDEX('Rate Case History'!V$15:V$17,MATCH($N258,'Rate Case History'!$U$15:$U$17,0))="Yes",$M258&lt;='Rate Case History'!$V$7,ISNUMBER($S258)),$S258/100,"NA")</f>
        <v>0.10249999999999999</v>
      </c>
    </row>
    <row r="259" spans="1:27" x14ac:dyDescent="0.25">
      <c r="A259" s="55" t="s">
        <v>96</v>
      </c>
      <c r="B259" s="56" t="s">
        <v>344</v>
      </c>
      <c r="C259" s="55" t="s">
        <v>97</v>
      </c>
      <c r="D259" s="55" t="s">
        <v>348</v>
      </c>
      <c r="E259" s="55" t="s">
        <v>163</v>
      </c>
      <c r="F259" s="55" t="s">
        <v>35</v>
      </c>
      <c r="G259" s="57">
        <v>43070</v>
      </c>
      <c r="H259" s="58">
        <v>-15.958715</v>
      </c>
      <c r="I259" s="59" t="s">
        <v>17</v>
      </c>
      <c r="J259" s="59" t="s">
        <v>17</v>
      </c>
      <c r="K259" s="59">
        <v>54</v>
      </c>
      <c r="L259" s="59">
        <v>2677.9481940000001</v>
      </c>
      <c r="M259" s="57">
        <v>43235</v>
      </c>
      <c r="N259" s="55" t="s">
        <v>73</v>
      </c>
      <c r="O259" s="58">
        <v>-15.958715</v>
      </c>
      <c r="P259" s="55" t="s">
        <v>74</v>
      </c>
      <c r="Q259" s="55" t="s">
        <v>74</v>
      </c>
      <c r="R259" s="59" t="s">
        <v>17</v>
      </c>
      <c r="S259" s="59" t="s">
        <v>17</v>
      </c>
      <c r="T259" s="59">
        <v>55</v>
      </c>
      <c r="U259" s="55" t="s">
        <v>1687</v>
      </c>
      <c r="V259" s="59">
        <v>2677.9481940000001</v>
      </c>
      <c r="W259" s="55" t="s">
        <v>17</v>
      </c>
      <c r="X259" s="61">
        <v>5</v>
      </c>
      <c r="Y259" s="11">
        <f t="shared" si="16"/>
        <v>2018</v>
      </c>
      <c r="Z259" s="7" t="str">
        <f t="shared" si="17"/>
        <v>2018.2</v>
      </c>
      <c r="AA259" s="12" t="str">
        <f>IF(AND(INDEX('Rate Case History'!V$11:V$13,MATCH($F259,'Rate Case History'!$U$11:$U$13,0))="Yes",INDEX('Rate Case History'!V$15:V$17,MATCH($N259,'Rate Case History'!$U$15:$U$17,0))="Yes",$M259&lt;='Rate Case History'!$V$7,ISNUMBER($S259)),$S259/100,"NA")</f>
        <v>NA</v>
      </c>
    </row>
    <row r="260" spans="1:27" x14ac:dyDescent="0.25">
      <c r="A260" s="55" t="s">
        <v>96</v>
      </c>
      <c r="B260" s="56" t="s">
        <v>344</v>
      </c>
      <c r="C260" s="55" t="s">
        <v>97</v>
      </c>
      <c r="D260" s="55" t="s">
        <v>349</v>
      </c>
      <c r="E260" s="55" t="s">
        <v>163</v>
      </c>
      <c r="F260" s="55" t="s">
        <v>35</v>
      </c>
      <c r="G260" s="57">
        <v>42705</v>
      </c>
      <c r="H260" s="58">
        <v>0</v>
      </c>
      <c r="I260" s="59" t="s">
        <v>17</v>
      </c>
      <c r="J260" s="59" t="s">
        <v>17</v>
      </c>
      <c r="K260" s="59" t="s">
        <v>17</v>
      </c>
      <c r="L260" s="60" t="s">
        <v>17</v>
      </c>
      <c r="M260" s="57">
        <v>42787</v>
      </c>
      <c r="N260" s="55" t="s">
        <v>73</v>
      </c>
      <c r="O260" s="58">
        <v>20.370018000000002</v>
      </c>
      <c r="P260" s="55" t="s">
        <v>74</v>
      </c>
      <c r="Q260" s="55" t="s">
        <v>74</v>
      </c>
      <c r="R260" s="59" t="s">
        <v>17</v>
      </c>
      <c r="S260" s="59">
        <v>10.55</v>
      </c>
      <c r="T260" s="59">
        <v>51</v>
      </c>
      <c r="U260" s="55" t="s">
        <v>17</v>
      </c>
      <c r="V260" s="60">
        <v>1973.0255609999999</v>
      </c>
      <c r="W260" s="55" t="s">
        <v>17</v>
      </c>
      <c r="X260" s="61">
        <v>2</v>
      </c>
      <c r="Y260" s="11">
        <f t="shared" si="16"/>
        <v>2017</v>
      </c>
      <c r="Z260" s="7" t="str">
        <f t="shared" si="17"/>
        <v>2017.1</v>
      </c>
      <c r="AA260" s="12">
        <f>IF(AND(INDEX('Rate Case History'!V$11:V$13,MATCH($F260,'Rate Case History'!$U$11:$U$13,0))="Yes",INDEX('Rate Case History'!V$15:V$17,MATCH($N260,'Rate Case History'!$U$15:$U$17,0))="Yes",$M260&lt;='Rate Case History'!$V$7,ISNUMBER($S260)),$S260/100,"NA")</f>
        <v>0.10550000000000001</v>
      </c>
    </row>
    <row r="261" spans="1:27" x14ac:dyDescent="0.25">
      <c r="A261" s="55" t="s">
        <v>96</v>
      </c>
      <c r="B261" s="56" t="s">
        <v>344</v>
      </c>
      <c r="C261" s="55" t="s">
        <v>97</v>
      </c>
      <c r="D261" s="55" t="s">
        <v>350</v>
      </c>
      <c r="E261" s="55" t="s">
        <v>163</v>
      </c>
      <c r="F261" s="55" t="s">
        <v>35</v>
      </c>
      <c r="G261" s="57">
        <v>40301</v>
      </c>
      <c r="H261" s="58">
        <v>48.235999999999997</v>
      </c>
      <c r="I261" s="59">
        <v>8.23</v>
      </c>
      <c r="J261" s="59">
        <v>11</v>
      </c>
      <c r="K261" s="59">
        <v>51</v>
      </c>
      <c r="L261" s="59">
        <v>1311.1320000000001</v>
      </c>
      <c r="M261" s="57">
        <v>40485</v>
      </c>
      <c r="N261" s="55" t="s">
        <v>76</v>
      </c>
      <c r="O261" s="58">
        <v>26.557217999999999</v>
      </c>
      <c r="P261" s="55" t="s">
        <v>74</v>
      </c>
      <c r="Q261" s="55" t="s">
        <v>74</v>
      </c>
      <c r="R261" s="59">
        <v>8.1</v>
      </c>
      <c r="S261" s="59">
        <v>10.75</v>
      </c>
      <c r="T261" s="59">
        <v>51</v>
      </c>
      <c r="U261" s="55" t="s">
        <v>1752</v>
      </c>
      <c r="V261" s="59">
        <v>1312.82287</v>
      </c>
      <c r="W261" s="55" t="s">
        <v>21</v>
      </c>
      <c r="X261" s="61">
        <v>6</v>
      </c>
      <c r="Y261" s="11">
        <f t="shared" si="16"/>
        <v>2010</v>
      </c>
      <c r="Z261" s="7" t="str">
        <f t="shared" si="17"/>
        <v>2010.4</v>
      </c>
      <c r="AA261" s="12">
        <f>IF(AND(INDEX('Rate Case History'!V$11:V$13,MATCH($F261,'Rate Case History'!$U$11:$U$13,0))="Yes",INDEX('Rate Case History'!V$15:V$17,MATCH($N261,'Rate Case History'!$U$15:$U$17,0))="Yes",$M261&lt;='Rate Case History'!$V$7,ISNUMBER($S261)),$S261/100,"NA")</f>
        <v>0.1075</v>
      </c>
    </row>
    <row r="262" spans="1:27" x14ac:dyDescent="0.25">
      <c r="A262" s="55" t="s">
        <v>96</v>
      </c>
      <c r="B262" s="56" t="s">
        <v>344</v>
      </c>
      <c r="C262" s="55" t="s">
        <v>97</v>
      </c>
      <c r="D262" s="55" t="s">
        <v>351</v>
      </c>
      <c r="E262" s="55" t="s">
        <v>163</v>
      </c>
      <c r="F262" s="55" t="s">
        <v>35</v>
      </c>
      <c r="G262" s="57">
        <v>38132</v>
      </c>
      <c r="H262" s="58">
        <v>25.6</v>
      </c>
      <c r="I262" s="59">
        <v>8.9499999999999993</v>
      </c>
      <c r="J262" s="59">
        <v>11.2</v>
      </c>
      <c r="K262" s="59">
        <v>48</v>
      </c>
      <c r="L262" s="59">
        <v>1210.8</v>
      </c>
      <c r="M262" s="57">
        <v>38513</v>
      </c>
      <c r="N262" s="55" t="s">
        <v>73</v>
      </c>
      <c r="O262" s="58">
        <v>0</v>
      </c>
      <c r="P262" s="55" t="s">
        <v>74</v>
      </c>
      <c r="Q262" s="55" t="s">
        <v>74</v>
      </c>
      <c r="R262" s="59">
        <v>8.5299999999999994</v>
      </c>
      <c r="S262" s="59">
        <v>10.9</v>
      </c>
      <c r="T262" s="59" t="s">
        <v>17</v>
      </c>
      <c r="U262" s="55" t="s">
        <v>1753</v>
      </c>
      <c r="V262" s="59">
        <v>1187.7</v>
      </c>
      <c r="W262" s="55" t="s">
        <v>21</v>
      </c>
      <c r="X262" s="61">
        <v>12</v>
      </c>
      <c r="Y262" s="11">
        <f t="shared" si="16"/>
        <v>2005</v>
      </c>
      <c r="Z262" s="7" t="str">
        <f t="shared" si="17"/>
        <v>2005.2</v>
      </c>
      <c r="AA262" s="12">
        <f>IF(AND(INDEX('Rate Case History'!V$11:V$13,MATCH($F262,'Rate Case History'!$U$11:$U$13,0))="Yes",INDEX('Rate Case History'!V$15:V$17,MATCH($N262,'Rate Case History'!$U$15:$U$17,0))="Yes",$M262&lt;='Rate Case History'!$V$7,ISNUMBER($S262)),$S262/100,"NA")</f>
        <v>0.109</v>
      </c>
    </row>
    <row r="263" spans="1:27" x14ac:dyDescent="0.25">
      <c r="A263" s="55" t="s">
        <v>96</v>
      </c>
      <c r="B263" s="56" t="s">
        <v>344</v>
      </c>
      <c r="C263" s="55" t="s">
        <v>97</v>
      </c>
      <c r="D263" s="55" t="s">
        <v>352</v>
      </c>
      <c r="E263" s="55" t="s">
        <v>163</v>
      </c>
      <c r="F263" s="55" t="s">
        <v>35</v>
      </c>
      <c r="G263" s="57">
        <v>37127</v>
      </c>
      <c r="H263" s="58">
        <v>50.3</v>
      </c>
      <c r="I263" s="59">
        <v>9.69</v>
      </c>
      <c r="J263" s="59">
        <v>12</v>
      </c>
      <c r="K263" s="59">
        <v>48.88</v>
      </c>
      <c r="L263" s="60" t="s">
        <v>17</v>
      </c>
      <c r="M263" s="57">
        <v>37375</v>
      </c>
      <c r="N263" s="55" t="s">
        <v>76</v>
      </c>
      <c r="O263" s="58">
        <v>-10</v>
      </c>
      <c r="P263" s="55" t="s">
        <v>74</v>
      </c>
      <c r="Q263" s="55" t="s">
        <v>74</v>
      </c>
      <c r="R263" s="59">
        <v>9.16</v>
      </c>
      <c r="S263" s="59">
        <v>11</v>
      </c>
      <c r="T263" s="59">
        <v>47</v>
      </c>
      <c r="U263" s="55" t="s">
        <v>1754</v>
      </c>
      <c r="V263" s="60" t="s">
        <v>17</v>
      </c>
      <c r="W263" s="55" t="s">
        <v>17</v>
      </c>
      <c r="X263" s="61">
        <v>8</v>
      </c>
      <c r="Y263" s="11">
        <f t="shared" si="16"/>
        <v>2002</v>
      </c>
      <c r="Z263" s="7" t="str">
        <f t="shared" si="17"/>
        <v>2002.2</v>
      </c>
      <c r="AA263" s="12">
        <f>IF(AND(INDEX('Rate Case History'!V$11:V$13,MATCH($F263,'Rate Case History'!$U$11:$U$13,0))="Yes",INDEX('Rate Case History'!V$15:V$17,MATCH($N263,'Rate Case History'!$U$15:$U$17,0))="Yes",$M263&lt;='Rate Case History'!$V$7,ISNUMBER($S263)),$S263/100,"NA")</f>
        <v>0.11</v>
      </c>
    </row>
    <row r="264" spans="1:27" x14ac:dyDescent="0.25">
      <c r="A264" s="55" t="s">
        <v>96</v>
      </c>
      <c r="B264" s="56" t="s">
        <v>344</v>
      </c>
      <c r="C264" s="55" t="s">
        <v>97</v>
      </c>
      <c r="D264" s="55" t="s">
        <v>353</v>
      </c>
      <c r="E264" s="55" t="s">
        <v>163</v>
      </c>
      <c r="F264" s="55" t="s">
        <v>35</v>
      </c>
      <c r="G264" s="57">
        <v>35760</v>
      </c>
      <c r="H264" s="58">
        <v>17.100000000000001</v>
      </c>
      <c r="I264" s="59">
        <v>9.8800000000000008</v>
      </c>
      <c r="J264" s="59">
        <v>12.25</v>
      </c>
      <c r="K264" s="59">
        <v>47.58</v>
      </c>
      <c r="L264" s="60">
        <v>1143.7</v>
      </c>
      <c r="M264" s="57">
        <v>35976</v>
      </c>
      <c r="N264" s="55" t="s">
        <v>76</v>
      </c>
      <c r="O264" s="58">
        <v>-7.4</v>
      </c>
      <c r="P264" s="55" t="s">
        <v>74</v>
      </c>
      <c r="Q264" s="55" t="s">
        <v>74</v>
      </c>
      <c r="R264" s="59">
        <v>9.11</v>
      </c>
      <c r="S264" s="59">
        <v>11</v>
      </c>
      <c r="T264" s="59">
        <v>43.88</v>
      </c>
      <c r="U264" s="55" t="s">
        <v>1755</v>
      </c>
      <c r="V264" s="60">
        <v>1135.5</v>
      </c>
      <c r="W264" s="55" t="s">
        <v>21</v>
      </c>
      <c r="X264" s="61">
        <v>7</v>
      </c>
      <c r="Y264" s="11">
        <f t="shared" si="16"/>
        <v>1998</v>
      </c>
      <c r="Z264" s="7" t="str">
        <f t="shared" si="17"/>
        <v>1998.2</v>
      </c>
      <c r="AA264" s="12">
        <f>IF(AND(INDEX('Rate Case History'!V$11:V$13,MATCH($F264,'Rate Case History'!$U$11:$U$13,0))="Yes",INDEX('Rate Case History'!V$15:V$17,MATCH($N264,'Rate Case History'!$U$15:$U$17,0))="Yes",$M264&lt;='Rate Case History'!$V$7,ISNUMBER($S264)),$S264/100,"NA")</f>
        <v>0.11</v>
      </c>
    </row>
    <row r="265" spans="1:27" x14ac:dyDescent="0.25">
      <c r="A265" s="55" t="s">
        <v>96</v>
      </c>
      <c r="B265" s="56" t="s">
        <v>344</v>
      </c>
      <c r="C265" s="55" t="s">
        <v>97</v>
      </c>
      <c r="D265" s="55" t="s">
        <v>354</v>
      </c>
      <c r="E265" s="55" t="s">
        <v>163</v>
      </c>
      <c r="F265" s="55" t="s">
        <v>35</v>
      </c>
      <c r="G265" s="57">
        <v>34059</v>
      </c>
      <c r="H265" s="58">
        <v>47</v>
      </c>
      <c r="I265" s="59">
        <v>10.15</v>
      </c>
      <c r="J265" s="59">
        <v>12.75</v>
      </c>
      <c r="K265" s="59">
        <v>43.82</v>
      </c>
      <c r="L265" s="59" t="s">
        <v>17</v>
      </c>
      <c r="M265" s="57">
        <v>34241</v>
      </c>
      <c r="N265" s="55" t="s">
        <v>76</v>
      </c>
      <c r="O265" s="58">
        <v>11.2</v>
      </c>
      <c r="P265" s="55" t="s">
        <v>74</v>
      </c>
      <c r="Q265" s="55" t="s">
        <v>74</v>
      </c>
      <c r="R265" s="59">
        <v>9.32</v>
      </c>
      <c r="S265" s="59">
        <v>11</v>
      </c>
      <c r="T265" s="59">
        <v>42.97</v>
      </c>
      <c r="U265" s="55" t="s">
        <v>1680</v>
      </c>
      <c r="V265" s="59">
        <v>1102</v>
      </c>
      <c r="W265" s="55" t="s">
        <v>21</v>
      </c>
      <c r="X265" s="61">
        <v>6</v>
      </c>
      <c r="Y265" s="11">
        <f t="shared" si="16"/>
        <v>1993</v>
      </c>
      <c r="Z265" s="7" t="str">
        <f t="shared" si="17"/>
        <v>1993.3</v>
      </c>
      <c r="AA265" s="12">
        <f>IF(AND(INDEX('Rate Case History'!V$11:V$13,MATCH($F265,'Rate Case History'!$U$11:$U$13,0))="Yes",INDEX('Rate Case History'!V$15:V$17,MATCH($N265,'Rate Case History'!$U$15:$U$17,0))="Yes",$M265&lt;='Rate Case History'!$V$7,ISNUMBER($S265)),$S265/100,"NA")</f>
        <v>0.11</v>
      </c>
    </row>
    <row r="266" spans="1:27" x14ac:dyDescent="0.25">
      <c r="A266" s="55" t="s">
        <v>96</v>
      </c>
      <c r="B266" s="56" t="s">
        <v>344</v>
      </c>
      <c r="C266" s="55" t="s">
        <v>97</v>
      </c>
      <c r="D266" s="55" t="s">
        <v>355</v>
      </c>
      <c r="E266" s="55" t="s">
        <v>163</v>
      </c>
      <c r="F266" s="55" t="s">
        <v>35</v>
      </c>
      <c r="G266" s="57">
        <v>33694</v>
      </c>
      <c r="H266" s="58">
        <v>44</v>
      </c>
      <c r="I266" s="59">
        <v>10.89</v>
      </c>
      <c r="J266" s="59">
        <v>13.6</v>
      </c>
      <c r="K266" s="59">
        <v>45.54</v>
      </c>
      <c r="L266" s="59">
        <v>1014.7</v>
      </c>
      <c r="M266" s="57">
        <v>33877</v>
      </c>
      <c r="N266" s="55" t="s">
        <v>76</v>
      </c>
      <c r="O266" s="58">
        <v>13</v>
      </c>
      <c r="P266" s="55" t="s">
        <v>74</v>
      </c>
      <c r="Q266" s="55" t="s">
        <v>74</v>
      </c>
      <c r="R266" s="59">
        <v>9.93</v>
      </c>
      <c r="S266" s="59">
        <v>11.6</v>
      </c>
      <c r="T266" s="59">
        <v>44.2</v>
      </c>
      <c r="U266" s="55" t="s">
        <v>1743</v>
      </c>
      <c r="V266" s="59">
        <v>1005.8</v>
      </c>
      <c r="W266" s="55" t="s">
        <v>21</v>
      </c>
      <c r="X266" s="61">
        <v>6</v>
      </c>
      <c r="Y266" s="11">
        <f t="shared" si="16"/>
        <v>1992</v>
      </c>
      <c r="Z266" s="7" t="str">
        <f t="shared" si="17"/>
        <v>1992.3</v>
      </c>
      <c r="AA266" s="12">
        <f>IF(AND(INDEX('Rate Case History'!V$11:V$13,MATCH($F266,'Rate Case History'!$U$11:$U$13,0))="Yes",INDEX('Rate Case History'!V$15:V$17,MATCH($N266,'Rate Case History'!$U$15:$U$17,0))="Yes",$M266&lt;='Rate Case History'!$V$7,ISNUMBER($S266)),$S266/100,"NA")</f>
        <v>0.11599999999999999</v>
      </c>
    </row>
    <row r="267" spans="1:27" x14ac:dyDescent="0.25">
      <c r="A267" s="55" t="s">
        <v>96</v>
      </c>
      <c r="B267" s="56" t="s">
        <v>344</v>
      </c>
      <c r="C267" s="55" t="s">
        <v>97</v>
      </c>
      <c r="D267" s="55" t="s">
        <v>2047</v>
      </c>
      <c r="E267" s="55" t="s">
        <v>163</v>
      </c>
      <c r="F267" s="55" t="s">
        <v>35</v>
      </c>
      <c r="G267" s="57">
        <v>33389</v>
      </c>
      <c r="H267" s="58">
        <v>33.1</v>
      </c>
      <c r="I267" s="59">
        <v>11</v>
      </c>
      <c r="J267" s="59">
        <v>13.5</v>
      </c>
      <c r="K267" s="59">
        <v>43.98</v>
      </c>
      <c r="L267" s="59">
        <v>1012.2</v>
      </c>
      <c r="M267" s="57">
        <v>33568</v>
      </c>
      <c r="N267" s="55" t="s">
        <v>76</v>
      </c>
      <c r="O267" s="58">
        <v>4.9000000000000004</v>
      </c>
      <c r="P267" s="55" t="s">
        <v>74</v>
      </c>
      <c r="Q267" s="55" t="s">
        <v>74</v>
      </c>
      <c r="R267" s="59">
        <v>10.3</v>
      </c>
      <c r="S267" s="59">
        <v>12</v>
      </c>
      <c r="T267" s="59">
        <v>44.25</v>
      </c>
      <c r="U267" s="55" t="s">
        <v>1812</v>
      </c>
      <c r="V267" s="59">
        <v>987.6</v>
      </c>
      <c r="W267" s="55" t="s">
        <v>21</v>
      </c>
      <c r="X267" s="61">
        <v>5</v>
      </c>
      <c r="Y267" s="11">
        <f t="shared" si="16"/>
        <v>1991</v>
      </c>
      <c r="Z267" s="7" t="str">
        <f t="shared" si="17"/>
        <v>1991.4</v>
      </c>
      <c r="AA267" s="12">
        <f>IF(AND(INDEX('Rate Case History'!V$11:V$13,MATCH($F267,'Rate Case History'!$U$11:$U$13,0))="Yes",INDEX('Rate Case History'!V$15:V$17,MATCH($N267,'Rate Case History'!$U$15:$U$17,0))="Yes",$M267&lt;='Rate Case History'!$V$7,ISNUMBER($S267)),$S267/100,"NA")</f>
        <v>0.12</v>
      </c>
    </row>
    <row r="268" spans="1:27" x14ac:dyDescent="0.25">
      <c r="A268" s="55" t="s">
        <v>96</v>
      </c>
      <c r="B268" s="56" t="s">
        <v>344</v>
      </c>
      <c r="C268" s="55" t="s">
        <v>97</v>
      </c>
      <c r="D268" s="55" t="s">
        <v>2048</v>
      </c>
      <c r="E268" s="55" t="s">
        <v>163</v>
      </c>
      <c r="F268" s="55" t="s">
        <v>35</v>
      </c>
      <c r="G268" s="57">
        <v>32962</v>
      </c>
      <c r="H268" s="58">
        <v>32.299999999999997</v>
      </c>
      <c r="I268" s="59">
        <v>11.81</v>
      </c>
      <c r="J268" s="59">
        <v>13.75</v>
      </c>
      <c r="K268" s="59">
        <v>48.96</v>
      </c>
      <c r="L268" s="59">
        <v>912.7</v>
      </c>
      <c r="M268" s="57">
        <v>33134</v>
      </c>
      <c r="N268" s="55" t="s">
        <v>76</v>
      </c>
      <c r="O268" s="58">
        <v>19.8</v>
      </c>
      <c r="P268" s="55" t="s">
        <v>74</v>
      </c>
      <c r="Q268" s="55" t="s">
        <v>74</v>
      </c>
      <c r="R268" s="59">
        <v>11.32</v>
      </c>
      <c r="S268" s="59">
        <v>12.75</v>
      </c>
      <c r="T268" s="59">
        <v>48.96</v>
      </c>
      <c r="U268" s="55" t="s">
        <v>1898</v>
      </c>
      <c r="V268" s="60">
        <v>902.2</v>
      </c>
      <c r="W268" s="55" t="s">
        <v>18</v>
      </c>
      <c r="X268" s="61">
        <v>5</v>
      </c>
      <c r="Y268" s="11">
        <f t="shared" si="16"/>
        <v>1990</v>
      </c>
      <c r="Z268" s="7" t="str">
        <f t="shared" si="17"/>
        <v>1990.3</v>
      </c>
      <c r="AA268" s="12">
        <f>IF(AND(INDEX('Rate Case History'!V$11:V$13,MATCH($F268,'Rate Case History'!$U$11:$U$13,0))="Yes",INDEX('Rate Case History'!V$15:V$17,MATCH($N268,'Rate Case History'!$U$15:$U$17,0))="Yes",$M268&lt;='Rate Case History'!$V$7,ISNUMBER($S268)),$S268/100,"NA")</f>
        <v>0.1275</v>
      </c>
    </row>
    <row r="269" spans="1:27" x14ac:dyDescent="0.25">
      <c r="A269" s="55" t="s">
        <v>96</v>
      </c>
      <c r="B269" s="56" t="s">
        <v>344</v>
      </c>
      <c r="C269" s="55" t="s">
        <v>97</v>
      </c>
      <c r="D269" s="55" t="s">
        <v>2049</v>
      </c>
      <c r="E269" s="55" t="s">
        <v>163</v>
      </c>
      <c r="F269" s="55" t="s">
        <v>35</v>
      </c>
      <c r="G269" s="57">
        <v>32598</v>
      </c>
      <c r="H269" s="58">
        <v>45</v>
      </c>
      <c r="I269" s="60">
        <v>12.36</v>
      </c>
      <c r="J269" s="60">
        <v>15</v>
      </c>
      <c r="K269" s="60">
        <v>45.87</v>
      </c>
      <c r="L269" s="60">
        <v>844.4</v>
      </c>
      <c r="M269" s="57">
        <v>32720</v>
      </c>
      <c r="N269" s="55" t="s">
        <v>73</v>
      </c>
      <c r="O269" s="58">
        <v>17.8</v>
      </c>
      <c r="P269" s="55" t="s">
        <v>74</v>
      </c>
      <c r="Q269" s="55" t="s">
        <v>74</v>
      </c>
      <c r="R269" s="60">
        <v>11.44</v>
      </c>
      <c r="S269" s="60">
        <v>13</v>
      </c>
      <c r="T269" s="60">
        <v>45.87</v>
      </c>
      <c r="U269" s="55" t="s">
        <v>2050</v>
      </c>
      <c r="V269" s="60" t="s">
        <v>17</v>
      </c>
      <c r="W269" s="55" t="s">
        <v>18</v>
      </c>
      <c r="X269" s="61">
        <v>4</v>
      </c>
      <c r="Y269" s="11">
        <f t="shared" si="16"/>
        <v>1989</v>
      </c>
      <c r="Z269" s="7" t="str">
        <f t="shared" si="17"/>
        <v>1989.3</v>
      </c>
      <c r="AA269" s="12">
        <f>IF(AND(INDEX('Rate Case History'!V$11:V$13,MATCH($F269,'Rate Case History'!$U$11:$U$13,0))="Yes",INDEX('Rate Case History'!V$15:V$17,MATCH($N269,'Rate Case History'!$U$15:$U$17,0))="Yes",$M269&lt;='Rate Case History'!$V$7,ISNUMBER($S269)),$S269/100,"NA")</f>
        <v>0.13</v>
      </c>
    </row>
    <row r="270" spans="1:27" x14ac:dyDescent="0.25">
      <c r="A270" s="55" t="s">
        <v>96</v>
      </c>
      <c r="B270" s="56" t="s">
        <v>344</v>
      </c>
      <c r="C270" s="55" t="s">
        <v>97</v>
      </c>
      <c r="D270" s="55" t="s">
        <v>2051</v>
      </c>
      <c r="E270" s="55" t="s">
        <v>163</v>
      </c>
      <c r="F270" s="55" t="s">
        <v>35</v>
      </c>
      <c r="G270" s="57">
        <v>31924</v>
      </c>
      <c r="H270" s="58">
        <v>31.2</v>
      </c>
      <c r="I270" s="59">
        <v>11.85</v>
      </c>
      <c r="J270" s="59">
        <v>14</v>
      </c>
      <c r="K270" s="59">
        <v>47.4</v>
      </c>
      <c r="L270" s="59">
        <v>806.7</v>
      </c>
      <c r="M270" s="57">
        <v>32476</v>
      </c>
      <c r="N270" s="55" t="s">
        <v>76</v>
      </c>
      <c r="O270" s="58">
        <v>10.5</v>
      </c>
      <c r="P270" s="55" t="s">
        <v>74</v>
      </c>
      <c r="Q270" s="55" t="s">
        <v>74</v>
      </c>
      <c r="R270" s="60">
        <v>11.26</v>
      </c>
      <c r="S270" s="59">
        <v>12.75</v>
      </c>
      <c r="T270" s="59">
        <v>47.36</v>
      </c>
      <c r="U270" s="55" t="s">
        <v>2011</v>
      </c>
      <c r="V270" s="60">
        <v>798.8</v>
      </c>
      <c r="W270" s="55" t="s">
        <v>18</v>
      </c>
      <c r="X270" s="61">
        <v>18</v>
      </c>
      <c r="Y270" s="11">
        <f t="shared" si="16"/>
        <v>1988</v>
      </c>
      <c r="Z270" s="7" t="str">
        <f t="shared" si="17"/>
        <v>1988.4</v>
      </c>
      <c r="AA270" s="12">
        <f>IF(AND(INDEX('Rate Case History'!V$11:V$13,MATCH($F270,'Rate Case History'!$U$11:$U$13,0))="Yes",INDEX('Rate Case History'!V$15:V$17,MATCH($N270,'Rate Case History'!$U$15:$U$17,0))="Yes",$M270&lt;='Rate Case History'!$V$7,ISNUMBER($S270)),$S270/100,"NA")</f>
        <v>0.1275</v>
      </c>
    </row>
    <row r="271" spans="1:27" x14ac:dyDescent="0.25">
      <c r="A271" s="55" t="s">
        <v>96</v>
      </c>
      <c r="B271" s="56" t="s">
        <v>344</v>
      </c>
      <c r="C271" s="55" t="s">
        <v>97</v>
      </c>
      <c r="D271" s="55" t="s">
        <v>2052</v>
      </c>
      <c r="E271" s="55" t="s">
        <v>163</v>
      </c>
      <c r="F271" s="55" t="s">
        <v>35</v>
      </c>
      <c r="G271" s="57">
        <v>31867</v>
      </c>
      <c r="H271" s="58">
        <v>9.9</v>
      </c>
      <c r="I271" s="60">
        <v>11.39</v>
      </c>
      <c r="J271" s="60">
        <v>13.5</v>
      </c>
      <c r="K271" s="60">
        <v>44.92</v>
      </c>
      <c r="L271" s="60">
        <v>718.8</v>
      </c>
      <c r="M271" s="57">
        <v>31958</v>
      </c>
      <c r="N271" s="55" t="s">
        <v>73</v>
      </c>
      <c r="O271" s="58">
        <v>1.4</v>
      </c>
      <c r="P271" s="55" t="s">
        <v>74</v>
      </c>
      <c r="Q271" s="55" t="s">
        <v>74</v>
      </c>
      <c r="R271" s="60" t="s">
        <v>17</v>
      </c>
      <c r="S271" s="60" t="s">
        <v>17</v>
      </c>
      <c r="T271" s="60" t="s">
        <v>17</v>
      </c>
      <c r="U271" s="55" t="s">
        <v>2039</v>
      </c>
      <c r="V271" s="60" t="s">
        <v>17</v>
      </c>
      <c r="W271" s="55" t="s">
        <v>18</v>
      </c>
      <c r="X271" s="61">
        <v>3</v>
      </c>
      <c r="Y271" s="11">
        <f t="shared" si="16"/>
        <v>1987</v>
      </c>
      <c r="Z271" s="7" t="str">
        <f t="shared" si="17"/>
        <v>1987.2</v>
      </c>
      <c r="AA271" s="12" t="str">
        <f>IF(AND(INDEX('Rate Case History'!V$11:V$13,MATCH($F271,'Rate Case History'!$U$11:$U$13,0))="Yes",INDEX('Rate Case History'!V$15:V$17,MATCH($N271,'Rate Case History'!$U$15:$U$17,0))="Yes",$M271&lt;='Rate Case History'!$V$7,ISNUMBER($S271)),$S271/100,"NA")</f>
        <v>NA</v>
      </c>
    </row>
    <row r="272" spans="1:27" x14ac:dyDescent="0.25">
      <c r="A272" s="55" t="s">
        <v>96</v>
      </c>
      <c r="B272" s="56" t="s">
        <v>344</v>
      </c>
      <c r="C272" s="55" t="s">
        <v>97</v>
      </c>
      <c r="D272" s="55" t="s">
        <v>2053</v>
      </c>
      <c r="E272" s="55" t="s">
        <v>163</v>
      </c>
      <c r="F272" s="55" t="s">
        <v>35</v>
      </c>
      <c r="G272" s="57">
        <v>31498</v>
      </c>
      <c r="H272" s="58">
        <v>32.200000000000003</v>
      </c>
      <c r="I272" s="60">
        <v>13</v>
      </c>
      <c r="J272" s="60">
        <v>15.5</v>
      </c>
      <c r="K272" s="60">
        <v>45.47</v>
      </c>
      <c r="L272" s="60">
        <v>652.1</v>
      </c>
      <c r="M272" s="57">
        <v>31678</v>
      </c>
      <c r="N272" s="55" t="s">
        <v>76</v>
      </c>
      <c r="O272" s="60">
        <v>11.4</v>
      </c>
      <c r="P272" s="55" t="s">
        <v>74</v>
      </c>
      <c r="Q272" s="55" t="s">
        <v>74</v>
      </c>
      <c r="R272" s="60">
        <v>11.75</v>
      </c>
      <c r="S272" s="60">
        <v>12.75</v>
      </c>
      <c r="T272" s="60">
        <v>45.47</v>
      </c>
      <c r="U272" s="55" t="s">
        <v>1965</v>
      </c>
      <c r="V272" s="60">
        <v>647.20000000000005</v>
      </c>
      <c r="W272" s="55" t="s">
        <v>18</v>
      </c>
      <c r="X272" s="61">
        <v>6</v>
      </c>
      <c r="Y272" s="11">
        <f t="shared" si="16"/>
        <v>1986</v>
      </c>
      <c r="Z272" s="7" t="str">
        <f t="shared" si="17"/>
        <v>1986.3</v>
      </c>
      <c r="AA272" s="12">
        <f>IF(AND(INDEX('Rate Case History'!V$11:V$13,MATCH($F272,'Rate Case History'!$U$11:$U$13,0))="Yes",INDEX('Rate Case History'!V$15:V$17,MATCH($N272,'Rate Case History'!$U$15:$U$17,0))="Yes",$M272&lt;='Rate Case History'!$V$7,ISNUMBER($S272)),$S272/100,"NA")</f>
        <v>0.1275</v>
      </c>
    </row>
    <row r="273" spans="1:27" x14ac:dyDescent="0.25">
      <c r="A273" s="55" t="s">
        <v>96</v>
      </c>
      <c r="B273" s="56" t="s">
        <v>344</v>
      </c>
      <c r="C273" s="55" t="s">
        <v>97</v>
      </c>
      <c r="D273" s="55" t="s">
        <v>2054</v>
      </c>
      <c r="E273" s="55" t="s">
        <v>163</v>
      </c>
      <c r="F273" s="55" t="s">
        <v>35</v>
      </c>
      <c r="G273" s="57">
        <v>31135</v>
      </c>
      <c r="H273" s="58">
        <v>31.7</v>
      </c>
      <c r="I273" s="60">
        <v>13.38</v>
      </c>
      <c r="J273" s="60">
        <v>16.25</v>
      </c>
      <c r="K273" s="60">
        <v>43.06</v>
      </c>
      <c r="L273" s="60">
        <v>565.4</v>
      </c>
      <c r="M273" s="57">
        <v>31313</v>
      </c>
      <c r="N273" s="55" t="s">
        <v>76</v>
      </c>
      <c r="O273" s="58">
        <v>19.7</v>
      </c>
      <c r="P273" s="55" t="s">
        <v>74</v>
      </c>
      <c r="Q273" s="55" t="s">
        <v>74</v>
      </c>
      <c r="R273" s="60">
        <v>12.97</v>
      </c>
      <c r="S273" s="60">
        <v>15.3</v>
      </c>
      <c r="T273" s="60">
        <v>43.06</v>
      </c>
      <c r="U273" s="55" t="s">
        <v>2055</v>
      </c>
      <c r="V273" s="60">
        <v>550.79999999999995</v>
      </c>
      <c r="W273" s="55" t="s">
        <v>18</v>
      </c>
      <c r="X273" s="61">
        <v>5</v>
      </c>
      <c r="Y273" s="11">
        <f t="shared" si="16"/>
        <v>1985</v>
      </c>
      <c r="Z273" s="7" t="str">
        <f t="shared" si="17"/>
        <v>1985.3</v>
      </c>
      <c r="AA273" s="12">
        <f>IF(AND(INDEX('Rate Case History'!V$11:V$13,MATCH($F273,'Rate Case History'!$U$11:$U$13,0))="Yes",INDEX('Rate Case History'!V$15:V$17,MATCH($N273,'Rate Case History'!$U$15:$U$17,0))="Yes",$M273&lt;='Rate Case History'!$V$7,ISNUMBER($S273)),$S273/100,"NA")</f>
        <v>0.153</v>
      </c>
    </row>
    <row r="274" spans="1:27" x14ac:dyDescent="0.25">
      <c r="A274" s="55" t="s">
        <v>96</v>
      </c>
      <c r="B274" s="56" t="s">
        <v>344</v>
      </c>
      <c r="C274" s="55" t="s">
        <v>97</v>
      </c>
      <c r="D274" s="55" t="s">
        <v>2056</v>
      </c>
      <c r="E274" s="55" t="s">
        <v>163</v>
      </c>
      <c r="F274" s="55" t="s">
        <v>35</v>
      </c>
      <c r="G274" s="57">
        <v>30774</v>
      </c>
      <c r="H274" s="58">
        <v>40.1</v>
      </c>
      <c r="I274" s="60">
        <v>14.14</v>
      </c>
      <c r="J274" s="60">
        <v>18</v>
      </c>
      <c r="K274" s="60">
        <v>41.52</v>
      </c>
      <c r="L274" s="60" t="s">
        <v>17</v>
      </c>
      <c r="M274" s="57">
        <v>30950</v>
      </c>
      <c r="N274" s="55" t="s">
        <v>76</v>
      </c>
      <c r="O274" s="58">
        <v>20.6</v>
      </c>
      <c r="P274" s="55" t="s">
        <v>74</v>
      </c>
      <c r="Q274" s="55" t="s">
        <v>74</v>
      </c>
      <c r="R274" s="60">
        <v>13.24</v>
      </c>
      <c r="S274" s="60">
        <v>16.25</v>
      </c>
      <c r="T274" s="60">
        <v>41.52</v>
      </c>
      <c r="U274" s="55" t="s">
        <v>2057</v>
      </c>
      <c r="V274" s="60" t="s">
        <v>17</v>
      </c>
      <c r="W274" s="55" t="s">
        <v>17</v>
      </c>
      <c r="X274" s="61">
        <v>5</v>
      </c>
      <c r="Y274" s="11">
        <f t="shared" si="16"/>
        <v>1984</v>
      </c>
      <c r="Z274" s="7" t="str">
        <f t="shared" si="17"/>
        <v>1984.3</v>
      </c>
      <c r="AA274" s="12">
        <f>IF(AND(INDEX('Rate Case History'!V$11:V$13,MATCH($F274,'Rate Case History'!$U$11:$U$13,0))="Yes",INDEX('Rate Case History'!V$15:V$17,MATCH($N274,'Rate Case History'!$U$15:$U$17,0))="Yes",$M274&lt;='Rate Case History'!$V$7,ISNUMBER($S274)),$S274/100,"NA")</f>
        <v>0.16250000000000001</v>
      </c>
    </row>
    <row r="275" spans="1:27" x14ac:dyDescent="0.25">
      <c r="A275" s="55" t="s">
        <v>96</v>
      </c>
      <c r="B275" s="56" t="s">
        <v>344</v>
      </c>
      <c r="C275" s="55" t="s">
        <v>97</v>
      </c>
      <c r="D275" s="55" t="s">
        <v>2058</v>
      </c>
      <c r="E275" s="55" t="s">
        <v>163</v>
      </c>
      <c r="F275" s="55" t="s">
        <v>35</v>
      </c>
      <c r="G275" s="57">
        <v>30406</v>
      </c>
      <c r="H275" s="58">
        <v>52.3</v>
      </c>
      <c r="I275" s="60">
        <v>13.6</v>
      </c>
      <c r="J275" s="60">
        <v>18</v>
      </c>
      <c r="K275" s="60">
        <v>34.409999999999997</v>
      </c>
      <c r="L275" s="60">
        <v>440.2</v>
      </c>
      <c r="M275" s="57">
        <v>30589</v>
      </c>
      <c r="N275" s="55" t="s">
        <v>76</v>
      </c>
      <c r="O275" s="58">
        <v>30.6</v>
      </c>
      <c r="P275" s="55" t="s">
        <v>74</v>
      </c>
      <c r="Q275" s="55" t="s">
        <v>74</v>
      </c>
      <c r="R275" s="60">
        <v>12.67</v>
      </c>
      <c r="S275" s="60">
        <v>16.25</v>
      </c>
      <c r="T275" s="60">
        <v>34.409999999999997</v>
      </c>
      <c r="U275" s="55" t="s">
        <v>1961</v>
      </c>
      <c r="V275" s="60">
        <v>429.9</v>
      </c>
      <c r="W275" s="55" t="s">
        <v>18</v>
      </c>
      <c r="X275" s="61">
        <v>6</v>
      </c>
      <c r="Y275" s="11">
        <f t="shared" si="16"/>
        <v>1983</v>
      </c>
      <c r="Z275" s="7" t="str">
        <f t="shared" si="17"/>
        <v>1983.3</v>
      </c>
      <c r="AA275" s="12">
        <f>IF(AND(INDEX('Rate Case History'!V$11:V$13,MATCH($F275,'Rate Case History'!$U$11:$U$13,0))="Yes",INDEX('Rate Case History'!V$15:V$17,MATCH($N275,'Rate Case History'!$U$15:$U$17,0))="Yes",$M275&lt;='Rate Case History'!$V$7,ISNUMBER($S275)),$S275/100,"NA")</f>
        <v>0.16250000000000001</v>
      </c>
    </row>
    <row r="276" spans="1:27" x14ac:dyDescent="0.25">
      <c r="A276" s="55" t="s">
        <v>96</v>
      </c>
      <c r="B276" s="56" t="s">
        <v>344</v>
      </c>
      <c r="C276" s="55" t="s">
        <v>97</v>
      </c>
      <c r="D276" s="55" t="s">
        <v>2059</v>
      </c>
      <c r="E276" s="55" t="s">
        <v>163</v>
      </c>
      <c r="F276" s="55" t="s">
        <v>35</v>
      </c>
      <c r="G276" s="57">
        <v>30041</v>
      </c>
      <c r="H276" s="58">
        <v>45.3</v>
      </c>
      <c r="I276" s="59">
        <v>13.46</v>
      </c>
      <c r="J276" s="59">
        <v>19.25</v>
      </c>
      <c r="K276" s="59">
        <v>33.979999999999997</v>
      </c>
      <c r="L276" s="59">
        <v>402.7</v>
      </c>
      <c r="M276" s="57">
        <v>30224</v>
      </c>
      <c r="N276" s="55" t="s">
        <v>76</v>
      </c>
      <c r="O276" s="58">
        <v>22</v>
      </c>
      <c r="P276" s="55" t="s">
        <v>74</v>
      </c>
      <c r="Q276" s="55" t="s">
        <v>74</v>
      </c>
      <c r="R276" s="59">
        <v>12.59</v>
      </c>
      <c r="S276" s="59">
        <v>16.7</v>
      </c>
      <c r="T276" s="59">
        <v>33.799999999999997</v>
      </c>
      <c r="U276" s="55" t="s">
        <v>2060</v>
      </c>
      <c r="V276" s="60">
        <v>377.9</v>
      </c>
      <c r="W276" s="55" t="s">
        <v>18</v>
      </c>
      <c r="X276" s="61">
        <v>6</v>
      </c>
      <c r="Y276" s="11">
        <f t="shared" si="16"/>
        <v>1982</v>
      </c>
      <c r="Z276" s="7" t="str">
        <f t="shared" si="17"/>
        <v>1982.3</v>
      </c>
      <c r="AA276" s="12">
        <f>IF(AND(INDEX('Rate Case History'!V$11:V$13,MATCH($F276,'Rate Case History'!$U$11:$U$13,0))="Yes",INDEX('Rate Case History'!V$15:V$17,MATCH($N276,'Rate Case History'!$U$15:$U$17,0))="Yes",$M276&lt;='Rate Case History'!$V$7,ISNUMBER($S276)),$S276/100,"NA")</f>
        <v>0.16699999999999998</v>
      </c>
    </row>
    <row r="277" spans="1:27" x14ac:dyDescent="0.25">
      <c r="A277" s="55" t="s">
        <v>96</v>
      </c>
      <c r="B277" s="56" t="s">
        <v>344</v>
      </c>
      <c r="C277" s="55" t="s">
        <v>97</v>
      </c>
      <c r="D277" s="55" t="s">
        <v>2061</v>
      </c>
      <c r="E277" s="55" t="s">
        <v>163</v>
      </c>
      <c r="F277" s="55" t="s">
        <v>35</v>
      </c>
      <c r="G277" s="57">
        <v>29769</v>
      </c>
      <c r="H277" s="58">
        <v>45.3</v>
      </c>
      <c r="I277" s="60">
        <v>13.16</v>
      </c>
      <c r="J277" s="60">
        <v>19.5</v>
      </c>
      <c r="K277" s="60">
        <v>38.04</v>
      </c>
      <c r="L277" s="60" t="s">
        <v>17</v>
      </c>
      <c r="M277" s="57">
        <v>29942</v>
      </c>
      <c r="N277" s="55" t="s">
        <v>76</v>
      </c>
      <c r="O277" s="58">
        <v>26.5</v>
      </c>
      <c r="P277" s="55" t="s">
        <v>74</v>
      </c>
      <c r="Q277" s="55" t="s">
        <v>74</v>
      </c>
      <c r="R277" s="60">
        <v>11.6</v>
      </c>
      <c r="S277" s="60">
        <v>16</v>
      </c>
      <c r="T277" s="60">
        <v>38.369999999999997</v>
      </c>
      <c r="U277" s="55" t="s">
        <v>1940</v>
      </c>
      <c r="V277" s="60" t="s">
        <v>17</v>
      </c>
      <c r="W277" s="55" t="s">
        <v>17</v>
      </c>
      <c r="X277" s="61">
        <v>5</v>
      </c>
      <c r="Y277" s="11">
        <f t="shared" si="16"/>
        <v>1981</v>
      </c>
      <c r="Z277" s="7" t="str">
        <f t="shared" si="17"/>
        <v>1981.4</v>
      </c>
      <c r="AA277" s="12">
        <f>IF(AND(INDEX('Rate Case History'!V$11:V$13,MATCH($F277,'Rate Case History'!$U$11:$U$13,0))="Yes",INDEX('Rate Case History'!V$15:V$17,MATCH($N277,'Rate Case History'!$U$15:$U$17,0))="Yes",$M277&lt;='Rate Case History'!$V$7,ISNUMBER($S277)),$S277/100,"NA")</f>
        <v>0.16</v>
      </c>
    </row>
    <row r="278" spans="1:27" x14ac:dyDescent="0.25">
      <c r="A278" s="55" t="s">
        <v>96</v>
      </c>
      <c r="B278" s="56" t="s">
        <v>344</v>
      </c>
      <c r="C278" s="55" t="s">
        <v>97</v>
      </c>
      <c r="D278" s="55" t="s">
        <v>2062</v>
      </c>
      <c r="E278" s="55" t="s">
        <v>163</v>
      </c>
      <c r="F278" s="55" t="s">
        <v>35</v>
      </c>
      <c r="G278" s="57">
        <v>29056</v>
      </c>
      <c r="H278" s="58">
        <v>22.7</v>
      </c>
      <c r="I278" s="60">
        <v>10.92</v>
      </c>
      <c r="J278" s="60">
        <v>15</v>
      </c>
      <c r="K278" s="60">
        <v>35.090000000000003</v>
      </c>
      <c r="L278" s="60" t="s">
        <v>17</v>
      </c>
      <c r="M278" s="57">
        <v>29238</v>
      </c>
      <c r="N278" s="55" t="s">
        <v>76</v>
      </c>
      <c r="O278" s="58">
        <v>13.1</v>
      </c>
      <c r="P278" s="55" t="s">
        <v>74</v>
      </c>
      <c r="Q278" s="55" t="s">
        <v>74</v>
      </c>
      <c r="R278" s="60">
        <v>10.57</v>
      </c>
      <c r="S278" s="60">
        <v>14</v>
      </c>
      <c r="T278" s="60">
        <v>35.090000000000003</v>
      </c>
      <c r="U278" s="55" t="s">
        <v>2063</v>
      </c>
      <c r="V278" s="60" t="s">
        <v>17</v>
      </c>
      <c r="W278" s="55" t="s">
        <v>17</v>
      </c>
      <c r="X278" s="61">
        <v>6</v>
      </c>
      <c r="Y278" s="11">
        <f t="shared" si="16"/>
        <v>1980</v>
      </c>
      <c r="Z278" s="7" t="str">
        <f t="shared" si="17"/>
        <v>1980.1</v>
      </c>
      <c r="AA278" s="12">
        <f>IF(AND(INDEX('Rate Case History'!V$11:V$13,MATCH($F278,'Rate Case History'!$U$11:$U$13,0))="Yes",INDEX('Rate Case History'!V$15:V$17,MATCH($N278,'Rate Case History'!$U$15:$U$17,0))="Yes",$M278&lt;='Rate Case History'!$V$7,ISNUMBER($S278)),$S278/100,"NA")</f>
        <v>0.14000000000000001</v>
      </c>
    </row>
    <row r="279" spans="1:27" x14ac:dyDescent="0.25">
      <c r="A279" s="55" t="s">
        <v>96</v>
      </c>
      <c r="B279" s="56" t="s">
        <v>269</v>
      </c>
      <c r="C279" s="55" t="s">
        <v>270</v>
      </c>
      <c r="D279" s="55" t="s">
        <v>356</v>
      </c>
      <c r="E279" s="55" t="s">
        <v>163</v>
      </c>
      <c r="F279" s="55" t="s">
        <v>35</v>
      </c>
      <c r="G279" s="57">
        <v>40087</v>
      </c>
      <c r="H279" s="58">
        <v>3.8926750000000001</v>
      </c>
      <c r="I279" s="60">
        <v>8.99</v>
      </c>
      <c r="J279" s="60">
        <v>11</v>
      </c>
      <c r="K279" s="60">
        <v>51.2</v>
      </c>
      <c r="L279" s="60">
        <v>61.517302999999998</v>
      </c>
      <c r="M279" s="57">
        <v>40268</v>
      </c>
      <c r="N279" s="55" t="s">
        <v>76</v>
      </c>
      <c r="O279" s="58">
        <v>2.9349210000000001</v>
      </c>
      <c r="P279" s="55" t="s">
        <v>74</v>
      </c>
      <c r="Q279" s="55" t="s">
        <v>74</v>
      </c>
      <c r="R279" s="60">
        <v>8.61</v>
      </c>
      <c r="S279" s="60">
        <v>10.7</v>
      </c>
      <c r="T279" s="60">
        <v>47.7</v>
      </c>
      <c r="U279" s="55" t="s">
        <v>1756</v>
      </c>
      <c r="V279" s="60">
        <v>60.211908999999999</v>
      </c>
      <c r="W279" s="55" t="s">
        <v>21</v>
      </c>
      <c r="X279" s="61">
        <v>6</v>
      </c>
      <c r="Y279" s="11">
        <f t="shared" si="16"/>
        <v>2010</v>
      </c>
      <c r="Z279" s="7" t="str">
        <f t="shared" si="17"/>
        <v>2010.1</v>
      </c>
      <c r="AA279" s="12">
        <f>IF(AND(INDEX('Rate Case History'!V$11:V$13,MATCH($F279,'Rate Case History'!$U$11:$U$13,0))="Yes",INDEX('Rate Case History'!V$15:V$17,MATCH($N279,'Rate Case History'!$U$15:$U$17,0))="Yes",$M279&lt;='Rate Case History'!$V$7,ISNUMBER($S279)),$S279/100,"NA")</f>
        <v>0.107</v>
      </c>
    </row>
    <row r="280" spans="1:27" x14ac:dyDescent="0.25">
      <c r="A280" s="55" t="s">
        <v>96</v>
      </c>
      <c r="B280" s="56" t="s">
        <v>269</v>
      </c>
      <c r="C280" s="55" t="s">
        <v>270</v>
      </c>
      <c r="D280" s="55" t="s">
        <v>357</v>
      </c>
      <c r="E280" s="55" t="s">
        <v>163</v>
      </c>
      <c r="F280" s="55" t="s">
        <v>35</v>
      </c>
      <c r="G280" s="57">
        <v>39527</v>
      </c>
      <c r="H280" s="58">
        <v>6.1502619999999997</v>
      </c>
      <c r="I280" s="59">
        <v>8.3000000000000007</v>
      </c>
      <c r="J280" s="59">
        <v>11.3</v>
      </c>
      <c r="K280" s="59">
        <v>45</v>
      </c>
      <c r="L280" s="59">
        <v>67.957879000000005</v>
      </c>
      <c r="M280" s="57">
        <v>39710</v>
      </c>
      <c r="N280" s="55" t="s">
        <v>76</v>
      </c>
      <c r="O280" s="58">
        <v>3.4</v>
      </c>
      <c r="P280" s="55" t="s">
        <v>74</v>
      </c>
      <c r="Q280" s="55" t="s">
        <v>74</v>
      </c>
      <c r="R280" s="60">
        <v>7.75</v>
      </c>
      <c r="S280" s="59">
        <v>10.7</v>
      </c>
      <c r="T280" s="60">
        <v>45</v>
      </c>
      <c r="U280" s="55" t="s">
        <v>1745</v>
      </c>
      <c r="V280" s="60">
        <v>66.900000000000006</v>
      </c>
      <c r="W280" s="55" t="s">
        <v>21</v>
      </c>
      <c r="X280" s="61">
        <v>6</v>
      </c>
      <c r="Y280" s="11">
        <f t="shared" si="16"/>
        <v>2008</v>
      </c>
      <c r="Z280" s="7" t="str">
        <f t="shared" si="17"/>
        <v>2008.3</v>
      </c>
      <c r="AA280" s="12">
        <f>IF(AND(INDEX('Rate Case History'!V$11:V$13,MATCH($F280,'Rate Case History'!$U$11:$U$13,0))="Yes",INDEX('Rate Case History'!V$15:V$17,MATCH($N280,'Rate Case History'!$U$15:$U$17,0))="Yes",$M280&lt;='Rate Case History'!$V$7,ISNUMBER($S280)),$S280/100,"NA")</f>
        <v>0.107</v>
      </c>
    </row>
    <row r="281" spans="1:27" x14ac:dyDescent="0.25">
      <c r="A281" s="55" t="s">
        <v>96</v>
      </c>
      <c r="B281" s="56" t="s">
        <v>269</v>
      </c>
      <c r="C281" s="55" t="s">
        <v>270</v>
      </c>
      <c r="D281" s="55" t="s">
        <v>358</v>
      </c>
      <c r="E281" s="55" t="s">
        <v>163</v>
      </c>
      <c r="F281" s="55" t="s">
        <v>35</v>
      </c>
      <c r="G281" s="57">
        <v>38492</v>
      </c>
      <c r="H281" s="58">
        <v>4.1890369999999999</v>
      </c>
      <c r="I281" s="59">
        <v>8.84</v>
      </c>
      <c r="J281" s="59">
        <v>12</v>
      </c>
      <c r="K281" s="59">
        <v>50</v>
      </c>
      <c r="L281" s="59">
        <v>76.125960000000006</v>
      </c>
      <c r="M281" s="57">
        <v>38706</v>
      </c>
      <c r="N281" s="55" t="s">
        <v>76</v>
      </c>
      <c r="O281" s="58">
        <v>0.409277</v>
      </c>
      <c r="P281" s="55" t="s">
        <v>74</v>
      </c>
      <c r="Q281" s="55" t="s">
        <v>74</v>
      </c>
      <c r="R281" s="60">
        <v>7.57</v>
      </c>
      <c r="S281" s="59">
        <v>10.130000000000001</v>
      </c>
      <c r="T281" s="60">
        <v>45</v>
      </c>
      <c r="U281" s="55" t="s">
        <v>1690</v>
      </c>
      <c r="V281" s="60">
        <v>62.380273000000003</v>
      </c>
      <c r="W281" s="55" t="s">
        <v>21</v>
      </c>
      <c r="X281" s="61">
        <v>7</v>
      </c>
      <c r="Y281" s="11">
        <f t="shared" si="16"/>
        <v>2005</v>
      </c>
      <c r="Z281" s="7" t="str">
        <f t="shared" si="17"/>
        <v>2005.4</v>
      </c>
      <c r="AA281" s="12">
        <f>IF(AND(INDEX('Rate Case History'!V$11:V$13,MATCH($F281,'Rate Case History'!$U$11:$U$13,0))="Yes",INDEX('Rate Case History'!V$15:V$17,MATCH($N281,'Rate Case History'!$U$15:$U$17,0))="Yes",$M281&lt;='Rate Case History'!$V$7,ISNUMBER($S281)),$S281/100,"NA")</f>
        <v>0.1013</v>
      </c>
    </row>
    <row r="282" spans="1:27" x14ac:dyDescent="0.25">
      <c r="A282" s="55" t="s">
        <v>98</v>
      </c>
      <c r="B282" s="56" t="s">
        <v>2068</v>
      </c>
      <c r="C282" s="55" t="s">
        <v>59</v>
      </c>
      <c r="D282" s="55" t="s">
        <v>2069</v>
      </c>
      <c r="E282" s="55" t="s">
        <v>163</v>
      </c>
      <c r="F282" s="55" t="s">
        <v>35</v>
      </c>
      <c r="G282" s="57">
        <v>29795</v>
      </c>
      <c r="H282" s="58">
        <v>5</v>
      </c>
      <c r="I282" s="59">
        <v>12.42</v>
      </c>
      <c r="J282" s="59">
        <v>18.25</v>
      </c>
      <c r="K282" s="59">
        <v>35.799999999999997</v>
      </c>
      <c r="L282" s="59" t="s">
        <v>17</v>
      </c>
      <c r="M282" s="57">
        <v>30197</v>
      </c>
      <c r="N282" s="55" t="s">
        <v>76</v>
      </c>
      <c r="O282" s="58">
        <v>3.7</v>
      </c>
      <c r="P282" s="55" t="s">
        <v>74</v>
      </c>
      <c r="Q282" s="55" t="s">
        <v>74</v>
      </c>
      <c r="R282" s="59">
        <v>11.13</v>
      </c>
      <c r="S282" s="59">
        <v>15.5</v>
      </c>
      <c r="T282" s="59">
        <v>37.9</v>
      </c>
      <c r="U282" s="55" t="s">
        <v>1958</v>
      </c>
      <c r="V282" s="59" t="s">
        <v>17</v>
      </c>
      <c r="W282" s="55" t="s">
        <v>18</v>
      </c>
      <c r="X282" s="61">
        <v>13</v>
      </c>
      <c r="Y282" s="11">
        <f t="shared" ref="Y282:Y298" si="18">YEAR(M282)</f>
        <v>1982</v>
      </c>
      <c r="Z282" s="7" t="str">
        <f t="shared" ref="Z282:Z298" si="19">YEAR(M282)&amp;"."&amp;INT((MONTH(M282)-1)/3)+1</f>
        <v>1982.3</v>
      </c>
      <c r="AA282" s="12">
        <f>IF(AND(INDEX('Rate Case History'!V$11:V$13,MATCH($F282,'Rate Case History'!$U$11:$U$13,0))="Yes",INDEX('Rate Case History'!V$15:V$17,MATCH($N282,'Rate Case History'!$U$15:$U$17,0))="Yes",$M282&lt;='Rate Case History'!$V$7,ISNUMBER($S282)),$S282/100,"NA")</f>
        <v>0.155</v>
      </c>
    </row>
    <row r="283" spans="1:27" x14ac:dyDescent="0.25">
      <c r="A283" s="55" t="s">
        <v>99</v>
      </c>
      <c r="B283" s="56" t="s">
        <v>359</v>
      </c>
      <c r="C283" s="55" t="s">
        <v>83</v>
      </c>
      <c r="D283" s="55" t="s">
        <v>360</v>
      </c>
      <c r="E283" s="55" t="s">
        <v>163</v>
      </c>
      <c r="F283" s="55" t="s">
        <v>35</v>
      </c>
      <c r="G283" s="57">
        <v>44348</v>
      </c>
      <c r="H283" s="58">
        <v>10.544007000000001</v>
      </c>
      <c r="I283" s="59">
        <v>7.03</v>
      </c>
      <c r="J283" s="59">
        <v>10.15</v>
      </c>
      <c r="K283" s="59">
        <v>50.01</v>
      </c>
      <c r="L283" s="59">
        <v>301.54838899999999</v>
      </c>
      <c r="M283" s="57">
        <v>44558</v>
      </c>
      <c r="N283" s="55" t="s">
        <v>73</v>
      </c>
      <c r="O283" s="58">
        <v>5.9065190000000003</v>
      </c>
      <c r="P283" s="55" t="s">
        <v>74</v>
      </c>
      <c r="Q283" s="55" t="s">
        <v>75</v>
      </c>
      <c r="R283" s="59">
        <v>6.75</v>
      </c>
      <c r="S283" s="59">
        <v>9.6</v>
      </c>
      <c r="T283" s="59">
        <v>50.01</v>
      </c>
      <c r="U283" s="55" t="s">
        <v>1685</v>
      </c>
      <c r="V283" s="59">
        <v>300.92279100000002</v>
      </c>
      <c r="W283" s="55" t="s">
        <v>17</v>
      </c>
      <c r="X283" s="61">
        <v>7</v>
      </c>
      <c r="Y283" s="11">
        <f t="shared" si="18"/>
        <v>2021</v>
      </c>
      <c r="Z283" s="7" t="str">
        <f t="shared" si="19"/>
        <v>2021.4</v>
      </c>
      <c r="AA283" s="12">
        <f>IF(AND(INDEX('Rate Case History'!V$11:V$13,MATCH($F283,'Rate Case History'!$U$11:$U$13,0))="Yes",INDEX('Rate Case History'!V$15:V$17,MATCH($N283,'Rate Case History'!$U$15:$U$17,0))="Yes",$M283&lt;='Rate Case History'!$V$7,ISNUMBER($S283)),$S283/100,"NA")</f>
        <v>9.6000000000000002E-2</v>
      </c>
    </row>
    <row r="284" spans="1:27" x14ac:dyDescent="0.25">
      <c r="A284" s="55" t="s">
        <v>99</v>
      </c>
      <c r="B284" s="56" t="s">
        <v>359</v>
      </c>
      <c r="C284" s="55" t="s">
        <v>83</v>
      </c>
      <c r="D284" s="55" t="s">
        <v>361</v>
      </c>
      <c r="E284" s="55" t="s">
        <v>163</v>
      </c>
      <c r="F284" s="55" t="s">
        <v>35</v>
      </c>
      <c r="G284" s="57">
        <v>40337</v>
      </c>
      <c r="H284" s="58">
        <v>4.6841410000000003</v>
      </c>
      <c r="I284" s="59">
        <v>9.69</v>
      </c>
      <c r="J284" s="59">
        <v>11.25</v>
      </c>
      <c r="K284" s="59">
        <v>51.58</v>
      </c>
      <c r="L284" s="59">
        <v>109.239284</v>
      </c>
      <c r="M284" s="57">
        <v>40584</v>
      </c>
      <c r="N284" s="55" t="s">
        <v>73</v>
      </c>
      <c r="O284" s="58">
        <v>3.7</v>
      </c>
      <c r="P284" s="55" t="s">
        <v>74</v>
      </c>
      <c r="Q284" s="55" t="s">
        <v>75</v>
      </c>
      <c r="R284" s="59" t="s">
        <v>17</v>
      </c>
      <c r="S284" s="59" t="s">
        <v>17</v>
      </c>
      <c r="T284" s="59" t="s">
        <v>17</v>
      </c>
      <c r="U284" s="55" t="s">
        <v>17</v>
      </c>
      <c r="V284" s="59" t="s">
        <v>17</v>
      </c>
      <c r="W284" s="55" t="s">
        <v>17</v>
      </c>
      <c r="X284" s="61">
        <v>8</v>
      </c>
      <c r="Y284" s="11">
        <f t="shared" si="18"/>
        <v>2011</v>
      </c>
      <c r="Z284" s="7" t="str">
        <f t="shared" si="19"/>
        <v>2011.1</v>
      </c>
      <c r="AA284" s="12" t="str">
        <f>IF(AND(INDEX('Rate Case History'!V$11:V$13,MATCH($F284,'Rate Case History'!$U$11:$U$13,0))="Yes",INDEX('Rate Case History'!V$15:V$17,MATCH($N284,'Rate Case History'!$U$15:$U$17,0))="Yes",$M284&lt;='Rate Case History'!$V$7,ISNUMBER($S284)),$S284/100,"NA")</f>
        <v>NA</v>
      </c>
    </row>
    <row r="285" spans="1:27" x14ac:dyDescent="0.25">
      <c r="A285" s="55" t="s">
        <v>99</v>
      </c>
      <c r="B285" s="56" t="s">
        <v>359</v>
      </c>
      <c r="C285" s="55" t="s">
        <v>83</v>
      </c>
      <c r="D285" s="55" t="s">
        <v>362</v>
      </c>
      <c r="E285" s="55" t="s">
        <v>163</v>
      </c>
      <c r="F285" s="55" t="s">
        <v>35</v>
      </c>
      <c r="G285" s="57">
        <v>39602</v>
      </c>
      <c r="H285" s="58">
        <v>13.562783</v>
      </c>
      <c r="I285" s="59">
        <v>9.51</v>
      </c>
      <c r="J285" s="59">
        <v>11.5</v>
      </c>
      <c r="K285" s="59">
        <v>52.31</v>
      </c>
      <c r="L285" s="59">
        <v>94.184213999999997</v>
      </c>
      <c r="M285" s="57">
        <v>39967</v>
      </c>
      <c r="N285" s="55" t="s">
        <v>73</v>
      </c>
      <c r="O285" s="58">
        <v>10.391132000000001</v>
      </c>
      <c r="P285" s="55" t="s">
        <v>74</v>
      </c>
      <c r="Q285" s="55" t="s">
        <v>75</v>
      </c>
      <c r="R285" s="59">
        <v>8.7100000000000009</v>
      </c>
      <c r="S285" s="59">
        <v>10.1</v>
      </c>
      <c r="T285" s="59">
        <v>51.38</v>
      </c>
      <c r="U285" s="55" t="s">
        <v>1696</v>
      </c>
      <c r="V285" s="59">
        <v>87.577562999999998</v>
      </c>
      <c r="W285" s="55" t="s">
        <v>21</v>
      </c>
      <c r="X285" s="61">
        <v>12</v>
      </c>
      <c r="Y285" s="11">
        <f t="shared" si="18"/>
        <v>2009</v>
      </c>
      <c r="Z285" s="7" t="str">
        <f t="shared" si="19"/>
        <v>2009.2</v>
      </c>
      <c r="AA285" s="12">
        <f>IF(AND(INDEX('Rate Case History'!V$11:V$13,MATCH($F285,'Rate Case History'!$U$11:$U$13,0))="Yes",INDEX('Rate Case History'!V$15:V$17,MATCH($N285,'Rate Case History'!$U$15:$U$17,0))="Yes",$M285&lt;='Rate Case History'!$V$7,ISNUMBER($S285)),$S285/100,"NA")</f>
        <v>0.10099999999999999</v>
      </c>
    </row>
    <row r="286" spans="1:27" x14ac:dyDescent="0.25">
      <c r="A286" s="55" t="s">
        <v>99</v>
      </c>
      <c r="B286" s="56" t="s">
        <v>359</v>
      </c>
      <c r="C286" s="55" t="s">
        <v>83</v>
      </c>
      <c r="D286" s="55" t="s">
        <v>363</v>
      </c>
      <c r="E286" s="55" t="s">
        <v>163</v>
      </c>
      <c r="F286" s="55" t="s">
        <v>35</v>
      </c>
      <c r="G286" s="57">
        <v>38474</v>
      </c>
      <c r="H286" s="58">
        <v>4.0999999999999996</v>
      </c>
      <c r="I286" s="59">
        <v>9.57</v>
      </c>
      <c r="J286" s="59">
        <v>11.75</v>
      </c>
      <c r="K286" s="59">
        <v>51.39</v>
      </c>
      <c r="L286" s="59">
        <v>66.8</v>
      </c>
      <c r="M286" s="57">
        <v>38777</v>
      </c>
      <c r="N286" s="55" t="s">
        <v>73</v>
      </c>
      <c r="O286" s="58">
        <v>2.6</v>
      </c>
      <c r="P286" s="55" t="s">
        <v>74</v>
      </c>
      <c r="Q286" s="55" t="s">
        <v>75</v>
      </c>
      <c r="R286" s="59">
        <v>8.8800000000000008</v>
      </c>
      <c r="S286" s="59" t="s">
        <v>17</v>
      </c>
      <c r="T286" s="59">
        <v>51.39</v>
      </c>
      <c r="U286" s="55" t="s">
        <v>1726</v>
      </c>
      <c r="V286" s="59">
        <v>69.099999999999994</v>
      </c>
      <c r="W286" s="55" t="s">
        <v>21</v>
      </c>
      <c r="X286" s="61">
        <v>10</v>
      </c>
      <c r="Y286" s="11">
        <f t="shared" si="18"/>
        <v>2006</v>
      </c>
      <c r="Z286" s="7" t="str">
        <f t="shared" si="19"/>
        <v>2006.1</v>
      </c>
      <c r="AA286" s="12" t="str">
        <f>IF(AND(INDEX('Rate Case History'!V$11:V$13,MATCH($F286,'Rate Case History'!$U$11:$U$13,0))="Yes",INDEX('Rate Case History'!V$15:V$17,MATCH($N286,'Rate Case History'!$U$15:$U$17,0))="Yes",$M286&lt;='Rate Case History'!$V$7,ISNUMBER($S286)),$S286/100,"NA")</f>
        <v>NA</v>
      </c>
    </row>
    <row r="287" spans="1:27" x14ac:dyDescent="0.25">
      <c r="A287" s="55" t="s">
        <v>99</v>
      </c>
      <c r="B287" s="56" t="s">
        <v>359</v>
      </c>
      <c r="C287" s="55" t="s">
        <v>83</v>
      </c>
      <c r="D287" s="55" t="s">
        <v>364</v>
      </c>
      <c r="E287" s="55" t="s">
        <v>163</v>
      </c>
      <c r="F287" s="55" t="s">
        <v>35</v>
      </c>
      <c r="G287" s="57">
        <v>37410</v>
      </c>
      <c r="H287" s="58">
        <v>9.3000000000000007</v>
      </c>
      <c r="I287" s="59">
        <v>10.02</v>
      </c>
      <c r="J287" s="59">
        <v>12.25</v>
      </c>
      <c r="K287" s="59">
        <v>50.42</v>
      </c>
      <c r="L287" s="60" t="s">
        <v>17</v>
      </c>
      <c r="M287" s="57">
        <v>37670</v>
      </c>
      <c r="N287" s="55" t="s">
        <v>73</v>
      </c>
      <c r="O287" s="58">
        <v>4.3</v>
      </c>
      <c r="P287" s="55" t="s">
        <v>74</v>
      </c>
      <c r="Q287" s="55" t="s">
        <v>75</v>
      </c>
      <c r="R287" s="59" t="s">
        <v>17</v>
      </c>
      <c r="S287" s="59" t="s">
        <v>17</v>
      </c>
      <c r="T287" s="59" t="s">
        <v>17</v>
      </c>
      <c r="U287" s="55" t="s">
        <v>1720</v>
      </c>
      <c r="V287" s="60" t="s">
        <v>17</v>
      </c>
      <c r="W287" s="55" t="s">
        <v>21</v>
      </c>
      <c r="X287" s="61">
        <v>8</v>
      </c>
      <c r="Y287" s="11">
        <f t="shared" si="18"/>
        <v>2003</v>
      </c>
      <c r="Z287" s="7" t="str">
        <f t="shared" si="19"/>
        <v>2003.1</v>
      </c>
      <c r="AA287" s="12" t="str">
        <f>IF(AND(INDEX('Rate Case History'!V$11:V$13,MATCH($F287,'Rate Case History'!$U$11:$U$13,0))="Yes",INDEX('Rate Case History'!V$15:V$17,MATCH($N287,'Rate Case History'!$U$15:$U$17,0))="Yes",$M287&lt;='Rate Case History'!$V$7,ISNUMBER($S287)),$S287/100,"NA")</f>
        <v>NA</v>
      </c>
    </row>
    <row r="288" spans="1:27" x14ac:dyDescent="0.25">
      <c r="A288" s="55" t="s">
        <v>99</v>
      </c>
      <c r="B288" s="56" t="s">
        <v>359</v>
      </c>
      <c r="C288" s="55" t="s">
        <v>83</v>
      </c>
      <c r="D288" s="55" t="s">
        <v>365</v>
      </c>
      <c r="E288" s="55" t="s">
        <v>163</v>
      </c>
      <c r="F288" s="55" t="s">
        <v>35</v>
      </c>
      <c r="G288" s="57">
        <v>33748</v>
      </c>
      <c r="H288" s="58">
        <v>4.8</v>
      </c>
      <c r="I288" s="59">
        <v>11.45</v>
      </c>
      <c r="J288" s="59">
        <v>13.2</v>
      </c>
      <c r="K288" s="59">
        <v>50.7</v>
      </c>
      <c r="L288" s="60" t="s">
        <v>17</v>
      </c>
      <c r="M288" s="57">
        <v>33933</v>
      </c>
      <c r="N288" s="55" t="s">
        <v>76</v>
      </c>
      <c r="O288" s="58">
        <v>3.3</v>
      </c>
      <c r="P288" s="55" t="s">
        <v>74</v>
      </c>
      <c r="Q288" s="55" t="s">
        <v>74</v>
      </c>
      <c r="R288" s="59">
        <v>10.85</v>
      </c>
      <c r="S288" s="59">
        <v>12</v>
      </c>
      <c r="T288" s="59">
        <v>40.200000000000003</v>
      </c>
      <c r="U288" s="55" t="s">
        <v>1682</v>
      </c>
      <c r="V288" s="60" t="s">
        <v>17</v>
      </c>
      <c r="W288" s="55" t="s">
        <v>21</v>
      </c>
      <c r="X288" s="61">
        <v>6</v>
      </c>
      <c r="Y288" s="11">
        <f t="shared" si="18"/>
        <v>1992</v>
      </c>
      <c r="Z288" s="7" t="str">
        <f t="shared" si="19"/>
        <v>1992.4</v>
      </c>
      <c r="AA288" s="12">
        <f>IF(AND(INDEX('Rate Case History'!V$11:V$13,MATCH($F288,'Rate Case History'!$U$11:$U$13,0))="Yes",INDEX('Rate Case History'!V$15:V$17,MATCH($N288,'Rate Case History'!$U$15:$U$17,0))="Yes",$M288&lt;='Rate Case History'!$V$7,ISNUMBER($S288)),$S288/100,"NA")</f>
        <v>0.12</v>
      </c>
    </row>
    <row r="289" spans="1:27" x14ac:dyDescent="0.25">
      <c r="A289" s="55" t="s">
        <v>99</v>
      </c>
      <c r="B289" s="56" t="s">
        <v>359</v>
      </c>
      <c r="C289" s="55" t="s">
        <v>83</v>
      </c>
      <c r="D289" s="55" t="s">
        <v>2070</v>
      </c>
      <c r="E289" s="55" t="s">
        <v>163</v>
      </c>
      <c r="F289" s="55" t="s">
        <v>35</v>
      </c>
      <c r="G289" s="57">
        <v>31561</v>
      </c>
      <c r="H289" s="58">
        <v>7.2</v>
      </c>
      <c r="I289" s="59">
        <v>12.74</v>
      </c>
      <c r="J289" s="59">
        <v>15</v>
      </c>
      <c r="K289" s="59">
        <v>51.8</v>
      </c>
      <c r="L289" s="59">
        <v>47.3</v>
      </c>
      <c r="M289" s="57">
        <v>31866</v>
      </c>
      <c r="N289" s="55" t="s">
        <v>76</v>
      </c>
      <c r="O289" s="58">
        <v>-0.3</v>
      </c>
      <c r="P289" s="55" t="s">
        <v>74</v>
      </c>
      <c r="Q289" s="55" t="s">
        <v>75</v>
      </c>
      <c r="R289" s="59">
        <v>10.33</v>
      </c>
      <c r="S289" s="59">
        <v>12.2</v>
      </c>
      <c r="T289" s="59">
        <v>37.119999999999997</v>
      </c>
      <c r="U289" s="55" t="s">
        <v>1945</v>
      </c>
      <c r="V289" s="59">
        <v>41.8</v>
      </c>
      <c r="W289" s="55" t="s">
        <v>21</v>
      </c>
      <c r="X289" s="61">
        <v>10</v>
      </c>
      <c r="Y289" s="11">
        <f t="shared" si="18"/>
        <v>1987</v>
      </c>
      <c r="Z289" s="7" t="str">
        <f t="shared" si="19"/>
        <v>1987.1</v>
      </c>
      <c r="AA289" s="12">
        <f>IF(AND(INDEX('Rate Case History'!V$11:V$13,MATCH($F289,'Rate Case History'!$U$11:$U$13,0))="Yes",INDEX('Rate Case History'!V$15:V$17,MATCH($N289,'Rate Case History'!$U$15:$U$17,0))="Yes",$M289&lt;='Rate Case History'!$V$7,ISNUMBER($S289)),$S289/100,"NA")</f>
        <v>0.122</v>
      </c>
    </row>
    <row r="290" spans="1:27" x14ac:dyDescent="0.25">
      <c r="A290" s="55" t="s">
        <v>99</v>
      </c>
      <c r="B290" s="56" t="s">
        <v>100</v>
      </c>
      <c r="C290" s="55" t="s">
        <v>101</v>
      </c>
      <c r="D290" s="55" t="s">
        <v>366</v>
      </c>
      <c r="E290" s="55" t="s">
        <v>163</v>
      </c>
      <c r="F290" s="55" t="s">
        <v>35</v>
      </c>
      <c r="G290" s="57">
        <v>43525</v>
      </c>
      <c r="H290" s="58">
        <v>21.006947</v>
      </c>
      <c r="I290" s="59">
        <v>7.39</v>
      </c>
      <c r="J290" s="59">
        <v>10</v>
      </c>
      <c r="K290" s="59">
        <v>53</v>
      </c>
      <c r="L290" s="59">
        <v>570.79050299999994</v>
      </c>
      <c r="M290" s="57">
        <v>43817</v>
      </c>
      <c r="N290" s="55" t="s">
        <v>73</v>
      </c>
      <c r="O290" s="58">
        <v>11.8</v>
      </c>
      <c r="P290" s="55" t="s">
        <v>74</v>
      </c>
      <c r="Q290" s="55" t="s">
        <v>74</v>
      </c>
      <c r="R290" s="59">
        <v>7.02</v>
      </c>
      <c r="S290" s="59">
        <v>9.6</v>
      </c>
      <c r="T290" s="59">
        <v>51</v>
      </c>
      <c r="U290" s="55" t="s">
        <v>1685</v>
      </c>
      <c r="V290" s="59">
        <v>557.39664500000003</v>
      </c>
      <c r="W290" s="55" t="s">
        <v>21</v>
      </c>
      <c r="X290" s="61">
        <v>9</v>
      </c>
      <c r="Y290" s="11">
        <f t="shared" si="18"/>
        <v>2019</v>
      </c>
      <c r="Z290" s="7" t="str">
        <f t="shared" si="19"/>
        <v>2019.4</v>
      </c>
      <c r="AA290" s="12">
        <f>IF(AND(INDEX('Rate Case History'!V$11:V$13,MATCH($F290,'Rate Case History'!$U$11:$U$13,0))="Yes",INDEX('Rate Case History'!V$15:V$17,MATCH($N290,'Rate Case History'!$U$15:$U$17,0))="Yes",$M290&lt;='Rate Case History'!$V$7,ISNUMBER($S290)),$S290/100,"NA")</f>
        <v>9.6000000000000002E-2</v>
      </c>
    </row>
    <row r="291" spans="1:27" x14ac:dyDescent="0.25">
      <c r="A291" s="55" t="s">
        <v>99</v>
      </c>
      <c r="B291" s="56" t="s">
        <v>100</v>
      </c>
      <c r="C291" s="55" t="s">
        <v>101</v>
      </c>
      <c r="D291" s="55" t="s">
        <v>367</v>
      </c>
      <c r="E291" s="55" t="s">
        <v>163</v>
      </c>
      <c r="F291" s="55" t="s">
        <v>35</v>
      </c>
      <c r="G291" s="57">
        <v>43222</v>
      </c>
      <c r="H291" s="58">
        <v>19.796856999999999</v>
      </c>
      <c r="I291" s="59">
        <v>7.49</v>
      </c>
      <c r="J291" s="59">
        <v>9.8000000000000007</v>
      </c>
      <c r="K291" s="59">
        <v>53</v>
      </c>
      <c r="L291" s="59">
        <v>509.02371699999998</v>
      </c>
      <c r="M291" s="57">
        <v>43447</v>
      </c>
      <c r="N291" s="55" t="s">
        <v>73</v>
      </c>
      <c r="O291" s="58">
        <v>13.946808000000001</v>
      </c>
      <c r="P291" s="55" t="s">
        <v>74</v>
      </c>
      <c r="Q291" s="55" t="s">
        <v>75</v>
      </c>
      <c r="R291" s="59">
        <v>7.29</v>
      </c>
      <c r="S291" s="59">
        <v>9.6</v>
      </c>
      <c r="T291" s="59">
        <v>51</v>
      </c>
      <c r="U291" s="55" t="s">
        <v>1665</v>
      </c>
      <c r="V291" s="59">
        <v>491.44558000000001</v>
      </c>
      <c r="W291" s="55" t="s">
        <v>21</v>
      </c>
      <c r="X291" s="61">
        <v>7</v>
      </c>
      <c r="Y291" s="11">
        <f t="shared" si="18"/>
        <v>2018</v>
      </c>
      <c r="Z291" s="7" t="str">
        <f t="shared" si="19"/>
        <v>2018.4</v>
      </c>
      <c r="AA291" s="12">
        <f>IF(AND(INDEX('Rate Case History'!V$11:V$13,MATCH($F291,'Rate Case History'!$U$11:$U$13,0))="Yes",INDEX('Rate Case History'!V$15:V$17,MATCH($N291,'Rate Case History'!$U$15:$U$17,0))="Yes",$M291&lt;='Rate Case History'!$V$7,ISNUMBER($S291)),$S291/100,"NA")</f>
        <v>9.6000000000000002E-2</v>
      </c>
    </row>
    <row r="292" spans="1:27" x14ac:dyDescent="0.25">
      <c r="A292" s="55" t="s">
        <v>99</v>
      </c>
      <c r="B292" s="56" t="s">
        <v>100</v>
      </c>
      <c r="C292" s="55" t="s">
        <v>101</v>
      </c>
      <c r="D292" s="55" t="s">
        <v>368</v>
      </c>
      <c r="E292" s="55" t="s">
        <v>163</v>
      </c>
      <c r="F292" s="55" t="s">
        <v>35</v>
      </c>
      <c r="G292" s="57">
        <v>41054</v>
      </c>
      <c r="H292" s="58">
        <v>14.785183</v>
      </c>
      <c r="I292" s="59">
        <v>8.4700000000000006</v>
      </c>
      <c r="J292" s="59">
        <v>10.9</v>
      </c>
      <c r="K292" s="59">
        <v>48.72</v>
      </c>
      <c r="L292" s="59">
        <v>263.64031599999998</v>
      </c>
      <c r="M292" s="57">
        <v>41239</v>
      </c>
      <c r="N292" s="55" t="s">
        <v>73</v>
      </c>
      <c r="O292" s="58">
        <v>10.5</v>
      </c>
      <c r="P292" s="55" t="s">
        <v>74</v>
      </c>
      <c r="Q292" s="55" t="s">
        <v>75</v>
      </c>
      <c r="R292" s="59">
        <v>7.76</v>
      </c>
      <c r="S292" s="59">
        <v>10</v>
      </c>
      <c r="T292" s="59">
        <v>45.03</v>
      </c>
      <c r="U292" s="55" t="s">
        <v>1713</v>
      </c>
      <c r="V292" s="59">
        <v>254.78174899999999</v>
      </c>
      <c r="W292" s="55" t="s">
        <v>21</v>
      </c>
      <c r="X292" s="61">
        <v>6</v>
      </c>
      <c r="Y292" s="11">
        <f t="shared" si="18"/>
        <v>2012</v>
      </c>
      <c r="Z292" s="7" t="str">
        <f t="shared" si="19"/>
        <v>2012.4</v>
      </c>
      <c r="AA292" s="12">
        <f>IF(AND(INDEX('Rate Case History'!V$11:V$13,MATCH($F292,'Rate Case History'!$U$11:$U$13,0))="Yes",INDEX('Rate Case History'!V$15:V$17,MATCH($N292,'Rate Case History'!$U$15:$U$17,0))="Yes",$M292&lt;='Rate Case History'!$V$7,ISNUMBER($S292)),$S292/100,"NA")</f>
        <v>0.1</v>
      </c>
    </row>
    <row r="293" spans="1:27" x14ac:dyDescent="0.25">
      <c r="A293" s="55" t="s">
        <v>99</v>
      </c>
      <c r="B293" s="56" t="s">
        <v>100</v>
      </c>
      <c r="C293" s="55" t="s">
        <v>101</v>
      </c>
      <c r="D293" s="55" t="s">
        <v>369</v>
      </c>
      <c r="E293" s="55" t="s">
        <v>163</v>
      </c>
      <c r="F293" s="55" t="s">
        <v>35</v>
      </c>
      <c r="G293" s="57">
        <v>38457</v>
      </c>
      <c r="H293" s="58">
        <v>19.100000000000001</v>
      </c>
      <c r="I293" s="59">
        <v>9.3000000000000007</v>
      </c>
      <c r="J293" s="59">
        <v>11.5</v>
      </c>
      <c r="K293" s="59">
        <v>51.42</v>
      </c>
      <c r="L293" s="59">
        <v>214.9</v>
      </c>
      <c r="M293" s="57">
        <v>38639</v>
      </c>
      <c r="N293" s="55" t="s">
        <v>73</v>
      </c>
      <c r="O293" s="58">
        <v>14</v>
      </c>
      <c r="P293" s="55" t="s">
        <v>74</v>
      </c>
      <c r="Q293" s="55" t="s">
        <v>75</v>
      </c>
      <c r="R293" s="59">
        <v>8.68</v>
      </c>
      <c r="S293" s="59">
        <v>10.4</v>
      </c>
      <c r="T293" s="59">
        <v>49.35</v>
      </c>
      <c r="U293" s="55" t="s">
        <v>1726</v>
      </c>
      <c r="V293" s="59">
        <v>211.9</v>
      </c>
      <c r="W293" s="55" t="s">
        <v>21</v>
      </c>
      <c r="X293" s="61">
        <v>6</v>
      </c>
      <c r="Y293" s="11">
        <f t="shared" si="18"/>
        <v>2005</v>
      </c>
      <c r="Z293" s="7" t="str">
        <f t="shared" si="19"/>
        <v>2005.4</v>
      </c>
      <c r="AA293" s="12">
        <f>IF(AND(INDEX('Rate Case History'!V$11:V$13,MATCH($F293,'Rate Case History'!$U$11:$U$13,0))="Yes",INDEX('Rate Case History'!V$15:V$17,MATCH($N293,'Rate Case History'!$U$15:$U$17,0))="Yes",$M293&lt;='Rate Case History'!$V$7,ISNUMBER($S293)),$S293/100,"NA")</f>
        <v>0.10400000000000001</v>
      </c>
    </row>
    <row r="294" spans="1:27" x14ac:dyDescent="0.25">
      <c r="A294" s="55" t="s">
        <v>99</v>
      </c>
      <c r="B294" s="56" t="s">
        <v>100</v>
      </c>
      <c r="C294" s="55" t="s">
        <v>101</v>
      </c>
      <c r="D294" s="55" t="s">
        <v>370</v>
      </c>
      <c r="E294" s="55" t="s">
        <v>163</v>
      </c>
      <c r="F294" s="55" t="s">
        <v>35</v>
      </c>
      <c r="G294" s="57">
        <v>37452</v>
      </c>
      <c r="H294" s="58">
        <v>18.600000000000001</v>
      </c>
      <c r="I294" s="59">
        <v>9.84</v>
      </c>
      <c r="J294" s="59">
        <v>12.1</v>
      </c>
      <c r="K294" s="59">
        <v>52.11</v>
      </c>
      <c r="L294" s="59">
        <v>178</v>
      </c>
      <c r="M294" s="57">
        <v>37756</v>
      </c>
      <c r="N294" s="55" t="s">
        <v>76</v>
      </c>
      <c r="O294" s="58">
        <v>13.3</v>
      </c>
      <c r="P294" s="55" t="s">
        <v>74</v>
      </c>
      <c r="Q294" s="55" t="s">
        <v>75</v>
      </c>
      <c r="R294" s="59">
        <v>9.0299999999999994</v>
      </c>
      <c r="S294" s="59">
        <v>11.05</v>
      </c>
      <c r="T294" s="59">
        <v>47.84</v>
      </c>
      <c r="U294" s="55" t="s">
        <v>1720</v>
      </c>
      <c r="V294" s="59">
        <v>172.3</v>
      </c>
      <c r="W294" s="55" t="s">
        <v>21</v>
      </c>
      <c r="X294" s="61">
        <v>10</v>
      </c>
      <c r="Y294" s="11">
        <f t="shared" si="18"/>
        <v>2003</v>
      </c>
      <c r="Z294" s="7" t="str">
        <f t="shared" si="19"/>
        <v>2003.2</v>
      </c>
      <c r="AA294" s="12">
        <f>IF(AND(INDEX('Rate Case History'!V$11:V$13,MATCH($F294,'Rate Case History'!$U$11:$U$13,0))="Yes",INDEX('Rate Case History'!V$15:V$17,MATCH($N294,'Rate Case History'!$U$15:$U$17,0))="Yes",$M294&lt;='Rate Case History'!$V$7,ISNUMBER($S294)),$S294/100,"NA")</f>
        <v>0.1105</v>
      </c>
    </row>
    <row r="295" spans="1:27" x14ac:dyDescent="0.25">
      <c r="A295" s="55" t="s">
        <v>99</v>
      </c>
      <c r="B295" s="56" t="s">
        <v>100</v>
      </c>
      <c r="C295" s="55" t="s">
        <v>101</v>
      </c>
      <c r="D295" s="55" t="s">
        <v>371</v>
      </c>
      <c r="E295" s="55" t="s">
        <v>163</v>
      </c>
      <c r="F295" s="55" t="s">
        <v>35</v>
      </c>
      <c r="G295" s="57">
        <v>33917</v>
      </c>
      <c r="H295" s="58">
        <v>4.0999999999999996</v>
      </c>
      <c r="I295" s="59">
        <v>9.82</v>
      </c>
      <c r="J295" s="59">
        <v>12.4</v>
      </c>
      <c r="K295" s="59">
        <v>44.1</v>
      </c>
      <c r="L295" s="59" t="s">
        <v>17</v>
      </c>
      <c r="M295" s="57">
        <v>34213</v>
      </c>
      <c r="N295" s="55" t="s">
        <v>76</v>
      </c>
      <c r="O295" s="58">
        <v>3.3</v>
      </c>
      <c r="P295" s="55" t="s">
        <v>74</v>
      </c>
      <c r="Q295" s="55" t="s">
        <v>74</v>
      </c>
      <c r="R295" s="59">
        <v>9.33</v>
      </c>
      <c r="S295" s="59">
        <v>11.25</v>
      </c>
      <c r="T295" s="59">
        <v>44.26</v>
      </c>
      <c r="U295" s="55" t="s">
        <v>1682</v>
      </c>
      <c r="V295" s="59" t="s">
        <v>17</v>
      </c>
      <c r="W295" s="55" t="s">
        <v>21</v>
      </c>
      <c r="X295" s="61">
        <v>9</v>
      </c>
      <c r="Y295" s="11">
        <f t="shared" si="18"/>
        <v>1993</v>
      </c>
      <c r="Z295" s="7" t="str">
        <f t="shared" si="19"/>
        <v>1993.3</v>
      </c>
      <c r="AA295" s="12">
        <f>IF(AND(INDEX('Rate Case History'!V$11:V$13,MATCH($F295,'Rate Case History'!$U$11:$U$13,0))="Yes",INDEX('Rate Case History'!V$15:V$17,MATCH($N295,'Rate Case History'!$U$15:$U$17,0))="Yes",$M295&lt;='Rate Case History'!$V$7,ISNUMBER($S295)),$S295/100,"NA")</f>
        <v>0.1125</v>
      </c>
    </row>
    <row r="296" spans="1:27" x14ac:dyDescent="0.25">
      <c r="A296" s="55" t="s">
        <v>99</v>
      </c>
      <c r="B296" s="56" t="s">
        <v>100</v>
      </c>
      <c r="C296" s="55" t="s">
        <v>101</v>
      </c>
      <c r="D296" s="55" t="s">
        <v>372</v>
      </c>
      <c r="E296" s="55" t="s">
        <v>163</v>
      </c>
      <c r="F296" s="55" t="s">
        <v>35</v>
      </c>
      <c r="G296" s="57">
        <v>33787</v>
      </c>
      <c r="H296" s="58">
        <v>6.3</v>
      </c>
      <c r="I296" s="59">
        <v>10.5</v>
      </c>
      <c r="J296" s="59">
        <v>12.7</v>
      </c>
      <c r="K296" s="59">
        <v>47.83</v>
      </c>
      <c r="L296" s="59">
        <v>66.5</v>
      </c>
      <c r="M296" s="57">
        <v>34092</v>
      </c>
      <c r="N296" s="55" t="s">
        <v>73</v>
      </c>
      <c r="O296" s="58">
        <v>5.5</v>
      </c>
      <c r="P296" s="55" t="s">
        <v>74</v>
      </c>
      <c r="Q296" s="55" t="s">
        <v>75</v>
      </c>
      <c r="R296" s="59">
        <v>9.9</v>
      </c>
      <c r="S296" s="59">
        <v>11.75</v>
      </c>
      <c r="T296" s="59">
        <v>43.59</v>
      </c>
      <c r="U296" s="55" t="s">
        <v>1682</v>
      </c>
      <c r="V296" s="60">
        <v>66.400000000000006</v>
      </c>
      <c r="W296" s="55" t="s">
        <v>21</v>
      </c>
      <c r="X296" s="61">
        <v>10</v>
      </c>
      <c r="Y296" s="11">
        <f t="shared" si="18"/>
        <v>1993</v>
      </c>
      <c r="Z296" s="7" t="str">
        <f t="shared" si="19"/>
        <v>1993.2</v>
      </c>
      <c r="AA296" s="12">
        <f>IF(AND(INDEX('Rate Case History'!V$11:V$13,MATCH($F296,'Rate Case History'!$U$11:$U$13,0))="Yes",INDEX('Rate Case History'!V$15:V$17,MATCH($N296,'Rate Case History'!$U$15:$U$17,0))="Yes",$M296&lt;='Rate Case History'!$V$7,ISNUMBER($S296)),$S296/100,"NA")</f>
        <v>0.11749999999999999</v>
      </c>
    </row>
    <row r="297" spans="1:27" x14ac:dyDescent="0.25">
      <c r="A297" s="55" t="s">
        <v>99</v>
      </c>
      <c r="B297" s="56" t="s">
        <v>100</v>
      </c>
      <c r="C297" s="55" t="s">
        <v>101</v>
      </c>
      <c r="D297" s="55" t="s">
        <v>2071</v>
      </c>
      <c r="E297" s="55" t="s">
        <v>163</v>
      </c>
      <c r="F297" s="55" t="s">
        <v>35</v>
      </c>
      <c r="G297" s="57">
        <v>33109</v>
      </c>
      <c r="H297" s="58">
        <v>8.5</v>
      </c>
      <c r="I297" s="59">
        <v>10.67</v>
      </c>
      <c r="J297" s="59">
        <v>13.2</v>
      </c>
      <c r="K297" s="59">
        <v>47.67</v>
      </c>
      <c r="L297" s="60" t="s">
        <v>17</v>
      </c>
      <c r="M297" s="57">
        <v>33358</v>
      </c>
      <c r="N297" s="55" t="s">
        <v>73</v>
      </c>
      <c r="O297" s="58">
        <v>4.4000000000000004</v>
      </c>
      <c r="P297" s="55" t="s">
        <v>74</v>
      </c>
      <c r="Q297" s="55" t="s">
        <v>74</v>
      </c>
      <c r="R297" s="59">
        <v>10.32</v>
      </c>
      <c r="S297" s="59">
        <v>12.45</v>
      </c>
      <c r="T297" s="59">
        <v>47.67</v>
      </c>
      <c r="U297" s="55" t="s">
        <v>1992</v>
      </c>
      <c r="V297" s="60" t="s">
        <v>17</v>
      </c>
      <c r="W297" s="55" t="s">
        <v>21</v>
      </c>
      <c r="X297" s="61">
        <v>8</v>
      </c>
      <c r="Y297" s="11">
        <f t="shared" si="18"/>
        <v>1991</v>
      </c>
      <c r="Z297" s="7" t="str">
        <f t="shared" si="19"/>
        <v>1991.2</v>
      </c>
      <c r="AA297" s="12">
        <f>IF(AND(INDEX('Rate Case History'!V$11:V$13,MATCH($F297,'Rate Case History'!$U$11:$U$13,0))="Yes",INDEX('Rate Case History'!V$15:V$17,MATCH($N297,'Rate Case History'!$U$15:$U$17,0))="Yes",$M297&lt;='Rate Case History'!$V$7,ISNUMBER($S297)),$S297/100,"NA")</f>
        <v>0.1245</v>
      </c>
    </row>
    <row r="298" spans="1:27" x14ac:dyDescent="0.25">
      <c r="A298" s="55" t="s">
        <v>99</v>
      </c>
      <c r="B298" s="56" t="s">
        <v>100</v>
      </c>
      <c r="C298" s="55" t="s">
        <v>101</v>
      </c>
      <c r="D298" s="55" t="s">
        <v>2072</v>
      </c>
      <c r="E298" s="55" t="s">
        <v>163</v>
      </c>
      <c r="F298" s="55" t="s">
        <v>35</v>
      </c>
      <c r="G298" s="57">
        <v>32689</v>
      </c>
      <c r="H298" s="58">
        <v>6.3</v>
      </c>
      <c r="I298" s="59">
        <v>10.96</v>
      </c>
      <c r="J298" s="59">
        <v>13.9</v>
      </c>
      <c r="K298" s="59">
        <v>47</v>
      </c>
      <c r="L298" s="60" t="s">
        <v>17</v>
      </c>
      <c r="M298" s="57">
        <v>32993</v>
      </c>
      <c r="N298" s="55" t="s">
        <v>76</v>
      </c>
      <c r="O298" s="58">
        <v>3.6</v>
      </c>
      <c r="P298" s="55" t="s">
        <v>74</v>
      </c>
      <c r="Q298" s="55" t="s">
        <v>74</v>
      </c>
      <c r="R298" s="59">
        <v>10.34</v>
      </c>
      <c r="S298" s="59">
        <v>12.45</v>
      </c>
      <c r="T298" s="59">
        <v>48.81</v>
      </c>
      <c r="U298" s="55" t="s">
        <v>1975</v>
      </c>
      <c r="V298" s="60" t="s">
        <v>17</v>
      </c>
      <c r="W298" s="55" t="s">
        <v>21</v>
      </c>
      <c r="X298" s="61">
        <v>10</v>
      </c>
      <c r="Y298" s="11">
        <f t="shared" si="18"/>
        <v>1990</v>
      </c>
      <c r="Z298" s="7" t="str">
        <f t="shared" si="19"/>
        <v>1990.2</v>
      </c>
      <c r="AA298" s="12">
        <f>IF(AND(INDEX('Rate Case History'!V$11:V$13,MATCH($F298,'Rate Case History'!$U$11:$U$13,0))="Yes",INDEX('Rate Case History'!V$15:V$17,MATCH($N298,'Rate Case History'!$U$15:$U$17,0))="Yes",$M298&lt;='Rate Case History'!$V$7,ISNUMBER($S298)),$S298/100,"NA")</f>
        <v>0.1245</v>
      </c>
    </row>
    <row r="299" spans="1:27" x14ac:dyDescent="0.25">
      <c r="A299" s="55" t="s">
        <v>99</v>
      </c>
      <c r="B299" s="56" t="s">
        <v>100</v>
      </c>
      <c r="C299" s="55" t="s">
        <v>101</v>
      </c>
      <c r="D299" s="55" t="s">
        <v>2073</v>
      </c>
      <c r="E299" s="55" t="s">
        <v>163</v>
      </c>
      <c r="F299" s="55" t="s">
        <v>35</v>
      </c>
      <c r="G299" s="57">
        <v>29860</v>
      </c>
      <c r="H299" s="58">
        <v>4.7</v>
      </c>
      <c r="I299" s="59">
        <v>11.75</v>
      </c>
      <c r="J299" s="59">
        <v>18</v>
      </c>
      <c r="K299" s="59">
        <v>37.61</v>
      </c>
      <c r="L299" s="60" t="s">
        <v>17</v>
      </c>
      <c r="M299" s="57">
        <v>30134</v>
      </c>
      <c r="N299" s="55" t="s">
        <v>76</v>
      </c>
      <c r="O299" s="58">
        <v>4.5999999999999996</v>
      </c>
      <c r="P299" s="55" t="s">
        <v>74</v>
      </c>
      <c r="Q299" s="55" t="s">
        <v>74</v>
      </c>
      <c r="R299" s="60">
        <v>10.96</v>
      </c>
      <c r="S299" s="60">
        <v>15.1</v>
      </c>
      <c r="T299" s="60">
        <v>36.08</v>
      </c>
      <c r="U299" s="55" t="s">
        <v>1981</v>
      </c>
      <c r="V299" s="60" t="s">
        <v>17</v>
      </c>
      <c r="W299" s="55" t="s">
        <v>21</v>
      </c>
      <c r="X299" s="61">
        <v>9</v>
      </c>
      <c r="Y299" s="11">
        <f t="shared" ref="Y299:Y320" si="20">YEAR(M299)</f>
        <v>1982</v>
      </c>
      <c r="Z299" s="7" t="str">
        <f t="shared" ref="Z299:Z320" si="21">YEAR(M299)&amp;"."&amp;INT((MONTH(M299)-1)/3)+1</f>
        <v>1982.3</v>
      </c>
      <c r="AA299" s="12">
        <f>IF(AND(INDEX('Rate Case History'!V$11:V$13,MATCH($F299,'Rate Case History'!$U$11:$U$13,0))="Yes",INDEX('Rate Case History'!V$15:V$17,MATCH($N299,'Rate Case History'!$U$15:$U$17,0))="Yes",$M299&lt;='Rate Case History'!$V$7,ISNUMBER($S299)),$S299/100,"NA")</f>
        <v>0.151</v>
      </c>
    </row>
    <row r="300" spans="1:27" x14ac:dyDescent="0.25">
      <c r="A300" s="55" t="s">
        <v>99</v>
      </c>
      <c r="B300" s="56" t="s">
        <v>100</v>
      </c>
      <c r="C300" s="55" t="s">
        <v>101</v>
      </c>
      <c r="D300" s="55" t="s">
        <v>2074</v>
      </c>
      <c r="E300" s="55" t="s">
        <v>163</v>
      </c>
      <c r="F300" s="55" t="s">
        <v>35</v>
      </c>
      <c r="G300" s="57">
        <v>29479</v>
      </c>
      <c r="H300" s="58">
        <v>5.3</v>
      </c>
      <c r="I300" s="59">
        <v>11.2</v>
      </c>
      <c r="J300" s="59">
        <v>17.25</v>
      </c>
      <c r="K300" s="59">
        <v>34.06</v>
      </c>
      <c r="L300" s="60" t="s">
        <v>17</v>
      </c>
      <c r="M300" s="57">
        <v>29706</v>
      </c>
      <c r="N300" s="55" t="s">
        <v>76</v>
      </c>
      <c r="O300" s="58">
        <v>3.8</v>
      </c>
      <c r="P300" s="55" t="s">
        <v>74</v>
      </c>
      <c r="Q300" s="55" t="s">
        <v>74</v>
      </c>
      <c r="R300" s="59">
        <v>9.89</v>
      </c>
      <c r="S300" s="59">
        <v>13.6</v>
      </c>
      <c r="T300" s="59">
        <v>34.56</v>
      </c>
      <c r="U300" s="55" t="s">
        <v>1991</v>
      </c>
      <c r="V300" s="60" t="s">
        <v>17</v>
      </c>
      <c r="W300" s="55" t="s">
        <v>21</v>
      </c>
      <c r="X300" s="61">
        <v>7</v>
      </c>
      <c r="Y300" s="11">
        <f t="shared" si="20"/>
        <v>1981</v>
      </c>
      <c r="Z300" s="7" t="str">
        <f t="shared" si="21"/>
        <v>1981.2</v>
      </c>
      <c r="AA300" s="12">
        <f>IF(AND(INDEX('Rate Case History'!V$11:V$13,MATCH($F300,'Rate Case History'!$U$11:$U$13,0))="Yes",INDEX('Rate Case History'!V$15:V$17,MATCH($N300,'Rate Case History'!$U$15:$U$17,0))="Yes",$M300&lt;='Rate Case History'!$V$7,ISNUMBER($S300)),$S300/100,"NA")</f>
        <v>0.13600000000000001</v>
      </c>
    </row>
    <row r="301" spans="1:27" x14ac:dyDescent="0.25">
      <c r="A301" s="55" t="s">
        <v>99</v>
      </c>
      <c r="B301" s="56" t="s">
        <v>102</v>
      </c>
      <c r="C301" s="55" t="s">
        <v>53</v>
      </c>
      <c r="D301" s="55" t="s">
        <v>373</v>
      </c>
      <c r="E301" s="55" t="s">
        <v>163</v>
      </c>
      <c r="F301" s="55" t="s">
        <v>35</v>
      </c>
      <c r="G301" s="57">
        <v>37330</v>
      </c>
      <c r="H301" s="58">
        <v>26.6</v>
      </c>
      <c r="I301" s="59">
        <v>10.029999999999999</v>
      </c>
      <c r="J301" s="59">
        <v>12.6</v>
      </c>
      <c r="K301" s="59">
        <v>52.42</v>
      </c>
      <c r="L301" s="59">
        <v>324.7</v>
      </c>
      <c r="M301" s="57">
        <v>37568</v>
      </c>
      <c r="N301" s="55" t="s">
        <v>73</v>
      </c>
      <c r="O301" s="58">
        <v>17.7</v>
      </c>
      <c r="P301" s="55" t="s">
        <v>74</v>
      </c>
      <c r="Q301" s="55" t="s">
        <v>75</v>
      </c>
      <c r="R301" s="59">
        <v>9.1</v>
      </c>
      <c r="S301" s="59">
        <v>10.75</v>
      </c>
      <c r="T301" s="59">
        <v>53.32</v>
      </c>
      <c r="U301" s="55" t="s">
        <v>1720</v>
      </c>
      <c r="V301" s="59">
        <v>322.3</v>
      </c>
      <c r="W301" s="55" t="s">
        <v>21</v>
      </c>
      <c r="X301" s="61">
        <v>7</v>
      </c>
      <c r="Y301" s="11">
        <f t="shared" si="20"/>
        <v>2002</v>
      </c>
      <c r="Z301" s="7" t="str">
        <f t="shared" si="21"/>
        <v>2002.4</v>
      </c>
      <c r="AA301" s="12">
        <f>IF(AND(INDEX('Rate Case History'!V$11:V$13,MATCH($F301,'Rate Case History'!$U$11:$U$13,0))="Yes",INDEX('Rate Case History'!V$15:V$17,MATCH($N301,'Rate Case History'!$U$15:$U$17,0))="Yes",$M301&lt;='Rate Case History'!$V$7,ISNUMBER($S301)),$S301/100,"NA")</f>
        <v>0.1075</v>
      </c>
    </row>
    <row r="302" spans="1:27" x14ac:dyDescent="0.25">
      <c r="A302" s="55" t="s">
        <v>99</v>
      </c>
      <c r="B302" s="56" t="s">
        <v>102</v>
      </c>
      <c r="C302" s="55" t="s">
        <v>53</v>
      </c>
      <c r="D302" s="55" t="s">
        <v>374</v>
      </c>
      <c r="E302" s="55" t="s">
        <v>163</v>
      </c>
      <c r="F302" s="55" t="s">
        <v>35</v>
      </c>
      <c r="G302" s="57">
        <v>36095</v>
      </c>
      <c r="H302" s="58">
        <v>18.5</v>
      </c>
      <c r="I302" s="60">
        <v>9.5</v>
      </c>
      <c r="J302" s="60">
        <v>12</v>
      </c>
      <c r="K302" s="60">
        <v>45.14</v>
      </c>
      <c r="L302" s="60" t="s">
        <v>17</v>
      </c>
      <c r="M302" s="57">
        <v>36273</v>
      </c>
      <c r="N302" s="55" t="s">
        <v>73</v>
      </c>
      <c r="O302" s="58">
        <v>13.9</v>
      </c>
      <c r="P302" s="55" t="s">
        <v>74</v>
      </c>
      <c r="Q302" s="55" t="s">
        <v>75</v>
      </c>
      <c r="R302" s="59" t="s">
        <v>17</v>
      </c>
      <c r="S302" s="59" t="s">
        <v>17</v>
      </c>
      <c r="T302" s="59">
        <v>45.14</v>
      </c>
      <c r="U302" s="55" t="s">
        <v>1736</v>
      </c>
      <c r="V302" s="60" t="s">
        <v>17</v>
      </c>
      <c r="W302" s="55" t="s">
        <v>21</v>
      </c>
      <c r="X302" s="61">
        <v>5</v>
      </c>
      <c r="Y302" s="11">
        <f t="shared" si="20"/>
        <v>1999</v>
      </c>
      <c r="Z302" s="7" t="str">
        <f t="shared" si="21"/>
        <v>1999.2</v>
      </c>
      <c r="AA302" s="12" t="str">
        <f>IF(AND(INDEX('Rate Case History'!V$11:V$13,MATCH($F302,'Rate Case History'!$U$11:$U$13,0))="Yes",INDEX('Rate Case History'!V$15:V$17,MATCH($N302,'Rate Case History'!$U$15:$U$17,0))="Yes",$M302&lt;='Rate Case History'!$V$7,ISNUMBER($S302)),$S302/100,"NA")</f>
        <v>NA</v>
      </c>
    </row>
    <row r="303" spans="1:27" x14ac:dyDescent="0.25">
      <c r="A303" s="55" t="s">
        <v>99</v>
      </c>
      <c r="B303" s="56" t="s">
        <v>102</v>
      </c>
      <c r="C303" s="55" t="s">
        <v>53</v>
      </c>
      <c r="D303" s="55" t="s">
        <v>375</v>
      </c>
      <c r="E303" s="55" t="s">
        <v>163</v>
      </c>
      <c r="F303" s="55" t="s">
        <v>35</v>
      </c>
      <c r="G303" s="57">
        <v>34536</v>
      </c>
      <c r="H303" s="58">
        <v>16</v>
      </c>
      <c r="I303" s="59">
        <v>10.48</v>
      </c>
      <c r="J303" s="59">
        <v>13.75</v>
      </c>
      <c r="K303" s="59">
        <v>46.53</v>
      </c>
      <c r="L303" s="60" t="s">
        <v>17</v>
      </c>
      <c r="M303" s="57">
        <v>34838</v>
      </c>
      <c r="N303" s="55" t="s">
        <v>73</v>
      </c>
      <c r="O303" s="58">
        <v>12.1</v>
      </c>
      <c r="P303" s="55" t="s">
        <v>74</v>
      </c>
      <c r="Q303" s="55" t="s">
        <v>75</v>
      </c>
      <c r="R303" s="59" t="s">
        <v>17</v>
      </c>
      <c r="S303" s="59" t="s">
        <v>17</v>
      </c>
      <c r="T303" s="59" t="s">
        <v>17</v>
      </c>
      <c r="U303" s="55" t="s">
        <v>17</v>
      </c>
      <c r="V303" s="60" t="s">
        <v>17</v>
      </c>
      <c r="W303" s="55" t="s">
        <v>17</v>
      </c>
      <c r="X303" s="61">
        <v>10</v>
      </c>
      <c r="Y303" s="11">
        <f t="shared" si="20"/>
        <v>1995</v>
      </c>
      <c r="Z303" s="7" t="str">
        <f t="shared" si="21"/>
        <v>1995.2</v>
      </c>
      <c r="AA303" s="12" t="str">
        <f>IF(AND(INDEX('Rate Case History'!V$11:V$13,MATCH($F303,'Rate Case History'!$U$11:$U$13,0))="Yes",INDEX('Rate Case History'!V$15:V$17,MATCH($N303,'Rate Case History'!$U$15:$U$17,0))="Yes",$M303&lt;='Rate Case History'!$V$7,ISNUMBER($S303)),$S303/100,"NA")</f>
        <v>NA</v>
      </c>
    </row>
    <row r="304" spans="1:27" x14ac:dyDescent="0.25">
      <c r="A304" s="55" t="s">
        <v>99</v>
      </c>
      <c r="B304" s="56" t="s">
        <v>102</v>
      </c>
      <c r="C304" s="55" t="s">
        <v>53</v>
      </c>
      <c r="D304" s="55" t="s">
        <v>376</v>
      </c>
      <c r="E304" s="55" t="s">
        <v>163</v>
      </c>
      <c r="F304" s="55" t="s">
        <v>35</v>
      </c>
      <c r="G304" s="57">
        <v>33715</v>
      </c>
      <c r="H304" s="58">
        <v>7.4</v>
      </c>
      <c r="I304" s="59">
        <v>10.39</v>
      </c>
      <c r="J304" s="59">
        <v>13.35</v>
      </c>
      <c r="K304" s="59">
        <v>45.6</v>
      </c>
      <c r="L304" s="59" t="s">
        <v>17</v>
      </c>
      <c r="M304" s="57">
        <v>33969</v>
      </c>
      <c r="N304" s="55" t="s">
        <v>73</v>
      </c>
      <c r="O304" s="58">
        <v>5.4</v>
      </c>
      <c r="P304" s="55" t="s">
        <v>74</v>
      </c>
      <c r="Q304" s="55" t="s">
        <v>75</v>
      </c>
      <c r="R304" s="59">
        <v>9.69</v>
      </c>
      <c r="S304" s="59">
        <v>12</v>
      </c>
      <c r="T304" s="59">
        <v>46</v>
      </c>
      <c r="U304" s="55" t="s">
        <v>1682</v>
      </c>
      <c r="V304" s="59" t="s">
        <v>17</v>
      </c>
      <c r="W304" s="55" t="s">
        <v>21</v>
      </c>
      <c r="X304" s="61">
        <v>8</v>
      </c>
      <c r="Y304" s="11">
        <f t="shared" si="20"/>
        <v>1992</v>
      </c>
      <c r="Z304" s="7" t="str">
        <f t="shared" si="21"/>
        <v>1992.4</v>
      </c>
      <c r="AA304" s="12">
        <f>IF(AND(INDEX('Rate Case History'!V$11:V$13,MATCH($F304,'Rate Case History'!$U$11:$U$13,0))="Yes",INDEX('Rate Case History'!V$15:V$17,MATCH($N304,'Rate Case History'!$U$15:$U$17,0))="Yes",$M304&lt;='Rate Case History'!$V$7,ISNUMBER($S304)),$S304/100,"NA")</f>
        <v>0.12</v>
      </c>
    </row>
    <row r="305" spans="1:27" x14ac:dyDescent="0.25">
      <c r="A305" s="55" t="s">
        <v>99</v>
      </c>
      <c r="B305" s="56" t="s">
        <v>102</v>
      </c>
      <c r="C305" s="55" t="s">
        <v>53</v>
      </c>
      <c r="D305" s="55" t="s">
        <v>377</v>
      </c>
      <c r="E305" s="55" t="s">
        <v>163</v>
      </c>
      <c r="F305" s="55" t="s">
        <v>35</v>
      </c>
      <c r="G305" s="57">
        <v>33435</v>
      </c>
      <c r="H305" s="58">
        <v>11.3</v>
      </c>
      <c r="I305" s="59">
        <v>10.63</v>
      </c>
      <c r="J305" s="59">
        <v>14</v>
      </c>
      <c r="K305" s="59">
        <v>40.86</v>
      </c>
      <c r="L305" s="60">
        <v>166</v>
      </c>
      <c r="M305" s="57">
        <v>33739</v>
      </c>
      <c r="N305" s="55" t="s">
        <v>76</v>
      </c>
      <c r="O305" s="58">
        <v>5</v>
      </c>
      <c r="P305" s="55" t="s">
        <v>74</v>
      </c>
      <c r="Q305" s="55" t="s">
        <v>75</v>
      </c>
      <c r="R305" s="59">
        <v>10.119999999999999</v>
      </c>
      <c r="S305" s="59">
        <v>12.75</v>
      </c>
      <c r="T305" s="59">
        <v>40.86</v>
      </c>
      <c r="U305" s="55" t="s">
        <v>1758</v>
      </c>
      <c r="V305" s="60">
        <v>162</v>
      </c>
      <c r="W305" s="55" t="s">
        <v>21</v>
      </c>
      <c r="X305" s="61">
        <v>10</v>
      </c>
      <c r="Y305" s="11">
        <f t="shared" si="20"/>
        <v>1992</v>
      </c>
      <c r="Z305" s="7" t="str">
        <f t="shared" si="21"/>
        <v>1992.2</v>
      </c>
      <c r="AA305" s="12">
        <f>IF(AND(INDEX('Rate Case History'!V$11:V$13,MATCH($F305,'Rate Case History'!$U$11:$U$13,0))="Yes",INDEX('Rate Case History'!V$15:V$17,MATCH($N305,'Rate Case History'!$U$15:$U$17,0))="Yes",$M305&lt;='Rate Case History'!$V$7,ISNUMBER($S305)),$S305/100,"NA")</f>
        <v>0.1275</v>
      </c>
    </row>
    <row r="306" spans="1:27" x14ac:dyDescent="0.25">
      <c r="A306" s="55" t="s">
        <v>99</v>
      </c>
      <c r="B306" s="56" t="s">
        <v>102</v>
      </c>
      <c r="C306" s="55" t="s">
        <v>53</v>
      </c>
      <c r="D306" s="55" t="s">
        <v>2075</v>
      </c>
      <c r="E306" s="55" t="s">
        <v>163</v>
      </c>
      <c r="F306" s="55" t="s">
        <v>35</v>
      </c>
      <c r="G306" s="57">
        <v>33100</v>
      </c>
      <c r="H306" s="58">
        <v>14.6</v>
      </c>
      <c r="I306" s="59">
        <v>10.7</v>
      </c>
      <c r="J306" s="59">
        <v>13.68</v>
      </c>
      <c r="K306" s="59">
        <v>43.4</v>
      </c>
      <c r="L306" s="60" t="s">
        <v>17</v>
      </c>
      <c r="M306" s="57">
        <v>33252</v>
      </c>
      <c r="N306" s="55" t="s">
        <v>73</v>
      </c>
      <c r="O306" s="58">
        <v>6.7</v>
      </c>
      <c r="P306" s="55" t="s">
        <v>74</v>
      </c>
      <c r="Q306" s="55" t="s">
        <v>75</v>
      </c>
      <c r="R306" s="59">
        <v>10.01</v>
      </c>
      <c r="S306" s="59" t="s">
        <v>17</v>
      </c>
      <c r="T306" s="59">
        <v>43.4</v>
      </c>
      <c r="U306" s="55" t="s">
        <v>1992</v>
      </c>
      <c r="V306" s="60" t="s">
        <v>17</v>
      </c>
      <c r="W306" s="55" t="s">
        <v>21</v>
      </c>
      <c r="X306" s="61">
        <v>5</v>
      </c>
      <c r="Y306" s="11">
        <f t="shared" si="20"/>
        <v>1991</v>
      </c>
      <c r="Z306" s="7" t="str">
        <f t="shared" si="21"/>
        <v>1991.1</v>
      </c>
      <c r="AA306" s="12" t="str">
        <f>IF(AND(INDEX('Rate Case History'!V$11:V$13,MATCH($F306,'Rate Case History'!$U$11:$U$13,0))="Yes",INDEX('Rate Case History'!V$15:V$17,MATCH($N306,'Rate Case History'!$U$15:$U$17,0))="Yes",$M306&lt;='Rate Case History'!$V$7,ISNUMBER($S306)),$S306/100,"NA")</f>
        <v>NA</v>
      </c>
    </row>
    <row r="307" spans="1:27" x14ac:dyDescent="0.25">
      <c r="A307" s="55" t="s">
        <v>99</v>
      </c>
      <c r="B307" s="56" t="s">
        <v>102</v>
      </c>
      <c r="C307" s="55" t="s">
        <v>53</v>
      </c>
      <c r="D307" s="55" t="s">
        <v>2076</v>
      </c>
      <c r="E307" s="55" t="s">
        <v>163</v>
      </c>
      <c r="F307" s="55" t="s">
        <v>35</v>
      </c>
      <c r="G307" s="57">
        <v>32007</v>
      </c>
      <c r="H307" s="58">
        <v>12.4</v>
      </c>
      <c r="I307" s="59">
        <v>10.36</v>
      </c>
      <c r="J307" s="59">
        <v>13</v>
      </c>
      <c r="K307" s="59">
        <v>41.25</v>
      </c>
      <c r="L307" s="60">
        <v>136.80000000000001</v>
      </c>
      <c r="M307" s="57">
        <v>32311</v>
      </c>
      <c r="N307" s="55" t="s">
        <v>76</v>
      </c>
      <c r="O307" s="58">
        <v>6.3</v>
      </c>
      <c r="P307" s="55" t="s">
        <v>74</v>
      </c>
      <c r="Q307" s="55" t="s">
        <v>75</v>
      </c>
      <c r="R307" s="59">
        <v>9.8699999999999992</v>
      </c>
      <c r="S307" s="59">
        <v>11.72</v>
      </c>
      <c r="T307" s="59">
        <v>39.770000000000003</v>
      </c>
      <c r="U307" s="55" t="s">
        <v>1953</v>
      </c>
      <c r="V307" s="60">
        <v>136.69999999999999</v>
      </c>
      <c r="W307" s="55" t="s">
        <v>21</v>
      </c>
      <c r="X307" s="61">
        <v>10</v>
      </c>
      <c r="Y307" s="11">
        <f t="shared" si="20"/>
        <v>1988</v>
      </c>
      <c r="Z307" s="7" t="str">
        <f t="shared" si="21"/>
        <v>1988.2</v>
      </c>
      <c r="AA307" s="12">
        <f>IF(AND(INDEX('Rate Case History'!V$11:V$13,MATCH($F307,'Rate Case History'!$U$11:$U$13,0))="Yes",INDEX('Rate Case History'!V$15:V$17,MATCH($N307,'Rate Case History'!$U$15:$U$17,0))="Yes",$M307&lt;='Rate Case History'!$V$7,ISNUMBER($S307)),$S307/100,"NA")</f>
        <v>0.11720000000000001</v>
      </c>
    </row>
    <row r="308" spans="1:27" x14ac:dyDescent="0.25">
      <c r="A308" s="55" t="s">
        <v>99</v>
      </c>
      <c r="B308" s="56" t="s">
        <v>102</v>
      </c>
      <c r="C308" s="55" t="s">
        <v>53</v>
      </c>
      <c r="D308" s="55" t="s">
        <v>2077</v>
      </c>
      <c r="E308" s="55" t="s">
        <v>163</v>
      </c>
      <c r="F308" s="55" t="s">
        <v>35</v>
      </c>
      <c r="G308" s="57">
        <v>31296</v>
      </c>
      <c r="H308" s="58">
        <v>8.6999999999999993</v>
      </c>
      <c r="I308" s="59">
        <v>13.18</v>
      </c>
      <c r="J308" s="59">
        <v>16.3</v>
      </c>
      <c r="K308" s="59">
        <v>49.5</v>
      </c>
      <c r="L308" s="60">
        <v>61.4</v>
      </c>
      <c r="M308" s="57">
        <v>31590</v>
      </c>
      <c r="N308" s="55" t="s">
        <v>76</v>
      </c>
      <c r="O308" s="58">
        <v>3.9</v>
      </c>
      <c r="P308" s="55" t="s">
        <v>74</v>
      </c>
      <c r="Q308" s="55" t="s">
        <v>75</v>
      </c>
      <c r="R308" s="59">
        <v>10.91</v>
      </c>
      <c r="S308" s="59">
        <v>11.88</v>
      </c>
      <c r="T308" s="59">
        <v>45</v>
      </c>
      <c r="U308" s="55" t="s">
        <v>2019</v>
      </c>
      <c r="V308" s="60">
        <v>56</v>
      </c>
      <c r="W308" s="55" t="s">
        <v>21</v>
      </c>
      <c r="X308" s="61">
        <v>9</v>
      </c>
      <c r="Y308" s="11">
        <f t="shared" si="20"/>
        <v>1986</v>
      </c>
      <c r="Z308" s="7" t="str">
        <f t="shared" si="21"/>
        <v>1986.2</v>
      </c>
      <c r="AA308" s="12">
        <f>IF(AND(INDEX('Rate Case History'!V$11:V$13,MATCH($F308,'Rate Case History'!$U$11:$U$13,0))="Yes",INDEX('Rate Case History'!V$15:V$17,MATCH($N308,'Rate Case History'!$U$15:$U$17,0))="Yes",$M308&lt;='Rate Case History'!$V$7,ISNUMBER($S308)),$S308/100,"NA")</f>
        <v>0.1188</v>
      </c>
    </row>
    <row r="309" spans="1:27" x14ac:dyDescent="0.25">
      <c r="A309" s="55" t="s">
        <v>99</v>
      </c>
      <c r="B309" s="56" t="s">
        <v>102</v>
      </c>
      <c r="C309" s="55" t="s">
        <v>53</v>
      </c>
      <c r="D309" s="55" t="s">
        <v>2078</v>
      </c>
      <c r="E309" s="55" t="s">
        <v>163</v>
      </c>
      <c r="F309" s="55" t="s">
        <v>35</v>
      </c>
      <c r="G309" s="57">
        <v>31226</v>
      </c>
      <c r="H309" s="58">
        <v>9.5</v>
      </c>
      <c r="I309" s="59">
        <v>11.21</v>
      </c>
      <c r="J309" s="59">
        <v>14.75</v>
      </c>
      <c r="K309" s="59">
        <v>39.25</v>
      </c>
      <c r="L309" s="60">
        <v>45.1</v>
      </c>
      <c r="M309" s="57">
        <v>31530</v>
      </c>
      <c r="N309" s="55" t="s">
        <v>76</v>
      </c>
      <c r="O309" s="58">
        <v>6.7</v>
      </c>
      <c r="P309" s="55" t="s">
        <v>74</v>
      </c>
      <c r="Q309" s="55" t="s">
        <v>75</v>
      </c>
      <c r="R309" s="59">
        <v>10.38</v>
      </c>
      <c r="S309" s="59">
        <v>13.01</v>
      </c>
      <c r="T309" s="59">
        <v>33.83</v>
      </c>
      <c r="U309" s="55" t="s">
        <v>1955</v>
      </c>
      <c r="V309" s="60">
        <v>38.9</v>
      </c>
      <c r="W309" s="55" t="s">
        <v>21</v>
      </c>
      <c r="X309" s="61">
        <v>10</v>
      </c>
      <c r="Y309" s="11">
        <f t="shared" si="20"/>
        <v>1986</v>
      </c>
      <c r="Z309" s="7" t="str">
        <f t="shared" si="21"/>
        <v>1986.2</v>
      </c>
      <c r="AA309" s="12">
        <f>IF(AND(INDEX('Rate Case History'!V$11:V$13,MATCH($F309,'Rate Case History'!$U$11:$U$13,0))="Yes",INDEX('Rate Case History'!V$15:V$17,MATCH($N309,'Rate Case History'!$U$15:$U$17,0))="Yes",$M309&lt;='Rate Case History'!$V$7,ISNUMBER($S309)),$S309/100,"NA")</f>
        <v>0.13009999999999999</v>
      </c>
    </row>
    <row r="310" spans="1:27" x14ac:dyDescent="0.25">
      <c r="A310" s="55" t="s">
        <v>99</v>
      </c>
      <c r="B310" s="56" t="s">
        <v>102</v>
      </c>
      <c r="C310" s="55" t="s">
        <v>53</v>
      </c>
      <c r="D310" s="55" t="s">
        <v>2079</v>
      </c>
      <c r="E310" s="55" t="s">
        <v>163</v>
      </c>
      <c r="F310" s="55" t="s">
        <v>35</v>
      </c>
      <c r="G310" s="57">
        <v>30813</v>
      </c>
      <c r="H310" s="58">
        <v>7.7</v>
      </c>
      <c r="I310" s="59">
        <v>12.2</v>
      </c>
      <c r="J310" s="59">
        <v>17</v>
      </c>
      <c r="K310" s="59">
        <v>38.700000000000003</v>
      </c>
      <c r="L310" s="60" t="s">
        <v>17</v>
      </c>
      <c r="M310" s="57">
        <v>30915</v>
      </c>
      <c r="N310" s="55" t="s">
        <v>76</v>
      </c>
      <c r="O310" s="58">
        <v>4.3</v>
      </c>
      <c r="P310" s="55" t="s">
        <v>74</v>
      </c>
      <c r="Q310" s="55" t="s">
        <v>74</v>
      </c>
      <c r="R310" s="59">
        <v>11.29</v>
      </c>
      <c r="S310" s="59">
        <v>14.64</v>
      </c>
      <c r="T310" s="59">
        <v>38.700000000000003</v>
      </c>
      <c r="U310" s="55" t="s">
        <v>1998</v>
      </c>
      <c r="V310" s="60" t="s">
        <v>17</v>
      </c>
      <c r="W310" s="55" t="s">
        <v>21</v>
      </c>
      <c r="X310" s="61">
        <v>3</v>
      </c>
      <c r="Y310" s="11">
        <f t="shared" si="20"/>
        <v>1984</v>
      </c>
      <c r="Z310" s="7" t="str">
        <f t="shared" si="21"/>
        <v>1984.3</v>
      </c>
      <c r="AA310" s="12">
        <f>IF(AND(INDEX('Rate Case History'!V$11:V$13,MATCH($F310,'Rate Case History'!$U$11:$U$13,0))="Yes",INDEX('Rate Case History'!V$15:V$17,MATCH($N310,'Rate Case History'!$U$15:$U$17,0))="Yes",$M310&lt;='Rate Case History'!$V$7,ISNUMBER($S310)),$S310/100,"NA")</f>
        <v>0.1464</v>
      </c>
    </row>
    <row r="311" spans="1:27" x14ac:dyDescent="0.25">
      <c r="A311" s="55" t="s">
        <v>99</v>
      </c>
      <c r="B311" s="56" t="s">
        <v>102</v>
      </c>
      <c r="C311" s="55" t="s">
        <v>53</v>
      </c>
      <c r="D311" s="55" t="s">
        <v>2080</v>
      </c>
      <c r="E311" s="55" t="s">
        <v>163</v>
      </c>
      <c r="F311" s="55" t="s">
        <v>35</v>
      </c>
      <c r="G311" s="57">
        <v>30193</v>
      </c>
      <c r="H311" s="58">
        <v>5.2</v>
      </c>
      <c r="I311" s="59">
        <v>12.87</v>
      </c>
      <c r="J311" s="59">
        <v>19</v>
      </c>
      <c r="K311" s="59">
        <v>38.200000000000003</v>
      </c>
      <c r="L311" s="60" t="s">
        <v>17</v>
      </c>
      <c r="M311" s="57">
        <v>30357</v>
      </c>
      <c r="N311" s="55" t="s">
        <v>76</v>
      </c>
      <c r="O311" s="58">
        <v>2.1</v>
      </c>
      <c r="P311" s="55" t="s">
        <v>74</v>
      </c>
      <c r="Q311" s="55" t="s">
        <v>74</v>
      </c>
      <c r="R311" s="59">
        <v>11.04</v>
      </c>
      <c r="S311" s="59">
        <v>15</v>
      </c>
      <c r="T311" s="59">
        <v>40.29</v>
      </c>
      <c r="U311" s="55" t="s">
        <v>1968</v>
      </c>
      <c r="V311" s="60" t="s">
        <v>17</v>
      </c>
      <c r="W311" s="55" t="s">
        <v>21</v>
      </c>
      <c r="X311" s="61">
        <v>5</v>
      </c>
      <c r="Y311" s="11">
        <f t="shared" si="20"/>
        <v>1983</v>
      </c>
      <c r="Z311" s="7" t="str">
        <f t="shared" si="21"/>
        <v>1983.1</v>
      </c>
      <c r="AA311" s="12">
        <f>IF(AND(INDEX('Rate Case History'!V$11:V$13,MATCH($F311,'Rate Case History'!$U$11:$U$13,0))="Yes",INDEX('Rate Case History'!V$15:V$17,MATCH($N311,'Rate Case History'!$U$15:$U$17,0))="Yes",$M311&lt;='Rate Case History'!$V$7,ISNUMBER($S311)),$S311/100,"NA")</f>
        <v>0.15</v>
      </c>
    </row>
    <row r="312" spans="1:27" x14ac:dyDescent="0.25">
      <c r="A312" s="55" t="s">
        <v>99</v>
      </c>
      <c r="B312" s="56" t="s">
        <v>102</v>
      </c>
      <c r="C312" s="55" t="s">
        <v>53</v>
      </c>
      <c r="D312" s="55" t="s">
        <v>2081</v>
      </c>
      <c r="E312" s="55" t="s">
        <v>163</v>
      </c>
      <c r="F312" s="55" t="s">
        <v>35</v>
      </c>
      <c r="G312" s="57">
        <v>29585</v>
      </c>
      <c r="H312" s="58">
        <v>3.3</v>
      </c>
      <c r="I312" s="59">
        <v>10.84</v>
      </c>
      <c r="J312" s="59">
        <v>15</v>
      </c>
      <c r="K312" s="59">
        <v>36.369999999999997</v>
      </c>
      <c r="L312" s="59" t="s">
        <v>17</v>
      </c>
      <c r="M312" s="57">
        <v>30013</v>
      </c>
      <c r="N312" s="55" t="s">
        <v>76</v>
      </c>
      <c r="O312" s="58">
        <v>3.3</v>
      </c>
      <c r="P312" s="55" t="s">
        <v>74</v>
      </c>
      <c r="Q312" s="55" t="s">
        <v>74</v>
      </c>
      <c r="R312" s="59">
        <v>10.79</v>
      </c>
      <c r="S312" s="59">
        <v>15</v>
      </c>
      <c r="T312" s="59">
        <v>36.75</v>
      </c>
      <c r="U312" s="55" t="s">
        <v>1959</v>
      </c>
      <c r="V312" s="59" t="s">
        <v>17</v>
      </c>
      <c r="W312" s="55" t="s">
        <v>21</v>
      </c>
      <c r="X312" s="61">
        <v>14</v>
      </c>
      <c r="Y312" s="11">
        <f t="shared" si="20"/>
        <v>1982</v>
      </c>
      <c r="Z312" s="7" t="str">
        <f t="shared" si="21"/>
        <v>1982.1</v>
      </c>
      <c r="AA312" s="12">
        <f>IF(AND(INDEX('Rate Case History'!V$11:V$13,MATCH($F312,'Rate Case History'!$U$11:$U$13,0))="Yes",INDEX('Rate Case History'!V$15:V$17,MATCH($N312,'Rate Case History'!$U$15:$U$17,0))="Yes",$M312&lt;='Rate Case History'!$V$7,ISNUMBER($S312)),$S312/100,"NA")</f>
        <v>0.15</v>
      </c>
    </row>
    <row r="313" spans="1:27" x14ac:dyDescent="0.25">
      <c r="A313" s="55" t="s">
        <v>99</v>
      </c>
      <c r="B313" s="56" t="s">
        <v>102</v>
      </c>
      <c r="C313" s="55" t="s">
        <v>53</v>
      </c>
      <c r="D313" s="55" t="s">
        <v>2082</v>
      </c>
      <c r="E313" s="55" t="s">
        <v>163</v>
      </c>
      <c r="F313" s="55" t="s">
        <v>35</v>
      </c>
      <c r="G313" s="57">
        <v>29434</v>
      </c>
      <c r="H313" s="58">
        <v>7.8</v>
      </c>
      <c r="I313" s="59">
        <v>10.55</v>
      </c>
      <c r="J313" s="59">
        <v>15</v>
      </c>
      <c r="K313" s="59">
        <v>39.9</v>
      </c>
      <c r="L313" s="59" t="s">
        <v>17</v>
      </c>
      <c r="M313" s="57">
        <v>29798</v>
      </c>
      <c r="N313" s="55" t="s">
        <v>76</v>
      </c>
      <c r="O313" s="58">
        <v>3.3</v>
      </c>
      <c r="P313" s="55" t="s">
        <v>74</v>
      </c>
      <c r="Q313" s="55" t="s">
        <v>74</v>
      </c>
      <c r="R313" s="59">
        <v>10.23</v>
      </c>
      <c r="S313" s="59">
        <v>14.2</v>
      </c>
      <c r="T313" s="59">
        <v>40.01</v>
      </c>
      <c r="U313" s="55" t="s">
        <v>1991</v>
      </c>
      <c r="V313" s="59" t="s">
        <v>17</v>
      </c>
      <c r="W313" s="55" t="s">
        <v>21</v>
      </c>
      <c r="X313" s="61">
        <v>12</v>
      </c>
      <c r="Y313" s="11">
        <f t="shared" si="20"/>
        <v>1981</v>
      </c>
      <c r="Z313" s="7" t="str">
        <f t="shared" si="21"/>
        <v>1981.3</v>
      </c>
      <c r="AA313" s="12">
        <f>IF(AND(INDEX('Rate Case History'!V$11:V$13,MATCH($F313,'Rate Case History'!$U$11:$U$13,0))="Yes",INDEX('Rate Case History'!V$15:V$17,MATCH($N313,'Rate Case History'!$U$15:$U$17,0))="Yes",$M313&lt;='Rate Case History'!$V$7,ISNUMBER($S313)),$S313/100,"NA")</f>
        <v>0.14199999999999999</v>
      </c>
    </row>
    <row r="314" spans="1:27" x14ac:dyDescent="0.25">
      <c r="A314" s="55" t="s">
        <v>99</v>
      </c>
      <c r="B314" s="56" t="s">
        <v>102</v>
      </c>
      <c r="C314" s="55" t="s">
        <v>53</v>
      </c>
      <c r="D314" s="55" t="s">
        <v>2084</v>
      </c>
      <c r="E314" s="55" t="s">
        <v>163</v>
      </c>
      <c r="F314" s="55" t="s">
        <v>35</v>
      </c>
      <c r="G314" s="57">
        <v>29342</v>
      </c>
      <c r="H314" s="58">
        <v>7.4</v>
      </c>
      <c r="I314" s="59">
        <v>10.91</v>
      </c>
      <c r="J314" s="59">
        <v>15.8</v>
      </c>
      <c r="K314" s="59">
        <v>36.200000000000003</v>
      </c>
      <c r="L314" s="59" t="s">
        <v>17</v>
      </c>
      <c r="M314" s="57">
        <v>29896</v>
      </c>
      <c r="N314" s="55" t="s">
        <v>76</v>
      </c>
      <c r="O314" s="58">
        <v>6.4</v>
      </c>
      <c r="P314" s="55" t="s">
        <v>74</v>
      </c>
      <c r="Q314" s="55" t="s">
        <v>74</v>
      </c>
      <c r="R314" s="59">
        <v>10.57</v>
      </c>
      <c r="S314" s="59">
        <v>15.17</v>
      </c>
      <c r="T314" s="59">
        <v>37.1</v>
      </c>
      <c r="U314" s="55" t="s">
        <v>2083</v>
      </c>
      <c r="V314" s="59" t="s">
        <v>17</v>
      </c>
      <c r="W314" s="55" t="s">
        <v>21</v>
      </c>
      <c r="X314" s="61">
        <v>18</v>
      </c>
      <c r="Y314" s="11">
        <f t="shared" si="20"/>
        <v>1981</v>
      </c>
      <c r="Z314" s="7" t="str">
        <f t="shared" si="21"/>
        <v>1981.4</v>
      </c>
      <c r="AA314" s="12">
        <f>IF(AND(INDEX('Rate Case History'!V$11:V$13,MATCH($F314,'Rate Case History'!$U$11:$U$13,0))="Yes",INDEX('Rate Case History'!V$15:V$17,MATCH($N314,'Rate Case History'!$U$15:$U$17,0))="Yes",$M314&lt;='Rate Case History'!$V$7,ISNUMBER($S314)),$S314/100,"NA")</f>
        <v>0.1517</v>
      </c>
    </row>
    <row r="315" spans="1:27" x14ac:dyDescent="0.25">
      <c r="A315" s="55" t="s">
        <v>99</v>
      </c>
      <c r="B315" s="56" t="s">
        <v>102</v>
      </c>
      <c r="C315" s="55" t="s">
        <v>53</v>
      </c>
      <c r="D315" s="55" t="s">
        <v>2085</v>
      </c>
      <c r="E315" s="55" t="s">
        <v>163</v>
      </c>
      <c r="F315" s="55" t="s">
        <v>35</v>
      </c>
      <c r="G315" s="57">
        <v>28703</v>
      </c>
      <c r="H315" s="58">
        <v>3.2</v>
      </c>
      <c r="I315" s="59">
        <v>9.51</v>
      </c>
      <c r="J315" s="59">
        <v>13.5</v>
      </c>
      <c r="K315" s="59">
        <v>38.51</v>
      </c>
      <c r="L315" s="59" t="s">
        <v>17</v>
      </c>
      <c r="M315" s="57">
        <v>29798</v>
      </c>
      <c r="N315" s="55" t="s">
        <v>76</v>
      </c>
      <c r="O315" s="58">
        <v>2.5</v>
      </c>
      <c r="P315" s="55" t="s">
        <v>74</v>
      </c>
      <c r="Q315" s="55" t="s">
        <v>74</v>
      </c>
      <c r="R315" s="59">
        <v>9.74</v>
      </c>
      <c r="S315" s="59">
        <v>13.5</v>
      </c>
      <c r="T315" s="59">
        <v>39.4</v>
      </c>
      <c r="U315" s="55" t="s">
        <v>1991</v>
      </c>
      <c r="V315" s="59" t="s">
        <v>17</v>
      </c>
      <c r="W315" s="55" t="s">
        <v>21</v>
      </c>
      <c r="X315" s="61">
        <v>36</v>
      </c>
      <c r="Y315" s="11">
        <f t="shared" si="20"/>
        <v>1981</v>
      </c>
      <c r="Z315" s="7" t="str">
        <f t="shared" si="21"/>
        <v>1981.3</v>
      </c>
      <c r="AA315" s="12">
        <f>IF(AND(INDEX('Rate Case History'!V$11:V$13,MATCH($F315,'Rate Case History'!$U$11:$U$13,0))="Yes",INDEX('Rate Case History'!V$15:V$17,MATCH($N315,'Rate Case History'!$U$15:$U$17,0))="Yes",$M315&lt;='Rate Case History'!$V$7,ISNUMBER($S315)),$S315/100,"NA")</f>
        <v>0.13500000000000001</v>
      </c>
    </row>
    <row r="316" spans="1:27" x14ac:dyDescent="0.25">
      <c r="A316" s="55" t="s">
        <v>99</v>
      </c>
      <c r="B316" s="56" t="s">
        <v>102</v>
      </c>
      <c r="C316" s="55" t="s">
        <v>53</v>
      </c>
      <c r="D316" s="55" t="s">
        <v>2086</v>
      </c>
      <c r="E316" s="55" t="s">
        <v>163</v>
      </c>
      <c r="F316" s="55" t="s">
        <v>35</v>
      </c>
      <c r="G316" s="57">
        <v>28663</v>
      </c>
      <c r="H316" s="60">
        <v>5.5</v>
      </c>
      <c r="I316" s="60">
        <v>9.57</v>
      </c>
      <c r="J316" s="60">
        <v>12.5</v>
      </c>
      <c r="K316" s="60">
        <v>36.619999999999997</v>
      </c>
      <c r="L316" s="60" t="s">
        <v>17</v>
      </c>
      <c r="M316" s="57">
        <v>29434</v>
      </c>
      <c r="N316" s="55" t="s">
        <v>76</v>
      </c>
      <c r="O316" s="58">
        <v>1.9</v>
      </c>
      <c r="P316" s="55" t="s">
        <v>74</v>
      </c>
      <c r="Q316" s="55" t="s">
        <v>74</v>
      </c>
      <c r="R316" s="60">
        <v>9.57</v>
      </c>
      <c r="S316" s="60">
        <v>12.5</v>
      </c>
      <c r="T316" s="60">
        <v>36.44</v>
      </c>
      <c r="U316" s="55" t="s">
        <v>2035</v>
      </c>
      <c r="V316" s="60" t="s">
        <v>17</v>
      </c>
      <c r="W316" s="55" t="s">
        <v>21</v>
      </c>
      <c r="X316" s="61">
        <v>25</v>
      </c>
      <c r="Y316" s="11">
        <f t="shared" si="20"/>
        <v>1980</v>
      </c>
      <c r="Z316" s="7" t="str">
        <f t="shared" si="21"/>
        <v>1980.3</v>
      </c>
      <c r="AA316" s="12">
        <f>IF(AND(INDEX('Rate Case History'!V$11:V$13,MATCH($F316,'Rate Case History'!$U$11:$U$13,0))="Yes",INDEX('Rate Case History'!V$15:V$17,MATCH($N316,'Rate Case History'!$U$15:$U$17,0))="Yes",$M316&lt;='Rate Case History'!$V$7,ISNUMBER($S316)),$S316/100,"NA")</f>
        <v>0.125</v>
      </c>
    </row>
    <row r="317" spans="1:27" x14ac:dyDescent="0.25">
      <c r="A317" s="55" t="s">
        <v>99</v>
      </c>
      <c r="B317" s="56" t="s">
        <v>102</v>
      </c>
      <c r="C317" s="55" t="s">
        <v>53</v>
      </c>
      <c r="D317" s="55" t="s">
        <v>2087</v>
      </c>
      <c r="E317" s="55" t="s">
        <v>163</v>
      </c>
      <c r="F317" s="55" t="s">
        <v>35</v>
      </c>
      <c r="G317" s="57">
        <v>28578</v>
      </c>
      <c r="H317" s="58">
        <v>4.2</v>
      </c>
      <c r="I317" s="59">
        <v>9.76</v>
      </c>
      <c r="J317" s="59">
        <v>13.5</v>
      </c>
      <c r="K317" s="59">
        <v>36.5</v>
      </c>
      <c r="L317" s="59" t="s">
        <v>17</v>
      </c>
      <c r="M317" s="57">
        <v>29340</v>
      </c>
      <c r="N317" s="55" t="s">
        <v>76</v>
      </c>
      <c r="O317" s="58">
        <v>3.5</v>
      </c>
      <c r="P317" s="55" t="s">
        <v>74</v>
      </c>
      <c r="Q317" s="55" t="s">
        <v>74</v>
      </c>
      <c r="R317" s="59">
        <v>9.32</v>
      </c>
      <c r="S317" s="59">
        <v>12.5</v>
      </c>
      <c r="T317" s="59">
        <v>36.5</v>
      </c>
      <c r="U317" s="55" t="s">
        <v>2088</v>
      </c>
      <c r="V317" s="59" t="s">
        <v>17</v>
      </c>
      <c r="W317" s="55" t="s">
        <v>21</v>
      </c>
      <c r="X317" s="61">
        <v>25</v>
      </c>
      <c r="Y317" s="11">
        <f t="shared" si="20"/>
        <v>1980</v>
      </c>
      <c r="Z317" s="7" t="str">
        <f t="shared" si="21"/>
        <v>1980.2</v>
      </c>
      <c r="AA317" s="12">
        <f>IF(AND(INDEX('Rate Case History'!V$11:V$13,MATCH($F317,'Rate Case History'!$U$11:$U$13,0))="Yes",INDEX('Rate Case History'!V$15:V$17,MATCH($N317,'Rate Case History'!$U$15:$U$17,0))="Yes",$M317&lt;='Rate Case History'!$V$7,ISNUMBER($S317)),$S317/100,"NA")</f>
        <v>0.125</v>
      </c>
    </row>
    <row r="318" spans="1:27" x14ac:dyDescent="0.25">
      <c r="A318" s="55" t="s">
        <v>30</v>
      </c>
      <c r="B318" s="56" t="s">
        <v>61</v>
      </c>
      <c r="C318" s="55" t="s">
        <v>62</v>
      </c>
      <c r="D318" s="55" t="s">
        <v>1919</v>
      </c>
      <c r="E318" s="55" t="s">
        <v>163</v>
      </c>
      <c r="F318" s="55" t="s">
        <v>35</v>
      </c>
      <c r="G318" s="57">
        <v>44958</v>
      </c>
      <c r="H318" s="58">
        <v>2.89</v>
      </c>
      <c r="I318" s="59">
        <v>7.59</v>
      </c>
      <c r="J318" s="59">
        <v>10.25</v>
      </c>
      <c r="K318" s="59">
        <v>50</v>
      </c>
      <c r="L318" s="59">
        <v>211.166</v>
      </c>
      <c r="M318" s="57">
        <v>45169</v>
      </c>
      <c r="N318" s="55" t="s">
        <v>73</v>
      </c>
      <c r="O318" s="58">
        <v>1.2549999999999999</v>
      </c>
      <c r="P318" s="55" t="s">
        <v>75</v>
      </c>
      <c r="Q318" s="55" t="s">
        <v>74</v>
      </c>
      <c r="R318" s="60">
        <v>7.19</v>
      </c>
      <c r="S318" s="60">
        <v>9.4</v>
      </c>
      <c r="T318" s="60">
        <v>50</v>
      </c>
      <c r="U318" s="55" t="s">
        <v>1765</v>
      </c>
      <c r="V318" s="60">
        <v>206.56200000000001</v>
      </c>
      <c r="W318" s="55" t="s">
        <v>21</v>
      </c>
      <c r="X318" s="61">
        <v>7</v>
      </c>
      <c r="Y318" s="11">
        <f t="shared" si="20"/>
        <v>2023</v>
      </c>
      <c r="Z318" s="7" t="str">
        <f t="shared" si="21"/>
        <v>2023.3</v>
      </c>
      <c r="AA318" s="12">
        <f>IF(AND(INDEX('Rate Case History'!V$11:V$13,MATCH($F318,'Rate Case History'!$U$11:$U$13,0))="Yes",INDEX('Rate Case History'!V$15:V$17,MATCH($N318,'Rate Case History'!$U$15:$U$17,0))="Yes",$M318&lt;='Rate Case History'!$V$7,ISNUMBER($S318)),$S318/100,"NA")</f>
        <v>9.4E-2</v>
      </c>
    </row>
    <row r="319" spans="1:27" x14ac:dyDescent="0.25">
      <c r="A319" s="55" t="s">
        <v>30</v>
      </c>
      <c r="B319" s="56" t="s">
        <v>61</v>
      </c>
      <c r="C319" s="55" t="s">
        <v>62</v>
      </c>
      <c r="D319" s="55" t="s">
        <v>378</v>
      </c>
      <c r="E319" s="55" t="s">
        <v>163</v>
      </c>
      <c r="F319" s="55" t="s">
        <v>35</v>
      </c>
      <c r="G319" s="57">
        <v>44225</v>
      </c>
      <c r="H319" s="58">
        <v>1.002</v>
      </c>
      <c r="I319" s="59">
        <v>7.3</v>
      </c>
      <c r="J319" s="59">
        <v>9.9</v>
      </c>
      <c r="K319" s="59">
        <v>50</v>
      </c>
      <c r="L319" s="59">
        <v>174.708</v>
      </c>
      <c r="M319" s="57">
        <v>44440</v>
      </c>
      <c r="N319" s="55" t="s">
        <v>73</v>
      </c>
      <c r="O319" s="58">
        <v>-0.7</v>
      </c>
      <c r="P319" s="55" t="s">
        <v>75</v>
      </c>
      <c r="Q319" s="55" t="s">
        <v>74</v>
      </c>
      <c r="R319" s="60">
        <v>7.05</v>
      </c>
      <c r="S319" s="60">
        <v>9.4</v>
      </c>
      <c r="T319" s="60">
        <v>50</v>
      </c>
      <c r="U319" s="55" t="s">
        <v>1686</v>
      </c>
      <c r="V319" s="60">
        <v>172.31100000000001</v>
      </c>
      <c r="W319" s="55" t="s">
        <v>21</v>
      </c>
      <c r="X319" s="61">
        <v>7</v>
      </c>
      <c r="Y319" s="11">
        <f t="shared" si="20"/>
        <v>2021</v>
      </c>
      <c r="Z319" s="7" t="str">
        <f t="shared" si="21"/>
        <v>2021.3</v>
      </c>
      <c r="AA319" s="12">
        <f>IF(AND(INDEX('Rate Case History'!V$11:V$13,MATCH($F319,'Rate Case History'!$U$11:$U$13,0))="Yes",INDEX('Rate Case History'!V$15:V$17,MATCH($N319,'Rate Case History'!$U$15:$U$17,0))="Yes",$M319&lt;='Rate Case History'!$V$7,ISNUMBER($S319)),$S319/100,"NA")</f>
        <v>9.4E-2</v>
      </c>
    </row>
    <row r="320" spans="1:27" x14ac:dyDescent="0.25">
      <c r="A320" s="55" t="s">
        <v>30</v>
      </c>
      <c r="B320" s="56" t="s">
        <v>61</v>
      </c>
      <c r="C320" s="55" t="s">
        <v>62</v>
      </c>
      <c r="D320" s="55" t="s">
        <v>379</v>
      </c>
      <c r="E320" s="55" t="s">
        <v>163</v>
      </c>
      <c r="F320" s="55" t="s">
        <v>35</v>
      </c>
      <c r="G320" s="57">
        <v>42895</v>
      </c>
      <c r="H320" s="58">
        <v>5.617</v>
      </c>
      <c r="I320" s="59">
        <v>7.81</v>
      </c>
      <c r="J320" s="59">
        <v>9.9</v>
      </c>
      <c r="K320" s="59">
        <v>50</v>
      </c>
      <c r="L320" s="59">
        <v>146.447</v>
      </c>
      <c r="M320" s="57">
        <v>43097</v>
      </c>
      <c r="N320" s="55" t="s">
        <v>73</v>
      </c>
      <c r="O320" s="58">
        <v>2.3119999999999998</v>
      </c>
      <c r="P320" s="55" t="s">
        <v>75</v>
      </c>
      <c r="Q320" s="55" t="s">
        <v>74</v>
      </c>
      <c r="R320" s="59">
        <v>7.61</v>
      </c>
      <c r="S320" s="59">
        <v>9.5</v>
      </c>
      <c r="T320" s="59">
        <v>50</v>
      </c>
      <c r="U320" s="55" t="s">
        <v>1722</v>
      </c>
      <c r="V320" s="59">
        <v>145.94</v>
      </c>
      <c r="W320" s="55" t="s">
        <v>18</v>
      </c>
      <c r="X320" s="61">
        <v>6</v>
      </c>
      <c r="Y320" s="11">
        <f t="shared" si="20"/>
        <v>2017</v>
      </c>
      <c r="Z320" s="7" t="str">
        <f t="shared" si="21"/>
        <v>2017.4</v>
      </c>
      <c r="AA320" s="12">
        <f>IF(AND(INDEX('Rate Case History'!V$11:V$13,MATCH($F320,'Rate Case History'!$U$11:$U$13,0))="Yes",INDEX('Rate Case History'!V$15:V$17,MATCH($N320,'Rate Case History'!$U$15:$U$17,0))="Yes",$M320&lt;='Rate Case History'!$V$7,ISNUMBER($S320)),$S320/100,"NA")</f>
        <v>9.5000000000000001E-2</v>
      </c>
    </row>
    <row r="321" spans="1:27" x14ac:dyDescent="0.25">
      <c r="A321" s="55" t="s">
        <v>30</v>
      </c>
      <c r="B321" s="56" t="s">
        <v>61</v>
      </c>
      <c r="C321" s="55" t="s">
        <v>62</v>
      </c>
      <c r="D321" s="55" t="s">
        <v>380</v>
      </c>
      <c r="E321" s="55" t="s">
        <v>163</v>
      </c>
      <c r="F321" s="55" t="s">
        <v>35</v>
      </c>
      <c r="G321" s="57">
        <v>42156</v>
      </c>
      <c r="H321" s="58">
        <v>4.8710000000000004</v>
      </c>
      <c r="I321" s="59">
        <v>7.62</v>
      </c>
      <c r="J321" s="59">
        <v>9.9</v>
      </c>
      <c r="K321" s="59">
        <v>50</v>
      </c>
      <c r="L321" s="59">
        <v>130.83699999999999</v>
      </c>
      <c r="M321" s="57">
        <v>42356</v>
      </c>
      <c r="N321" s="55" t="s">
        <v>73</v>
      </c>
      <c r="O321" s="58">
        <v>2.5</v>
      </c>
      <c r="P321" s="55" t="s">
        <v>74</v>
      </c>
      <c r="Q321" s="55" t="s">
        <v>74</v>
      </c>
      <c r="R321" s="59">
        <v>7.42</v>
      </c>
      <c r="S321" s="59">
        <v>9.5</v>
      </c>
      <c r="T321" s="59">
        <v>50</v>
      </c>
      <c r="U321" s="55" t="s">
        <v>1658</v>
      </c>
      <c r="V321" s="59">
        <v>131.92500000000001</v>
      </c>
      <c r="W321" s="55" t="s">
        <v>21</v>
      </c>
      <c r="X321" s="61">
        <v>6</v>
      </c>
      <c r="Y321" s="11">
        <f t="shared" ref="Y321:Y337" si="22">YEAR(M321)</f>
        <v>2015</v>
      </c>
      <c r="Z321" s="7" t="str">
        <f t="shared" ref="Z321:Z337" si="23">YEAR(M321)&amp;"."&amp;INT((MONTH(M321)-1)/3)+1</f>
        <v>2015.4</v>
      </c>
      <c r="AA321" s="12">
        <f>IF(AND(INDEX('Rate Case History'!V$11:V$13,MATCH($F321,'Rate Case History'!$U$11:$U$13,0))="Yes",INDEX('Rate Case History'!V$15:V$17,MATCH($N321,'Rate Case History'!$U$15:$U$17,0))="Yes",$M321&lt;='Rate Case History'!$V$7,ISNUMBER($S321)),$S321/100,"NA")</f>
        <v>9.5000000000000001E-2</v>
      </c>
    </row>
    <row r="322" spans="1:27" x14ac:dyDescent="0.25">
      <c r="A322" s="55" t="s">
        <v>30</v>
      </c>
      <c r="B322" s="56" t="s">
        <v>61</v>
      </c>
      <c r="C322" s="55" t="s">
        <v>62</v>
      </c>
      <c r="D322" s="55" t="s">
        <v>381</v>
      </c>
      <c r="E322" s="55" t="s">
        <v>163</v>
      </c>
      <c r="F322" s="55" t="s">
        <v>35</v>
      </c>
      <c r="G322" s="57">
        <v>41789</v>
      </c>
      <c r="H322" s="58" t="s">
        <v>17</v>
      </c>
      <c r="I322" s="59" t="s">
        <v>17</v>
      </c>
      <c r="J322" s="59" t="s">
        <v>17</v>
      </c>
      <c r="K322" s="59" t="s">
        <v>17</v>
      </c>
      <c r="L322" s="60" t="s">
        <v>17</v>
      </c>
      <c r="M322" s="57">
        <v>41900</v>
      </c>
      <c r="N322" s="55" t="s">
        <v>73</v>
      </c>
      <c r="O322" s="58">
        <v>0</v>
      </c>
      <c r="P322" s="55" t="s">
        <v>74</v>
      </c>
      <c r="Q322" s="55" t="s">
        <v>74</v>
      </c>
      <c r="R322" s="60" t="s">
        <v>17</v>
      </c>
      <c r="S322" s="59" t="s">
        <v>17</v>
      </c>
      <c r="T322" s="60" t="s">
        <v>17</v>
      </c>
      <c r="U322" s="55" t="s">
        <v>17</v>
      </c>
      <c r="V322" s="60" t="s">
        <v>17</v>
      </c>
      <c r="W322" s="55" t="s">
        <v>17</v>
      </c>
      <c r="X322" s="61">
        <v>3</v>
      </c>
      <c r="Y322" s="11">
        <f t="shared" si="22"/>
        <v>2014</v>
      </c>
      <c r="Z322" s="7" t="str">
        <f t="shared" si="23"/>
        <v>2014.3</v>
      </c>
      <c r="AA322" s="12" t="str">
        <f>IF(AND(INDEX('Rate Case History'!V$11:V$13,MATCH($F322,'Rate Case History'!$U$11:$U$13,0))="Yes",INDEX('Rate Case History'!V$15:V$17,MATCH($N322,'Rate Case History'!$U$15:$U$17,0))="Yes",$M322&lt;='Rate Case History'!$V$7,ISNUMBER($S322)),$S322/100,"NA")</f>
        <v>NA</v>
      </c>
    </row>
    <row r="323" spans="1:27" x14ac:dyDescent="0.25">
      <c r="A323" s="55" t="s">
        <v>30</v>
      </c>
      <c r="B323" s="56" t="s">
        <v>61</v>
      </c>
      <c r="C323" s="55" t="s">
        <v>62</v>
      </c>
      <c r="D323" s="55" t="s">
        <v>382</v>
      </c>
      <c r="E323" s="55" t="s">
        <v>163</v>
      </c>
      <c r="F323" s="55" t="s">
        <v>35</v>
      </c>
      <c r="G323" s="57">
        <v>41192</v>
      </c>
      <c r="H323" s="58">
        <v>4.5609999999999999</v>
      </c>
      <c r="I323" s="59">
        <v>8.4600000000000009</v>
      </c>
      <c r="J323" s="59">
        <v>10.9</v>
      </c>
      <c r="K323" s="59">
        <v>50</v>
      </c>
      <c r="L323" s="59">
        <v>110.93</v>
      </c>
      <c r="M323" s="57">
        <v>41360</v>
      </c>
      <c r="N323" s="55" t="s">
        <v>73</v>
      </c>
      <c r="O323" s="58">
        <v>4.4000000000000004</v>
      </c>
      <c r="P323" s="55" t="s">
        <v>75</v>
      </c>
      <c r="Q323" s="55" t="s">
        <v>74</v>
      </c>
      <c r="R323" s="59">
        <v>7.91</v>
      </c>
      <c r="S323" s="59">
        <v>9.8000000000000007</v>
      </c>
      <c r="T323" s="59">
        <v>50</v>
      </c>
      <c r="U323" s="55" t="s">
        <v>1716</v>
      </c>
      <c r="V323" s="59">
        <v>116.1</v>
      </c>
      <c r="W323" s="55" t="s">
        <v>21</v>
      </c>
      <c r="X323" s="61">
        <v>5</v>
      </c>
      <c r="Y323" s="11">
        <f t="shared" si="22"/>
        <v>2013</v>
      </c>
      <c r="Z323" s="7" t="str">
        <f t="shared" si="23"/>
        <v>2013.1</v>
      </c>
      <c r="AA323" s="12">
        <f>IF(AND(INDEX('Rate Case History'!V$11:V$13,MATCH($F323,'Rate Case History'!$U$11:$U$13,0))="Yes",INDEX('Rate Case History'!V$15:V$17,MATCH($N323,'Rate Case History'!$U$15:$U$17,0))="Yes",$M323&lt;='Rate Case History'!$V$7,ISNUMBER($S323)),$S323/100,"NA")</f>
        <v>9.8000000000000004E-2</v>
      </c>
    </row>
    <row r="324" spans="1:27" x14ac:dyDescent="0.25">
      <c r="A324" s="55" t="s">
        <v>30</v>
      </c>
      <c r="B324" s="56" t="s">
        <v>61</v>
      </c>
      <c r="C324" s="55" t="s">
        <v>62</v>
      </c>
      <c r="D324" s="55" t="s">
        <v>383</v>
      </c>
      <c r="E324" s="55" t="s">
        <v>163</v>
      </c>
      <c r="F324" s="55" t="s">
        <v>35</v>
      </c>
      <c r="G324" s="57">
        <v>40729</v>
      </c>
      <c r="H324" s="58">
        <v>1.921</v>
      </c>
      <c r="I324" s="59">
        <v>8.49</v>
      </c>
      <c r="J324" s="59">
        <v>10.9</v>
      </c>
      <c r="K324" s="59">
        <v>50.15</v>
      </c>
      <c r="L324" s="59">
        <v>103.4</v>
      </c>
      <c r="M324" s="57">
        <v>40816</v>
      </c>
      <c r="N324" s="55" t="s">
        <v>73</v>
      </c>
      <c r="O324" s="58">
        <v>1.1000000000000001</v>
      </c>
      <c r="P324" s="55" t="s">
        <v>74</v>
      </c>
      <c r="Q324" s="55" t="s">
        <v>74</v>
      </c>
      <c r="R324" s="59" t="s">
        <v>17</v>
      </c>
      <c r="S324" s="59" t="s">
        <v>17</v>
      </c>
      <c r="T324" s="59" t="s">
        <v>17</v>
      </c>
      <c r="U324" s="55" t="s">
        <v>1700</v>
      </c>
      <c r="V324" s="59" t="s">
        <v>17</v>
      </c>
      <c r="W324" s="55" t="s">
        <v>17</v>
      </c>
      <c r="X324" s="61">
        <v>2</v>
      </c>
      <c r="Y324" s="11">
        <f t="shared" si="22"/>
        <v>2011</v>
      </c>
      <c r="Z324" s="7" t="str">
        <f t="shared" si="23"/>
        <v>2011.3</v>
      </c>
      <c r="AA324" s="12" t="str">
        <f>IF(AND(INDEX('Rate Case History'!V$11:V$13,MATCH($F324,'Rate Case History'!$U$11:$U$13,0))="Yes",INDEX('Rate Case History'!V$15:V$17,MATCH($N324,'Rate Case History'!$U$15:$U$17,0))="Yes",$M324&lt;='Rate Case History'!$V$7,ISNUMBER($S324)),$S324/100,"NA")</f>
        <v>NA</v>
      </c>
    </row>
    <row r="325" spans="1:27" x14ac:dyDescent="0.25">
      <c r="A325" s="55" t="s">
        <v>30</v>
      </c>
      <c r="B325" s="56" t="s">
        <v>61</v>
      </c>
      <c r="C325" s="55" t="s">
        <v>62</v>
      </c>
      <c r="D325" s="55" t="s">
        <v>384</v>
      </c>
      <c r="E325" s="55" t="s">
        <v>163</v>
      </c>
      <c r="F325" s="55" t="s">
        <v>35</v>
      </c>
      <c r="G325" s="57">
        <v>40260</v>
      </c>
      <c r="H325" s="58">
        <v>2.5750000000000002</v>
      </c>
      <c r="I325" s="59">
        <v>8.5500000000000007</v>
      </c>
      <c r="J325" s="59">
        <v>10.9</v>
      </c>
      <c r="K325" s="59">
        <v>50</v>
      </c>
      <c r="L325" s="60">
        <v>101.369</v>
      </c>
      <c r="M325" s="57">
        <v>40442</v>
      </c>
      <c r="N325" s="55" t="s">
        <v>73</v>
      </c>
      <c r="O325" s="58">
        <v>1.9</v>
      </c>
      <c r="P325" s="55" t="s">
        <v>74</v>
      </c>
      <c r="Q325" s="55" t="s">
        <v>74</v>
      </c>
      <c r="R325" s="59" t="s">
        <v>17</v>
      </c>
      <c r="S325" s="59" t="s">
        <v>17</v>
      </c>
      <c r="T325" s="59" t="s">
        <v>17</v>
      </c>
      <c r="U325" s="55" t="s">
        <v>1657</v>
      </c>
      <c r="V325" s="60" t="s">
        <v>17</v>
      </c>
      <c r="W325" s="55" t="s">
        <v>17</v>
      </c>
      <c r="X325" s="61">
        <v>6</v>
      </c>
      <c r="Y325" s="11">
        <f t="shared" si="22"/>
        <v>2010</v>
      </c>
      <c r="Z325" s="7" t="str">
        <f t="shared" si="23"/>
        <v>2010.3</v>
      </c>
      <c r="AA325" s="12" t="str">
        <f>IF(AND(INDEX('Rate Case History'!V$11:V$13,MATCH($F325,'Rate Case History'!$U$11:$U$13,0))="Yes",INDEX('Rate Case History'!V$15:V$17,MATCH($N325,'Rate Case History'!$U$15:$U$17,0))="Yes",$M325&lt;='Rate Case History'!$V$7,ISNUMBER($S325)),$S325/100,"NA")</f>
        <v>NA</v>
      </c>
    </row>
    <row r="326" spans="1:27" x14ac:dyDescent="0.25">
      <c r="A326" s="55" t="s">
        <v>30</v>
      </c>
      <c r="B326" s="56" t="s">
        <v>61</v>
      </c>
      <c r="C326" s="55" t="s">
        <v>62</v>
      </c>
      <c r="D326" s="55" t="s">
        <v>385</v>
      </c>
      <c r="E326" s="55" t="s">
        <v>163</v>
      </c>
      <c r="F326" s="55" t="s">
        <v>35</v>
      </c>
      <c r="G326" s="57">
        <v>39836</v>
      </c>
      <c r="H326" s="58">
        <v>2.74</v>
      </c>
      <c r="I326" s="59">
        <v>8.8000000000000007</v>
      </c>
      <c r="J326" s="59">
        <v>11</v>
      </c>
      <c r="K326" s="59">
        <v>50</v>
      </c>
      <c r="L326" s="60">
        <v>90.491</v>
      </c>
      <c r="M326" s="57">
        <v>40011</v>
      </c>
      <c r="N326" s="55" t="s">
        <v>73</v>
      </c>
      <c r="O326" s="58">
        <v>1.9390000000000001</v>
      </c>
      <c r="P326" s="55" t="s">
        <v>74</v>
      </c>
      <c r="Q326" s="55" t="s">
        <v>74</v>
      </c>
      <c r="R326" s="59">
        <v>8.5500000000000007</v>
      </c>
      <c r="S326" s="59">
        <v>10.5</v>
      </c>
      <c r="T326" s="59">
        <v>50</v>
      </c>
      <c r="U326" s="55" t="s">
        <v>1759</v>
      </c>
      <c r="V326" s="60">
        <v>90.028000000000006</v>
      </c>
      <c r="W326" s="55" t="s">
        <v>21</v>
      </c>
      <c r="X326" s="61">
        <v>5</v>
      </c>
      <c r="Y326" s="11">
        <f t="shared" si="22"/>
        <v>2009</v>
      </c>
      <c r="Z326" s="7" t="str">
        <f t="shared" si="23"/>
        <v>2009.3</v>
      </c>
      <c r="AA326" s="12">
        <f>IF(AND(INDEX('Rate Case History'!V$11:V$13,MATCH($F326,'Rate Case History'!$U$11:$U$13,0))="Yes",INDEX('Rate Case History'!V$15:V$17,MATCH($N326,'Rate Case History'!$U$15:$U$17,0))="Yes",$M326&lt;='Rate Case History'!$V$7,ISNUMBER($S326)),$S326/100,"NA")</f>
        <v>0.105</v>
      </c>
    </row>
    <row r="327" spans="1:27" x14ac:dyDescent="0.25">
      <c r="A327" s="55" t="s">
        <v>30</v>
      </c>
      <c r="B327" s="56" t="s">
        <v>61</v>
      </c>
      <c r="C327" s="55" t="s">
        <v>62</v>
      </c>
      <c r="D327" s="55" t="s">
        <v>386</v>
      </c>
      <c r="E327" s="55" t="s">
        <v>163</v>
      </c>
      <c r="F327" s="55" t="s">
        <v>35</v>
      </c>
      <c r="G327" s="57">
        <v>39541</v>
      </c>
      <c r="H327" s="58">
        <v>4.7</v>
      </c>
      <c r="I327" s="60">
        <v>8.74</v>
      </c>
      <c r="J327" s="60">
        <v>10.8</v>
      </c>
      <c r="K327" s="60">
        <v>47.94</v>
      </c>
      <c r="L327" s="60">
        <v>85.7</v>
      </c>
      <c r="M327" s="57">
        <v>39721</v>
      </c>
      <c r="N327" s="55" t="s">
        <v>73</v>
      </c>
      <c r="O327" s="58">
        <v>3.9</v>
      </c>
      <c r="P327" s="55" t="s">
        <v>74</v>
      </c>
      <c r="Q327" s="55" t="s">
        <v>74</v>
      </c>
      <c r="R327" s="60">
        <v>8.4499999999999993</v>
      </c>
      <c r="S327" s="60">
        <v>10.199999999999999</v>
      </c>
      <c r="T327" s="60">
        <v>47.94</v>
      </c>
      <c r="U327" s="55" t="s">
        <v>1696</v>
      </c>
      <c r="V327" s="60">
        <v>85.159000000000006</v>
      </c>
      <c r="W327" s="55" t="s">
        <v>21</v>
      </c>
      <c r="X327" s="61">
        <v>6</v>
      </c>
      <c r="Y327" s="11">
        <f t="shared" si="22"/>
        <v>2008</v>
      </c>
      <c r="Z327" s="7" t="str">
        <f t="shared" si="23"/>
        <v>2008.3</v>
      </c>
      <c r="AA327" s="12">
        <f>IF(AND(INDEX('Rate Case History'!V$11:V$13,MATCH($F327,'Rate Case History'!$U$11:$U$13,0))="Yes",INDEX('Rate Case History'!V$15:V$17,MATCH($N327,'Rate Case History'!$U$15:$U$17,0))="Yes",$M327&lt;='Rate Case History'!$V$7,ISNUMBER($S327)),$S327/100,"NA")</f>
        <v>0.10199999999999999</v>
      </c>
    </row>
    <row r="328" spans="1:27" x14ac:dyDescent="0.25">
      <c r="A328" s="55" t="s">
        <v>30</v>
      </c>
      <c r="B328" s="56" t="s">
        <v>61</v>
      </c>
      <c r="C328" s="55" t="s">
        <v>62</v>
      </c>
      <c r="D328" s="55" t="s">
        <v>387</v>
      </c>
      <c r="E328" s="55" t="s">
        <v>163</v>
      </c>
      <c r="F328" s="55" t="s">
        <v>35</v>
      </c>
      <c r="G328" s="57">
        <v>38023</v>
      </c>
      <c r="H328" s="58">
        <v>4.0999999999999996</v>
      </c>
      <c r="I328" s="60">
        <v>9.7200000000000006</v>
      </c>
      <c r="J328" s="60">
        <v>11.5</v>
      </c>
      <c r="K328" s="60">
        <v>42.59</v>
      </c>
      <c r="L328" s="59">
        <v>63</v>
      </c>
      <c r="M328" s="57">
        <v>38239</v>
      </c>
      <c r="N328" s="55" t="s">
        <v>76</v>
      </c>
      <c r="O328" s="58">
        <v>3.3</v>
      </c>
      <c r="P328" s="55" t="s">
        <v>74</v>
      </c>
      <c r="Q328" s="55" t="s">
        <v>74</v>
      </c>
      <c r="R328" s="60">
        <v>9.25</v>
      </c>
      <c r="S328" s="60">
        <v>10.4</v>
      </c>
      <c r="T328" s="60">
        <v>42.59</v>
      </c>
      <c r="U328" s="55" t="s">
        <v>1702</v>
      </c>
      <c r="V328" s="59">
        <v>59.6</v>
      </c>
      <c r="W328" s="55" t="s">
        <v>21</v>
      </c>
      <c r="X328" s="61">
        <v>7</v>
      </c>
      <c r="Y328" s="11">
        <f t="shared" si="22"/>
        <v>2004</v>
      </c>
      <c r="Z328" s="7" t="str">
        <f t="shared" si="23"/>
        <v>2004.3</v>
      </c>
      <c r="AA328" s="12">
        <f>IF(AND(INDEX('Rate Case History'!V$11:V$13,MATCH($F328,'Rate Case History'!$U$11:$U$13,0))="Yes",INDEX('Rate Case History'!V$15:V$17,MATCH($N328,'Rate Case History'!$U$15:$U$17,0))="Yes",$M328&lt;='Rate Case History'!$V$7,ISNUMBER($S328)),$S328/100,"NA")</f>
        <v>0.10400000000000001</v>
      </c>
    </row>
    <row r="329" spans="1:27" x14ac:dyDescent="0.25">
      <c r="A329" s="55" t="s">
        <v>30</v>
      </c>
      <c r="B329" s="56" t="s">
        <v>61</v>
      </c>
      <c r="C329" s="55" t="s">
        <v>62</v>
      </c>
      <c r="D329" s="55" t="s">
        <v>2089</v>
      </c>
      <c r="E329" s="55" t="s">
        <v>163</v>
      </c>
      <c r="F329" s="55" t="s">
        <v>35</v>
      </c>
      <c r="G329" s="57">
        <v>30027</v>
      </c>
      <c r="H329" s="58">
        <v>2.1</v>
      </c>
      <c r="I329" s="59">
        <v>13.08</v>
      </c>
      <c r="J329" s="59">
        <v>17.5</v>
      </c>
      <c r="K329" s="59">
        <v>40</v>
      </c>
      <c r="L329" s="59" t="s">
        <v>17</v>
      </c>
      <c r="M329" s="57">
        <v>30211</v>
      </c>
      <c r="N329" s="55" t="s">
        <v>76</v>
      </c>
      <c r="O329" s="58">
        <v>1.7</v>
      </c>
      <c r="P329" s="55" t="s">
        <v>74</v>
      </c>
      <c r="Q329" s="55" t="s">
        <v>74</v>
      </c>
      <c r="R329" s="59">
        <v>12.07</v>
      </c>
      <c r="S329" s="59">
        <v>15.25</v>
      </c>
      <c r="T329" s="59">
        <v>40</v>
      </c>
      <c r="U329" s="55" t="s">
        <v>1981</v>
      </c>
      <c r="V329" s="59" t="s">
        <v>17</v>
      </c>
      <c r="W329" s="55" t="s">
        <v>17</v>
      </c>
      <c r="X329" s="61">
        <v>6</v>
      </c>
      <c r="Y329" s="11">
        <f t="shared" si="22"/>
        <v>1982</v>
      </c>
      <c r="Z329" s="7" t="str">
        <f t="shared" si="23"/>
        <v>1982.3</v>
      </c>
      <c r="AA329" s="12">
        <f>IF(AND(INDEX('Rate Case History'!V$11:V$13,MATCH($F329,'Rate Case History'!$U$11:$U$13,0))="Yes",INDEX('Rate Case History'!V$15:V$17,MATCH($N329,'Rate Case History'!$U$15:$U$17,0))="Yes",$M329&lt;='Rate Case History'!$V$7,ISNUMBER($S329)),$S329/100,"NA")</f>
        <v>0.1525</v>
      </c>
    </row>
    <row r="330" spans="1:27" x14ac:dyDescent="0.25">
      <c r="A330" s="55" t="s">
        <v>30</v>
      </c>
      <c r="B330" s="56" t="s">
        <v>61</v>
      </c>
      <c r="C330" s="55" t="s">
        <v>62</v>
      </c>
      <c r="D330" s="55" t="s">
        <v>2090</v>
      </c>
      <c r="E330" s="55" t="s">
        <v>163</v>
      </c>
      <c r="F330" s="55" t="s">
        <v>35</v>
      </c>
      <c r="G330" s="57">
        <v>29665</v>
      </c>
      <c r="H330" s="58">
        <v>0.8</v>
      </c>
      <c r="I330" s="59">
        <v>11.74</v>
      </c>
      <c r="J330" s="59">
        <v>15.25</v>
      </c>
      <c r="K330" s="59">
        <v>40</v>
      </c>
      <c r="L330" s="59" t="s">
        <v>17</v>
      </c>
      <c r="M330" s="57">
        <v>29879</v>
      </c>
      <c r="N330" s="55" t="s">
        <v>76</v>
      </c>
      <c r="O330" s="58">
        <v>0.8</v>
      </c>
      <c r="P330" s="55" t="s">
        <v>74</v>
      </c>
      <c r="Q330" s="55" t="s">
        <v>74</v>
      </c>
      <c r="R330" s="59">
        <v>11.74</v>
      </c>
      <c r="S330" s="59">
        <v>15.25</v>
      </c>
      <c r="T330" s="59">
        <v>40</v>
      </c>
      <c r="U330" s="55" t="s">
        <v>1959</v>
      </c>
      <c r="V330" s="59" t="s">
        <v>17</v>
      </c>
      <c r="W330" s="55" t="s">
        <v>17</v>
      </c>
      <c r="X330" s="61">
        <v>7</v>
      </c>
      <c r="Y330" s="11">
        <f t="shared" si="22"/>
        <v>1981</v>
      </c>
      <c r="Z330" s="7" t="str">
        <f t="shared" si="23"/>
        <v>1981.4</v>
      </c>
      <c r="AA330" s="12">
        <f>IF(AND(INDEX('Rate Case History'!V$11:V$13,MATCH($F330,'Rate Case History'!$U$11:$U$13,0))="Yes",INDEX('Rate Case History'!V$15:V$17,MATCH($N330,'Rate Case History'!$U$15:$U$17,0))="Yes",$M330&lt;='Rate Case History'!$V$7,ISNUMBER($S330)),$S330/100,"NA")</f>
        <v>0.1525</v>
      </c>
    </row>
    <row r="331" spans="1:27" x14ac:dyDescent="0.25">
      <c r="A331" s="55" t="s">
        <v>30</v>
      </c>
      <c r="B331" s="56" t="s">
        <v>61</v>
      </c>
      <c r="C331" s="55" t="s">
        <v>62</v>
      </c>
      <c r="D331" s="55" t="s">
        <v>2091</v>
      </c>
      <c r="E331" s="55" t="s">
        <v>163</v>
      </c>
      <c r="F331" s="55" t="s">
        <v>35</v>
      </c>
      <c r="G331" s="57">
        <v>29297</v>
      </c>
      <c r="H331" s="58">
        <v>0.8</v>
      </c>
      <c r="I331" s="59">
        <v>11.19</v>
      </c>
      <c r="J331" s="59">
        <v>15.5</v>
      </c>
      <c r="K331" s="59">
        <v>40</v>
      </c>
      <c r="L331" s="60" t="s">
        <v>17</v>
      </c>
      <c r="M331" s="57">
        <v>29444</v>
      </c>
      <c r="N331" s="55" t="s">
        <v>76</v>
      </c>
      <c r="O331" s="58">
        <v>0.4</v>
      </c>
      <c r="P331" s="55" t="s">
        <v>74</v>
      </c>
      <c r="Q331" s="55" t="s">
        <v>74</v>
      </c>
      <c r="R331" s="59">
        <v>10.74</v>
      </c>
      <c r="S331" s="59">
        <v>14.85</v>
      </c>
      <c r="T331" s="59">
        <v>36.619999999999997</v>
      </c>
      <c r="U331" s="55" t="s">
        <v>1991</v>
      </c>
      <c r="V331" s="60" t="s">
        <v>17</v>
      </c>
      <c r="W331" s="55" t="s">
        <v>17</v>
      </c>
      <c r="X331" s="61">
        <v>4</v>
      </c>
      <c r="Y331" s="11">
        <f t="shared" si="22"/>
        <v>1980</v>
      </c>
      <c r="Z331" s="7" t="str">
        <f t="shared" si="23"/>
        <v>1980.3</v>
      </c>
      <c r="AA331" s="12">
        <f>IF(AND(INDEX('Rate Case History'!V$11:V$13,MATCH($F331,'Rate Case History'!$U$11:$U$13,0))="Yes",INDEX('Rate Case History'!V$15:V$17,MATCH($N331,'Rate Case History'!$U$15:$U$17,0))="Yes",$M331&lt;='Rate Case History'!$V$7,ISNUMBER($S331)),$S331/100,"NA")</f>
        <v>0.14849999999999999</v>
      </c>
    </row>
    <row r="332" spans="1:27" x14ac:dyDescent="0.25">
      <c r="A332" s="55" t="s">
        <v>30</v>
      </c>
      <c r="B332" s="56" t="s">
        <v>388</v>
      </c>
      <c r="C332" s="55" t="s">
        <v>129</v>
      </c>
      <c r="D332" s="55" t="s">
        <v>1760</v>
      </c>
      <c r="E332" s="55" t="s">
        <v>163</v>
      </c>
      <c r="F332" s="55" t="s">
        <v>35</v>
      </c>
      <c r="G332" s="57">
        <v>44896</v>
      </c>
      <c r="H332" s="58">
        <v>11.337947</v>
      </c>
      <c r="I332" s="59">
        <v>7.37</v>
      </c>
      <c r="J332" s="59">
        <v>10.3</v>
      </c>
      <c r="K332" s="59">
        <v>50</v>
      </c>
      <c r="L332" s="60">
        <v>387.51331299999998</v>
      </c>
      <c r="M332" s="57">
        <v>45107</v>
      </c>
      <c r="N332" s="55" t="s">
        <v>73</v>
      </c>
      <c r="O332" s="58">
        <v>3.05</v>
      </c>
      <c r="P332" s="55" t="s">
        <v>74</v>
      </c>
      <c r="Q332" s="55" t="s">
        <v>74</v>
      </c>
      <c r="R332" s="59">
        <v>6.97</v>
      </c>
      <c r="S332" s="59">
        <v>9.5</v>
      </c>
      <c r="T332" s="59">
        <v>50</v>
      </c>
      <c r="U332" s="55" t="s">
        <v>1684</v>
      </c>
      <c r="V332" s="60">
        <v>385.28857699999998</v>
      </c>
      <c r="W332" s="55" t="s">
        <v>21</v>
      </c>
      <c r="X332" s="61">
        <v>7</v>
      </c>
      <c r="Y332" s="11">
        <f t="shared" si="22"/>
        <v>2023</v>
      </c>
      <c r="Z332" s="7" t="str">
        <f t="shared" si="23"/>
        <v>2023.2</v>
      </c>
      <c r="AA332" s="12">
        <f>IF(AND(INDEX('Rate Case History'!V$11:V$13,MATCH($F332,'Rate Case History'!$U$11:$U$13,0))="Yes",INDEX('Rate Case History'!V$15:V$17,MATCH($N332,'Rate Case History'!$U$15:$U$17,0))="Yes",$M332&lt;='Rate Case History'!$V$7,ISNUMBER($S332)),$S332/100,"NA")</f>
        <v>9.5000000000000001E-2</v>
      </c>
    </row>
    <row r="333" spans="1:27" x14ac:dyDescent="0.25">
      <c r="A333" s="55" t="s">
        <v>30</v>
      </c>
      <c r="B333" s="56" t="s">
        <v>388</v>
      </c>
      <c r="C333" s="55" t="s">
        <v>129</v>
      </c>
      <c r="D333" s="55" t="s">
        <v>389</v>
      </c>
      <c r="E333" s="55" t="s">
        <v>163</v>
      </c>
      <c r="F333" s="55" t="s">
        <v>35</v>
      </c>
      <c r="G333" s="57">
        <v>42594</v>
      </c>
      <c r="H333" s="58">
        <v>10.165699999999999</v>
      </c>
      <c r="I333" s="59">
        <v>7.42</v>
      </c>
      <c r="J333" s="59">
        <v>9.9</v>
      </c>
      <c r="K333" s="59">
        <v>50</v>
      </c>
      <c r="L333" s="60">
        <v>236.92649399999999</v>
      </c>
      <c r="M333" s="57">
        <v>42853</v>
      </c>
      <c r="N333" s="55" t="s">
        <v>76</v>
      </c>
      <c r="O333" s="58">
        <v>5.3382610000000001</v>
      </c>
      <c r="P333" s="55" t="s">
        <v>74</v>
      </c>
      <c r="Q333" s="55" t="s">
        <v>74</v>
      </c>
      <c r="R333" s="59">
        <v>7.3</v>
      </c>
      <c r="S333" s="59">
        <v>9.5</v>
      </c>
      <c r="T333" s="59">
        <v>50</v>
      </c>
      <c r="U333" s="55" t="s">
        <v>1722</v>
      </c>
      <c r="V333" s="60">
        <v>235.52678800000001</v>
      </c>
      <c r="W333" s="55" t="s">
        <v>21</v>
      </c>
      <c r="X333" s="61">
        <v>8</v>
      </c>
      <c r="Y333" s="11">
        <f t="shared" si="22"/>
        <v>2017</v>
      </c>
      <c r="Z333" s="7" t="str">
        <f t="shared" si="23"/>
        <v>2017.2</v>
      </c>
      <c r="AA333" s="12">
        <f>IF(AND(INDEX('Rate Case History'!V$11:V$13,MATCH($F333,'Rate Case History'!$U$11:$U$13,0))="Yes",INDEX('Rate Case History'!V$15:V$17,MATCH($N333,'Rate Case History'!$U$15:$U$17,0))="Yes",$M333&lt;='Rate Case History'!$V$7,ISNUMBER($S333)),$S333/100,"NA")</f>
        <v>9.5000000000000001E-2</v>
      </c>
    </row>
    <row r="334" spans="1:27" x14ac:dyDescent="0.25">
      <c r="A334" s="55" t="s">
        <v>30</v>
      </c>
      <c r="B334" s="56" t="s">
        <v>388</v>
      </c>
      <c r="C334" s="55" t="s">
        <v>129</v>
      </c>
      <c r="D334" s="55" t="s">
        <v>2092</v>
      </c>
      <c r="E334" s="55" t="s">
        <v>163</v>
      </c>
      <c r="F334" s="55" t="s">
        <v>35</v>
      </c>
      <c r="G334" s="57">
        <v>30071</v>
      </c>
      <c r="H334" s="58">
        <v>8.6999999999999993</v>
      </c>
      <c r="I334" s="59">
        <v>11.65</v>
      </c>
      <c r="J334" s="59">
        <v>18</v>
      </c>
      <c r="K334" s="59">
        <v>35.799999999999997</v>
      </c>
      <c r="L334" s="60" t="s">
        <v>17</v>
      </c>
      <c r="M334" s="57">
        <v>30259</v>
      </c>
      <c r="N334" s="55" t="s">
        <v>76</v>
      </c>
      <c r="O334" s="58">
        <v>5.5</v>
      </c>
      <c r="P334" s="55" t="s">
        <v>74</v>
      </c>
      <c r="Q334" s="55" t="s">
        <v>74</v>
      </c>
      <c r="R334" s="59">
        <v>12.1</v>
      </c>
      <c r="S334" s="59">
        <v>15.75</v>
      </c>
      <c r="T334" s="59">
        <v>41.09</v>
      </c>
      <c r="U334" s="55" t="s">
        <v>2093</v>
      </c>
      <c r="V334" s="60" t="s">
        <v>17</v>
      </c>
      <c r="W334" s="55" t="s">
        <v>17</v>
      </c>
      <c r="X334" s="61">
        <v>6</v>
      </c>
      <c r="Y334" s="11">
        <f t="shared" si="22"/>
        <v>1982</v>
      </c>
      <c r="Z334" s="7" t="str">
        <f t="shared" si="23"/>
        <v>1982.4</v>
      </c>
      <c r="AA334" s="12">
        <f>IF(AND(INDEX('Rate Case History'!V$11:V$13,MATCH($F334,'Rate Case History'!$U$11:$U$13,0))="Yes",INDEX('Rate Case History'!V$15:V$17,MATCH($N334,'Rate Case History'!$U$15:$U$17,0))="Yes",$M334&lt;='Rate Case History'!$V$7,ISNUMBER($S334)),$S334/100,"NA")</f>
        <v>0.1575</v>
      </c>
    </row>
    <row r="335" spans="1:27" x14ac:dyDescent="0.25">
      <c r="A335" s="55" t="s">
        <v>30</v>
      </c>
      <c r="B335" s="56" t="s">
        <v>388</v>
      </c>
      <c r="C335" s="55" t="s">
        <v>129</v>
      </c>
      <c r="D335" s="55" t="s">
        <v>2094</v>
      </c>
      <c r="E335" s="55" t="s">
        <v>163</v>
      </c>
      <c r="F335" s="55" t="s">
        <v>35</v>
      </c>
      <c r="G335" s="57">
        <v>29832</v>
      </c>
      <c r="H335" s="58">
        <v>5.8</v>
      </c>
      <c r="I335" s="59">
        <v>11.87</v>
      </c>
      <c r="J335" s="59">
        <v>18</v>
      </c>
      <c r="K335" s="59">
        <v>33.15</v>
      </c>
      <c r="L335" s="59" t="s">
        <v>17</v>
      </c>
      <c r="M335" s="57">
        <v>29991</v>
      </c>
      <c r="N335" s="55" t="s">
        <v>76</v>
      </c>
      <c r="O335" s="58">
        <v>4.9000000000000004</v>
      </c>
      <c r="P335" s="55" t="s">
        <v>74</v>
      </c>
      <c r="Q335" s="55" t="s">
        <v>74</v>
      </c>
      <c r="R335" s="59">
        <v>10.98</v>
      </c>
      <c r="S335" s="59">
        <v>15.75</v>
      </c>
      <c r="T335" s="59">
        <v>33.340000000000003</v>
      </c>
      <c r="U335" s="55" t="s">
        <v>2095</v>
      </c>
      <c r="V335" s="59" t="s">
        <v>17</v>
      </c>
      <c r="W335" s="55" t="s">
        <v>17</v>
      </c>
      <c r="X335" s="61">
        <v>5</v>
      </c>
      <c r="Y335" s="11">
        <f t="shared" si="22"/>
        <v>1982</v>
      </c>
      <c r="Z335" s="7" t="str">
        <f t="shared" si="23"/>
        <v>1982.1</v>
      </c>
      <c r="AA335" s="12">
        <f>IF(AND(INDEX('Rate Case History'!V$11:V$13,MATCH($F335,'Rate Case History'!$U$11:$U$13,0))="Yes",INDEX('Rate Case History'!V$15:V$17,MATCH($N335,'Rate Case History'!$U$15:$U$17,0))="Yes",$M335&lt;='Rate Case History'!$V$7,ISNUMBER($S335)),$S335/100,"NA")</f>
        <v>0.1575</v>
      </c>
    </row>
    <row r="336" spans="1:27" x14ac:dyDescent="0.25">
      <c r="A336" s="55" t="s">
        <v>30</v>
      </c>
      <c r="B336" s="56" t="s">
        <v>388</v>
      </c>
      <c r="C336" s="55" t="s">
        <v>129</v>
      </c>
      <c r="D336" s="55" t="s">
        <v>2096</v>
      </c>
      <c r="E336" s="55" t="s">
        <v>163</v>
      </c>
      <c r="F336" s="55" t="s">
        <v>35</v>
      </c>
      <c r="G336" s="57">
        <v>29355</v>
      </c>
      <c r="H336" s="58">
        <v>5.6</v>
      </c>
      <c r="I336" s="59">
        <v>11.7</v>
      </c>
      <c r="J336" s="59">
        <v>17.5</v>
      </c>
      <c r="K336" s="59">
        <v>31.7</v>
      </c>
      <c r="L336" s="59" t="s">
        <v>17</v>
      </c>
      <c r="M336" s="57">
        <v>29525</v>
      </c>
      <c r="N336" s="55" t="s">
        <v>76</v>
      </c>
      <c r="O336" s="58">
        <v>4.0999999999999996</v>
      </c>
      <c r="P336" s="55" t="s">
        <v>74</v>
      </c>
      <c r="Q336" s="55" t="s">
        <v>74</v>
      </c>
      <c r="R336" s="59">
        <v>10.48</v>
      </c>
      <c r="S336" s="59">
        <v>14.5</v>
      </c>
      <c r="T336" s="59">
        <v>31.7</v>
      </c>
      <c r="U336" s="55" t="s">
        <v>1964</v>
      </c>
      <c r="V336" s="59" t="s">
        <v>17</v>
      </c>
      <c r="W336" s="55" t="s">
        <v>17</v>
      </c>
      <c r="X336" s="61">
        <v>5</v>
      </c>
      <c r="Y336" s="11">
        <f t="shared" si="22"/>
        <v>1980</v>
      </c>
      <c r="Z336" s="7" t="str">
        <f t="shared" si="23"/>
        <v>1980.4</v>
      </c>
      <c r="AA336" s="12">
        <f>IF(AND(INDEX('Rate Case History'!V$11:V$13,MATCH($F336,'Rate Case History'!$U$11:$U$13,0))="Yes",INDEX('Rate Case History'!V$15:V$17,MATCH($N336,'Rate Case History'!$U$15:$U$17,0))="Yes",$M336&lt;='Rate Case History'!$V$7,ISNUMBER($S336)),$S336/100,"NA")</f>
        <v>0.14499999999999999</v>
      </c>
    </row>
    <row r="337" spans="1:27" x14ac:dyDescent="0.25">
      <c r="A337" s="55" t="s">
        <v>103</v>
      </c>
      <c r="B337" s="56" t="s">
        <v>104</v>
      </c>
      <c r="C337" s="55" t="s">
        <v>105</v>
      </c>
      <c r="D337" s="55" t="s">
        <v>2634</v>
      </c>
      <c r="E337" s="55" t="s">
        <v>163</v>
      </c>
      <c r="F337" s="55" t="s">
        <v>35</v>
      </c>
      <c r="G337" s="57">
        <v>44932</v>
      </c>
      <c r="H337" s="58">
        <v>148.227</v>
      </c>
      <c r="I337" s="59">
        <v>7.53</v>
      </c>
      <c r="J337" s="59">
        <v>10.3</v>
      </c>
      <c r="K337" s="59">
        <v>53.99</v>
      </c>
      <c r="L337" s="59">
        <v>2894.0250000000001</v>
      </c>
      <c r="M337" s="57">
        <v>45246</v>
      </c>
      <c r="N337" s="55" t="s">
        <v>76</v>
      </c>
      <c r="O337" s="60">
        <v>111.8</v>
      </c>
      <c r="P337" s="55" t="s">
        <v>74</v>
      </c>
      <c r="Q337" s="55" t="s">
        <v>74</v>
      </c>
      <c r="R337" s="60">
        <v>6.85</v>
      </c>
      <c r="S337" s="60">
        <v>9.44</v>
      </c>
      <c r="T337" s="60">
        <v>50</v>
      </c>
      <c r="U337" s="55" t="s">
        <v>1828</v>
      </c>
      <c r="V337" s="60">
        <v>2841.6750000000002</v>
      </c>
      <c r="W337" s="55" t="s">
        <v>21</v>
      </c>
      <c r="X337" s="61">
        <v>10</v>
      </c>
      <c r="Y337" s="11">
        <f t="shared" si="22"/>
        <v>2023</v>
      </c>
      <c r="Z337" s="7" t="str">
        <f t="shared" si="23"/>
        <v>2023.4</v>
      </c>
      <c r="AA337" s="12">
        <f>IF(AND(INDEX('Rate Case History'!V$11:V$13,MATCH($F337,'Rate Case History'!$U$11:$U$13,0))="Yes",INDEX('Rate Case History'!V$15:V$17,MATCH($N337,'Rate Case History'!$U$15:$U$17,0))="Yes",$M337&lt;='Rate Case History'!$V$7,ISNUMBER($S337)),$S337/100,"NA")</f>
        <v>9.4399999999999998E-2</v>
      </c>
    </row>
    <row r="338" spans="1:27" x14ac:dyDescent="0.25">
      <c r="A338" s="55" t="s">
        <v>103</v>
      </c>
      <c r="B338" s="56" t="s">
        <v>104</v>
      </c>
      <c r="C338" s="55" t="s">
        <v>105</v>
      </c>
      <c r="D338" s="55" t="s">
        <v>390</v>
      </c>
      <c r="E338" s="55" t="s">
        <v>163</v>
      </c>
      <c r="F338" s="55" t="s">
        <v>35</v>
      </c>
      <c r="G338" s="57">
        <v>43882</v>
      </c>
      <c r="H338" s="58">
        <v>97.373000000000005</v>
      </c>
      <c r="I338" s="59">
        <v>7.64</v>
      </c>
      <c r="J338" s="59">
        <v>10.5</v>
      </c>
      <c r="K338" s="59">
        <v>54.09</v>
      </c>
      <c r="L338" s="59">
        <v>2119.6880000000001</v>
      </c>
      <c r="M338" s="57">
        <v>44209</v>
      </c>
      <c r="N338" s="55" t="s">
        <v>76</v>
      </c>
      <c r="O338" s="58">
        <v>76.129000000000005</v>
      </c>
      <c r="P338" s="55" t="s">
        <v>74</v>
      </c>
      <c r="Q338" s="55" t="s">
        <v>74</v>
      </c>
      <c r="R338" s="59">
        <v>7.14</v>
      </c>
      <c r="S338" s="59">
        <v>9.67</v>
      </c>
      <c r="T338" s="59">
        <v>52</v>
      </c>
      <c r="U338" s="55" t="s">
        <v>1664</v>
      </c>
      <c r="V338" s="59">
        <v>2096.105</v>
      </c>
      <c r="W338" s="55" t="s">
        <v>21</v>
      </c>
      <c r="X338" s="61">
        <v>10</v>
      </c>
      <c r="Y338" s="11">
        <f t="shared" ref="Y338:Y364" si="24">YEAR(M338)</f>
        <v>2021</v>
      </c>
      <c r="Z338" s="7" t="str">
        <f t="shared" ref="Z338:Z364" si="25">YEAR(M338)&amp;"."&amp;INT((MONTH(M338)-1)/3)+1</f>
        <v>2021.1</v>
      </c>
      <c r="AA338" s="12">
        <f>IF(AND(INDEX('Rate Case History'!V$11:V$13,MATCH($F338,'Rate Case History'!$U$11:$U$13,0))="Yes",INDEX('Rate Case History'!V$15:V$17,MATCH($N338,'Rate Case History'!$U$15:$U$17,0))="Yes",$M338&lt;='Rate Case History'!$V$7,ISNUMBER($S338)),$S338/100,"NA")</f>
        <v>9.6699999999999994E-2</v>
      </c>
    </row>
    <row r="339" spans="1:27" x14ac:dyDescent="0.25">
      <c r="A339" s="55" t="s">
        <v>103</v>
      </c>
      <c r="B339" s="56" t="s">
        <v>104</v>
      </c>
      <c r="C339" s="55" t="s">
        <v>105</v>
      </c>
      <c r="D339" s="55" t="s">
        <v>391</v>
      </c>
      <c r="E339" s="55" t="s">
        <v>163</v>
      </c>
      <c r="F339" s="55" t="s">
        <v>35</v>
      </c>
      <c r="G339" s="57">
        <v>43131</v>
      </c>
      <c r="H339" s="58">
        <v>38.186999999999998</v>
      </c>
      <c r="I339" s="59">
        <v>7.14</v>
      </c>
      <c r="J339" s="59">
        <v>9.8699999999999992</v>
      </c>
      <c r="K339" s="59">
        <v>50</v>
      </c>
      <c r="L339" s="59">
        <v>1595.5360000000001</v>
      </c>
      <c r="M339" s="57">
        <v>43405</v>
      </c>
      <c r="N339" s="55" t="s">
        <v>73</v>
      </c>
      <c r="O339" s="58">
        <v>31.738</v>
      </c>
      <c r="P339" s="55" t="s">
        <v>74</v>
      </c>
      <c r="Q339" s="55" t="s">
        <v>74</v>
      </c>
      <c r="R339" s="59">
        <v>7.14</v>
      </c>
      <c r="S339" s="59">
        <v>9.8699999999999992</v>
      </c>
      <c r="T339" s="59">
        <v>50</v>
      </c>
      <c r="U339" s="55" t="s">
        <v>1686</v>
      </c>
      <c r="V339" s="59">
        <v>1588.0630000000001</v>
      </c>
      <c r="W339" s="55" t="s">
        <v>21</v>
      </c>
      <c r="X339" s="61">
        <v>9</v>
      </c>
      <c r="Y339" s="11">
        <f t="shared" si="24"/>
        <v>2018</v>
      </c>
      <c r="Z339" s="7" t="str">
        <f t="shared" si="25"/>
        <v>2018.4</v>
      </c>
      <c r="AA339" s="12">
        <f>IF(AND(INDEX('Rate Case History'!V$11:V$13,MATCH($F339,'Rate Case History'!$U$11:$U$13,0))="Yes",INDEX('Rate Case History'!V$15:V$17,MATCH($N339,'Rate Case History'!$U$15:$U$17,0))="Yes",$M339&lt;='Rate Case History'!$V$7,ISNUMBER($S339)),$S339/100,"NA")</f>
        <v>9.8699999999999996E-2</v>
      </c>
    </row>
    <row r="340" spans="1:27" x14ac:dyDescent="0.25">
      <c r="A340" s="55" t="s">
        <v>103</v>
      </c>
      <c r="B340" s="56" t="s">
        <v>104</v>
      </c>
      <c r="C340" s="55" t="s">
        <v>105</v>
      </c>
      <c r="D340" s="55" t="s">
        <v>392</v>
      </c>
      <c r="E340" s="55" t="s">
        <v>163</v>
      </c>
      <c r="F340" s="55" t="s">
        <v>35</v>
      </c>
      <c r="G340" s="57">
        <v>42027</v>
      </c>
      <c r="H340" s="58">
        <v>45.58</v>
      </c>
      <c r="I340" s="59">
        <v>7.65</v>
      </c>
      <c r="J340" s="59">
        <v>9.6</v>
      </c>
      <c r="K340" s="59">
        <v>50</v>
      </c>
      <c r="L340" s="59">
        <v>1187.356</v>
      </c>
      <c r="M340" s="57">
        <v>42347</v>
      </c>
      <c r="N340" s="55" t="s">
        <v>73</v>
      </c>
      <c r="O340" s="58">
        <v>44.506</v>
      </c>
      <c r="P340" s="55" t="s">
        <v>74</v>
      </c>
      <c r="Q340" s="55" t="s">
        <v>74</v>
      </c>
      <c r="R340" s="59">
        <v>7.65</v>
      </c>
      <c r="S340" s="59">
        <v>9.6</v>
      </c>
      <c r="T340" s="59">
        <v>50</v>
      </c>
      <c r="U340" s="55" t="s">
        <v>1722</v>
      </c>
      <c r="V340" s="59">
        <v>1187.365</v>
      </c>
      <c r="W340" s="55" t="s">
        <v>21</v>
      </c>
      <c r="X340" s="61">
        <v>10</v>
      </c>
      <c r="Y340" s="11">
        <f t="shared" si="24"/>
        <v>2015</v>
      </c>
      <c r="Z340" s="7" t="str">
        <f t="shared" si="25"/>
        <v>2015.4</v>
      </c>
      <c r="AA340" s="12">
        <f>IF(AND(INDEX('Rate Case History'!V$11:V$13,MATCH($F340,'Rate Case History'!$U$11:$U$13,0))="Yes",INDEX('Rate Case History'!V$15:V$17,MATCH($N340,'Rate Case History'!$U$15:$U$17,0))="Yes",$M340&lt;='Rate Case History'!$V$7,ISNUMBER($S340)),$S340/100,"NA")</f>
        <v>9.6000000000000002E-2</v>
      </c>
    </row>
    <row r="341" spans="1:27" x14ac:dyDescent="0.25">
      <c r="A341" s="55" t="s">
        <v>103</v>
      </c>
      <c r="B341" s="56" t="s">
        <v>104</v>
      </c>
      <c r="C341" s="55" t="s">
        <v>105</v>
      </c>
      <c r="D341" s="55" t="s">
        <v>393</v>
      </c>
      <c r="E341" s="55" t="s">
        <v>163</v>
      </c>
      <c r="F341" s="55" t="s">
        <v>35</v>
      </c>
      <c r="G341" s="57">
        <v>41299</v>
      </c>
      <c r="H341" s="58">
        <v>47.152999999999999</v>
      </c>
      <c r="I341" s="59">
        <v>8.57</v>
      </c>
      <c r="J341" s="59">
        <v>10.4</v>
      </c>
      <c r="K341" s="59">
        <v>51.82</v>
      </c>
      <c r="L341" s="59">
        <v>1061.4469999999999</v>
      </c>
      <c r="M341" s="57">
        <v>41626</v>
      </c>
      <c r="N341" s="55" t="s">
        <v>76</v>
      </c>
      <c r="O341" s="58">
        <v>32.491</v>
      </c>
      <c r="P341" s="55" t="s">
        <v>74</v>
      </c>
      <c r="Q341" s="55" t="s">
        <v>74</v>
      </c>
      <c r="R341" s="59">
        <v>7.75</v>
      </c>
      <c r="S341" s="59">
        <v>9.08</v>
      </c>
      <c r="T341" s="59">
        <v>51.68</v>
      </c>
      <c r="U341" s="55" t="s">
        <v>1658</v>
      </c>
      <c r="V341" s="59">
        <v>1056.3620000000001</v>
      </c>
      <c r="W341" s="55" t="s">
        <v>21</v>
      </c>
      <c r="X341" s="61">
        <v>10</v>
      </c>
      <c r="Y341" s="11">
        <f t="shared" si="24"/>
        <v>2013</v>
      </c>
      <c r="Z341" s="7" t="str">
        <f t="shared" si="25"/>
        <v>2013.4</v>
      </c>
      <c r="AA341" s="12">
        <f>IF(AND(INDEX('Rate Case History'!V$11:V$13,MATCH($F341,'Rate Case History'!$U$11:$U$13,0))="Yes",INDEX('Rate Case History'!V$15:V$17,MATCH($N341,'Rate Case History'!$U$15:$U$17,0))="Yes",$M341&lt;='Rate Case History'!$V$7,ISNUMBER($S341)),$S341/100,"NA")</f>
        <v>9.0800000000000006E-2</v>
      </c>
    </row>
    <row r="342" spans="1:27" x14ac:dyDescent="0.25">
      <c r="A342" s="55" t="s">
        <v>103</v>
      </c>
      <c r="B342" s="56" t="s">
        <v>104</v>
      </c>
      <c r="C342" s="55" t="s">
        <v>105</v>
      </c>
      <c r="D342" s="55" t="s">
        <v>394</v>
      </c>
      <c r="E342" s="55" t="s">
        <v>163</v>
      </c>
      <c r="F342" s="55" t="s">
        <v>35</v>
      </c>
      <c r="G342" s="57">
        <v>40592</v>
      </c>
      <c r="H342" s="58">
        <v>49.529000000000003</v>
      </c>
      <c r="I342" s="59">
        <v>9.31</v>
      </c>
      <c r="J342" s="59">
        <v>10.75</v>
      </c>
      <c r="K342" s="59">
        <v>52.87</v>
      </c>
      <c r="L342" s="59">
        <v>956.28200000000004</v>
      </c>
      <c r="M342" s="57">
        <v>40918</v>
      </c>
      <c r="N342" s="55" t="s">
        <v>76</v>
      </c>
      <c r="O342" s="58">
        <v>32.22</v>
      </c>
      <c r="P342" s="55" t="s">
        <v>74</v>
      </c>
      <c r="Q342" s="55" t="s">
        <v>74</v>
      </c>
      <c r="R342" s="59">
        <v>8.33</v>
      </c>
      <c r="S342" s="59">
        <v>9.06</v>
      </c>
      <c r="T342" s="59">
        <v>53.27</v>
      </c>
      <c r="U342" s="55" t="s">
        <v>1688</v>
      </c>
      <c r="V342" s="59">
        <v>952.27599999999995</v>
      </c>
      <c r="W342" s="55" t="s">
        <v>21</v>
      </c>
      <c r="X342" s="61">
        <v>10</v>
      </c>
      <c r="Y342" s="11">
        <f t="shared" si="24"/>
        <v>2012</v>
      </c>
      <c r="Z342" s="7" t="str">
        <f t="shared" si="25"/>
        <v>2012.1</v>
      </c>
      <c r="AA342" s="12">
        <f>IF(AND(INDEX('Rate Case History'!V$11:V$13,MATCH($F342,'Rate Case History'!$U$11:$U$13,0))="Yes",INDEX('Rate Case History'!V$15:V$17,MATCH($N342,'Rate Case History'!$U$15:$U$17,0))="Yes",$M342&lt;='Rate Case History'!$V$7,ISNUMBER($S342)),$S342/100,"NA")</f>
        <v>9.06E-2</v>
      </c>
    </row>
    <row r="343" spans="1:27" x14ac:dyDescent="0.25">
      <c r="A343" s="55" t="s">
        <v>103</v>
      </c>
      <c r="B343" s="56" t="s">
        <v>104</v>
      </c>
      <c r="C343" s="55" t="s">
        <v>105</v>
      </c>
      <c r="D343" s="55" t="s">
        <v>395</v>
      </c>
      <c r="E343" s="55" t="s">
        <v>163</v>
      </c>
      <c r="F343" s="55" t="s">
        <v>35</v>
      </c>
      <c r="G343" s="57">
        <v>39969</v>
      </c>
      <c r="H343" s="58">
        <v>2.3279999999999998</v>
      </c>
      <c r="I343" s="59">
        <v>9.4</v>
      </c>
      <c r="J343" s="59">
        <v>11.2</v>
      </c>
      <c r="K343" s="59">
        <v>43.62</v>
      </c>
      <c r="L343" s="59">
        <v>210.161</v>
      </c>
      <c r="M343" s="57">
        <v>40297</v>
      </c>
      <c r="N343" s="55" t="s">
        <v>76</v>
      </c>
      <c r="O343" s="58">
        <v>-5.7489999999999997</v>
      </c>
      <c r="P343" s="55" t="s">
        <v>74</v>
      </c>
      <c r="Q343" s="55" t="s">
        <v>74</v>
      </c>
      <c r="R343" s="59">
        <v>7.83</v>
      </c>
      <c r="S343" s="59">
        <v>9.4</v>
      </c>
      <c r="T343" s="59">
        <v>43.61</v>
      </c>
      <c r="U343" s="55" t="s">
        <v>1659</v>
      </c>
      <c r="V343" s="59">
        <v>181.27799999999999</v>
      </c>
      <c r="W343" s="55" t="s">
        <v>18</v>
      </c>
      <c r="X343" s="61">
        <v>10</v>
      </c>
      <c r="Y343" s="11">
        <f t="shared" si="24"/>
        <v>2010</v>
      </c>
      <c r="Z343" s="7" t="str">
        <f t="shared" si="25"/>
        <v>2010.2</v>
      </c>
      <c r="AA343" s="12">
        <f>IF(AND(INDEX('Rate Case History'!V$11:V$13,MATCH($F343,'Rate Case History'!$U$11:$U$13,0))="Yes",INDEX('Rate Case History'!V$15:V$17,MATCH($N343,'Rate Case History'!$U$15:$U$17,0))="Yes",$M343&lt;='Rate Case History'!$V$7,ISNUMBER($S343)),$S343/100,"NA")</f>
        <v>9.4E-2</v>
      </c>
    </row>
    <row r="344" spans="1:27" x14ac:dyDescent="0.25">
      <c r="A344" s="55" t="s">
        <v>103</v>
      </c>
      <c r="B344" s="56" t="s">
        <v>104</v>
      </c>
      <c r="C344" s="55" t="s">
        <v>105</v>
      </c>
      <c r="D344" s="55" t="s">
        <v>396</v>
      </c>
      <c r="E344" s="55" t="s">
        <v>163</v>
      </c>
      <c r="F344" s="55" t="s">
        <v>35</v>
      </c>
      <c r="G344" s="57">
        <v>39969</v>
      </c>
      <c r="H344" s="58">
        <v>5.42</v>
      </c>
      <c r="I344" s="59">
        <v>8.44</v>
      </c>
      <c r="J344" s="59">
        <v>10.8</v>
      </c>
      <c r="K344" s="59">
        <v>48.67</v>
      </c>
      <c r="L344" s="59">
        <v>202.55500000000001</v>
      </c>
      <c r="M344" s="57">
        <v>40297</v>
      </c>
      <c r="N344" s="55" t="s">
        <v>76</v>
      </c>
      <c r="O344" s="58">
        <v>0.28000000000000003</v>
      </c>
      <c r="P344" s="55" t="s">
        <v>74</v>
      </c>
      <c r="Q344" s="55" t="s">
        <v>74</v>
      </c>
      <c r="R344" s="59">
        <v>7.59</v>
      </c>
      <c r="S344" s="59">
        <v>9.19</v>
      </c>
      <c r="T344" s="59">
        <v>48.67</v>
      </c>
      <c r="U344" s="55" t="s">
        <v>1659</v>
      </c>
      <c r="V344" s="59">
        <v>187.018</v>
      </c>
      <c r="W344" s="55" t="s">
        <v>18</v>
      </c>
      <c r="X344" s="61">
        <v>10</v>
      </c>
      <c r="Y344" s="11">
        <f t="shared" si="24"/>
        <v>2010</v>
      </c>
      <c r="Z344" s="7" t="str">
        <f t="shared" si="25"/>
        <v>2010.2</v>
      </c>
      <c r="AA344" s="12">
        <f>IF(AND(INDEX('Rate Case History'!V$11:V$13,MATCH($F344,'Rate Case History'!$U$11:$U$13,0))="Yes",INDEX('Rate Case History'!V$15:V$17,MATCH($N344,'Rate Case History'!$U$15:$U$17,0))="Yes",$M344&lt;='Rate Case History'!$V$7,ISNUMBER($S344)),$S344/100,"NA")</f>
        <v>9.1899999999999996E-2</v>
      </c>
    </row>
    <row r="345" spans="1:27" x14ac:dyDescent="0.25">
      <c r="A345" s="55" t="s">
        <v>103</v>
      </c>
      <c r="B345" s="56" t="s">
        <v>104</v>
      </c>
      <c r="C345" s="55" t="s">
        <v>105</v>
      </c>
      <c r="D345" s="55" t="s">
        <v>397</v>
      </c>
      <c r="E345" s="55" t="s">
        <v>163</v>
      </c>
      <c r="F345" s="55" t="s">
        <v>35</v>
      </c>
      <c r="G345" s="57">
        <v>39969</v>
      </c>
      <c r="H345" s="58">
        <v>7.0039999999999996</v>
      </c>
      <c r="I345" s="59">
        <v>9.52</v>
      </c>
      <c r="J345" s="59">
        <v>11.2</v>
      </c>
      <c r="K345" s="59">
        <v>44</v>
      </c>
      <c r="L345" s="59">
        <v>530.51599999999996</v>
      </c>
      <c r="M345" s="57">
        <v>40297</v>
      </c>
      <c r="N345" s="55" t="s">
        <v>76</v>
      </c>
      <c r="O345" s="58">
        <v>-7.4329999999999998</v>
      </c>
      <c r="P345" s="55" t="s">
        <v>74</v>
      </c>
      <c r="Q345" s="55" t="s">
        <v>74</v>
      </c>
      <c r="R345" s="59">
        <v>8.59</v>
      </c>
      <c r="S345" s="59">
        <v>9.4</v>
      </c>
      <c r="T345" s="59">
        <v>43.55</v>
      </c>
      <c r="U345" s="55" t="s">
        <v>1659</v>
      </c>
      <c r="V345" s="59">
        <v>486.23</v>
      </c>
      <c r="W345" s="55" t="s">
        <v>18</v>
      </c>
      <c r="X345" s="61">
        <v>10</v>
      </c>
      <c r="Y345" s="11">
        <f t="shared" si="24"/>
        <v>2010</v>
      </c>
      <c r="Z345" s="7" t="str">
        <f t="shared" si="25"/>
        <v>2010.2</v>
      </c>
      <c r="AA345" s="12">
        <f>IF(AND(INDEX('Rate Case History'!V$11:V$13,MATCH($F345,'Rate Case History'!$U$11:$U$13,0))="Yes",INDEX('Rate Case History'!V$15:V$17,MATCH($N345,'Rate Case History'!$U$15:$U$17,0))="Yes",$M345&lt;='Rate Case History'!$V$7,ISNUMBER($S345)),$S345/100,"NA")</f>
        <v>9.4E-2</v>
      </c>
    </row>
    <row r="346" spans="1:27" x14ac:dyDescent="0.25">
      <c r="A346" s="55" t="s">
        <v>103</v>
      </c>
      <c r="B346" s="56" t="s">
        <v>104</v>
      </c>
      <c r="C346" s="55" t="s">
        <v>105</v>
      </c>
      <c r="D346" s="55" t="s">
        <v>398</v>
      </c>
      <c r="E346" s="55" t="s">
        <v>163</v>
      </c>
      <c r="F346" s="55" t="s">
        <v>35</v>
      </c>
      <c r="G346" s="57">
        <v>39388</v>
      </c>
      <c r="H346" s="58">
        <v>-4.4770000000000003</v>
      </c>
      <c r="I346" s="59">
        <v>8.74</v>
      </c>
      <c r="J346" s="59">
        <v>11</v>
      </c>
      <c r="K346" s="59">
        <v>52.93</v>
      </c>
      <c r="L346" s="59">
        <v>194.7</v>
      </c>
      <c r="M346" s="57">
        <v>39715</v>
      </c>
      <c r="N346" s="55" t="s">
        <v>76</v>
      </c>
      <c r="O346" s="58">
        <v>-9.234</v>
      </c>
      <c r="P346" s="55" t="s">
        <v>74</v>
      </c>
      <c r="Q346" s="55" t="s">
        <v>74</v>
      </c>
      <c r="R346" s="59">
        <v>8.0299999999999994</v>
      </c>
      <c r="S346" s="59">
        <v>10.68</v>
      </c>
      <c r="T346" s="59">
        <v>46.5</v>
      </c>
      <c r="U346" s="55" t="s">
        <v>1678</v>
      </c>
      <c r="V346" s="59">
        <v>183.73400000000001</v>
      </c>
      <c r="W346" s="55" t="s">
        <v>18</v>
      </c>
      <c r="X346" s="61">
        <v>10</v>
      </c>
      <c r="Y346" s="11">
        <f t="shared" si="24"/>
        <v>2008</v>
      </c>
      <c r="Z346" s="7" t="str">
        <f t="shared" si="25"/>
        <v>2008.3</v>
      </c>
      <c r="AA346" s="12">
        <f>IF(AND(INDEX('Rate Case History'!V$11:V$13,MATCH($F346,'Rate Case History'!$U$11:$U$13,0))="Yes",INDEX('Rate Case History'!V$15:V$17,MATCH($N346,'Rate Case History'!$U$15:$U$17,0))="Yes",$M346&lt;='Rate Case History'!$V$7,ISNUMBER($S346)),$S346/100,"NA")</f>
        <v>0.10679999999999999</v>
      </c>
    </row>
    <row r="347" spans="1:27" x14ac:dyDescent="0.25">
      <c r="A347" s="55" t="s">
        <v>103</v>
      </c>
      <c r="B347" s="56" t="s">
        <v>104</v>
      </c>
      <c r="C347" s="55" t="s">
        <v>105</v>
      </c>
      <c r="D347" s="55" t="s">
        <v>399</v>
      </c>
      <c r="E347" s="55" t="s">
        <v>163</v>
      </c>
      <c r="F347" s="55" t="s">
        <v>35</v>
      </c>
      <c r="G347" s="57">
        <v>39388</v>
      </c>
      <c r="H347" s="58">
        <v>11.208</v>
      </c>
      <c r="I347" s="59">
        <v>8.67</v>
      </c>
      <c r="J347" s="59">
        <v>11</v>
      </c>
      <c r="K347" s="59">
        <v>50</v>
      </c>
      <c r="L347" s="59">
        <v>191.559</v>
      </c>
      <c r="M347" s="57">
        <v>39715</v>
      </c>
      <c r="N347" s="55" t="s">
        <v>76</v>
      </c>
      <c r="O347" s="58">
        <v>7.6589999999999998</v>
      </c>
      <c r="P347" s="55" t="s">
        <v>74</v>
      </c>
      <c r="Q347" s="55" t="s">
        <v>74</v>
      </c>
      <c r="R347" s="59">
        <v>8.2200000000000006</v>
      </c>
      <c r="S347" s="59">
        <v>10.68</v>
      </c>
      <c r="T347" s="59">
        <v>47.91</v>
      </c>
      <c r="U347" s="55" t="s">
        <v>1678</v>
      </c>
      <c r="V347" s="59">
        <v>181.73500000000001</v>
      </c>
      <c r="W347" s="55" t="s">
        <v>18</v>
      </c>
      <c r="X347" s="61">
        <v>10</v>
      </c>
      <c r="Y347" s="11">
        <f t="shared" si="24"/>
        <v>2008</v>
      </c>
      <c r="Z347" s="7" t="str">
        <f t="shared" si="25"/>
        <v>2008.3</v>
      </c>
      <c r="AA347" s="12">
        <f>IF(AND(INDEX('Rate Case History'!V$11:V$13,MATCH($F347,'Rate Case History'!$U$11:$U$13,0))="Yes",INDEX('Rate Case History'!V$15:V$17,MATCH($N347,'Rate Case History'!$U$15:$U$17,0))="Yes",$M347&lt;='Rate Case History'!$V$7,ISNUMBER($S347)),$S347/100,"NA")</f>
        <v>0.10679999999999999</v>
      </c>
    </row>
    <row r="348" spans="1:27" x14ac:dyDescent="0.25">
      <c r="A348" s="55" t="s">
        <v>103</v>
      </c>
      <c r="B348" s="56" t="s">
        <v>104</v>
      </c>
      <c r="C348" s="55" t="s">
        <v>105</v>
      </c>
      <c r="D348" s="55" t="s">
        <v>400</v>
      </c>
      <c r="E348" s="55" t="s">
        <v>163</v>
      </c>
      <c r="F348" s="55" t="s">
        <v>35</v>
      </c>
      <c r="G348" s="57">
        <v>39388</v>
      </c>
      <c r="H348" s="58">
        <v>50.438000000000002</v>
      </c>
      <c r="I348" s="59">
        <v>9.24</v>
      </c>
      <c r="J348" s="59">
        <v>11</v>
      </c>
      <c r="K348" s="59">
        <v>52.61</v>
      </c>
      <c r="L348" s="59">
        <v>541.16899999999998</v>
      </c>
      <c r="M348" s="57">
        <v>39715</v>
      </c>
      <c r="N348" s="55" t="s">
        <v>76</v>
      </c>
      <c r="O348" s="58">
        <v>39.792000000000002</v>
      </c>
      <c r="P348" s="55" t="s">
        <v>74</v>
      </c>
      <c r="Q348" s="55" t="s">
        <v>74</v>
      </c>
      <c r="R348" s="59">
        <v>8.6999999999999993</v>
      </c>
      <c r="S348" s="59">
        <v>10.68</v>
      </c>
      <c r="T348" s="59">
        <v>51.76</v>
      </c>
      <c r="U348" s="55" t="s">
        <v>1678</v>
      </c>
      <c r="V348" s="59">
        <v>518.85699999999997</v>
      </c>
      <c r="W348" s="55" t="s">
        <v>18</v>
      </c>
      <c r="X348" s="61">
        <v>10</v>
      </c>
      <c r="Y348" s="11">
        <f t="shared" si="24"/>
        <v>2008</v>
      </c>
      <c r="Z348" s="7" t="str">
        <f t="shared" si="25"/>
        <v>2008.3</v>
      </c>
      <c r="AA348" s="12">
        <f>IF(AND(INDEX('Rate Case History'!V$11:V$13,MATCH($F348,'Rate Case History'!$U$11:$U$13,0))="Yes",INDEX('Rate Case History'!V$15:V$17,MATCH($N348,'Rate Case History'!$U$15:$U$17,0))="Yes",$M348&lt;='Rate Case History'!$V$7,ISNUMBER($S348)),$S348/100,"NA")</f>
        <v>0.10679999999999999</v>
      </c>
    </row>
    <row r="349" spans="1:27" x14ac:dyDescent="0.25">
      <c r="A349" s="55" t="s">
        <v>103</v>
      </c>
      <c r="B349" s="56" t="s">
        <v>104</v>
      </c>
      <c r="C349" s="55" t="s">
        <v>105</v>
      </c>
      <c r="D349" s="55" t="s">
        <v>401</v>
      </c>
      <c r="E349" s="55" t="s">
        <v>163</v>
      </c>
      <c r="F349" s="55" t="s">
        <v>35</v>
      </c>
      <c r="G349" s="57">
        <v>38163</v>
      </c>
      <c r="H349" s="58">
        <v>14.3</v>
      </c>
      <c r="I349" s="59">
        <v>8.18</v>
      </c>
      <c r="J349" s="59">
        <v>10</v>
      </c>
      <c r="K349" s="59">
        <v>53.09</v>
      </c>
      <c r="L349" s="59">
        <v>497.9</v>
      </c>
      <c r="M349" s="57">
        <v>38489</v>
      </c>
      <c r="N349" s="55" t="s">
        <v>73</v>
      </c>
      <c r="O349" s="58">
        <v>11.3</v>
      </c>
      <c r="P349" s="55" t="s">
        <v>74</v>
      </c>
      <c r="Q349" s="55" t="s">
        <v>74</v>
      </c>
      <c r="R349" s="59">
        <v>8.18</v>
      </c>
      <c r="S349" s="59">
        <v>10</v>
      </c>
      <c r="T349" s="59">
        <v>53.09</v>
      </c>
      <c r="U349" s="55" t="s">
        <v>1723</v>
      </c>
      <c r="V349" s="59">
        <v>468.8</v>
      </c>
      <c r="W349" s="55" t="s">
        <v>18</v>
      </c>
      <c r="X349" s="61">
        <v>10</v>
      </c>
      <c r="Y349" s="11">
        <f t="shared" si="24"/>
        <v>2005</v>
      </c>
      <c r="Z349" s="7" t="str">
        <f t="shared" si="25"/>
        <v>2005.2</v>
      </c>
      <c r="AA349" s="12">
        <f>IF(AND(INDEX('Rate Case History'!V$11:V$13,MATCH($F349,'Rate Case History'!$U$11:$U$13,0))="Yes",INDEX('Rate Case History'!V$15:V$17,MATCH($N349,'Rate Case History'!$U$15:$U$17,0))="Yes",$M349&lt;='Rate Case History'!$V$7,ISNUMBER($S349)),$S349/100,"NA")</f>
        <v>0.1</v>
      </c>
    </row>
    <row r="350" spans="1:27" x14ac:dyDescent="0.25">
      <c r="A350" s="55" t="s">
        <v>103</v>
      </c>
      <c r="B350" s="56" t="s">
        <v>104</v>
      </c>
      <c r="C350" s="55" t="s">
        <v>105</v>
      </c>
      <c r="D350" s="55" t="s">
        <v>402</v>
      </c>
      <c r="E350" s="55" t="s">
        <v>163</v>
      </c>
      <c r="F350" s="55" t="s">
        <v>35</v>
      </c>
      <c r="G350" s="57">
        <v>37587</v>
      </c>
      <c r="H350" s="58">
        <v>3.8</v>
      </c>
      <c r="I350" s="59">
        <v>10.029999999999999</v>
      </c>
      <c r="J350" s="59">
        <v>12.75</v>
      </c>
      <c r="K350" s="59">
        <v>60.31</v>
      </c>
      <c r="L350" s="60">
        <v>16.8</v>
      </c>
      <c r="M350" s="57">
        <v>37916</v>
      </c>
      <c r="N350" s="55" t="s">
        <v>76</v>
      </c>
      <c r="O350" s="58">
        <v>1.9</v>
      </c>
      <c r="P350" s="55" t="s">
        <v>74</v>
      </c>
      <c r="Q350" s="55" t="s">
        <v>74</v>
      </c>
      <c r="R350" s="59">
        <v>8.24</v>
      </c>
      <c r="S350" s="59">
        <v>10.46</v>
      </c>
      <c r="T350" s="59">
        <v>52.7</v>
      </c>
      <c r="U350" s="55" t="s">
        <v>1670</v>
      </c>
      <c r="V350" s="60">
        <v>14.9</v>
      </c>
      <c r="W350" s="55" t="s">
        <v>18</v>
      </c>
      <c r="X350" s="61">
        <v>10</v>
      </c>
      <c r="Y350" s="11">
        <f t="shared" si="24"/>
        <v>2003</v>
      </c>
      <c r="Z350" s="7" t="str">
        <f t="shared" si="25"/>
        <v>2003.4</v>
      </c>
      <c r="AA350" s="12">
        <f>IF(AND(INDEX('Rate Case History'!V$11:V$13,MATCH($F350,'Rate Case History'!$U$11:$U$13,0))="Yes",INDEX('Rate Case History'!V$15:V$17,MATCH($N350,'Rate Case History'!$U$15:$U$17,0))="Yes",$M350&lt;='Rate Case History'!$V$7,ISNUMBER($S350)),$S350/100,"NA")</f>
        <v>0.10460000000000001</v>
      </c>
    </row>
    <row r="351" spans="1:27" x14ac:dyDescent="0.25">
      <c r="A351" s="55" t="s">
        <v>103</v>
      </c>
      <c r="B351" s="56" t="s">
        <v>104</v>
      </c>
      <c r="C351" s="55" t="s">
        <v>105</v>
      </c>
      <c r="D351" s="55" t="s">
        <v>403</v>
      </c>
      <c r="E351" s="55" t="s">
        <v>163</v>
      </c>
      <c r="F351" s="55" t="s">
        <v>35</v>
      </c>
      <c r="G351" s="57">
        <v>37587</v>
      </c>
      <c r="H351" s="58">
        <v>16.399999999999999</v>
      </c>
      <c r="I351" s="59">
        <v>9.4499999999999993</v>
      </c>
      <c r="J351" s="59">
        <v>13</v>
      </c>
      <c r="K351" s="59">
        <v>44.44</v>
      </c>
      <c r="L351" s="60">
        <v>176.6</v>
      </c>
      <c r="M351" s="57">
        <v>37916</v>
      </c>
      <c r="N351" s="55" t="s">
        <v>76</v>
      </c>
      <c r="O351" s="58">
        <v>7.2</v>
      </c>
      <c r="P351" s="55" t="s">
        <v>74</v>
      </c>
      <c r="Q351" s="55" t="s">
        <v>74</v>
      </c>
      <c r="R351" s="59">
        <v>8.33</v>
      </c>
      <c r="S351" s="59">
        <v>10.71</v>
      </c>
      <c r="T351" s="59">
        <v>44.44</v>
      </c>
      <c r="U351" s="55" t="s">
        <v>1670</v>
      </c>
      <c r="V351" s="60">
        <v>168.4</v>
      </c>
      <c r="W351" s="55" t="s">
        <v>18</v>
      </c>
      <c r="X351" s="61">
        <v>10</v>
      </c>
      <c r="Y351" s="11">
        <f t="shared" si="24"/>
        <v>2003</v>
      </c>
      <c r="Z351" s="7" t="str">
        <f t="shared" si="25"/>
        <v>2003.4</v>
      </c>
      <c r="AA351" s="12">
        <f>IF(AND(INDEX('Rate Case History'!V$11:V$13,MATCH($F351,'Rate Case History'!$U$11:$U$13,0))="Yes",INDEX('Rate Case History'!V$15:V$17,MATCH($N351,'Rate Case History'!$U$15:$U$17,0))="Yes",$M351&lt;='Rate Case History'!$V$7,ISNUMBER($S351)),$S351/100,"NA")</f>
        <v>0.10710000000000001</v>
      </c>
    </row>
    <row r="352" spans="1:27" x14ac:dyDescent="0.25">
      <c r="A352" s="55" t="s">
        <v>103</v>
      </c>
      <c r="B352" s="56" t="s">
        <v>104</v>
      </c>
      <c r="C352" s="55" t="s">
        <v>105</v>
      </c>
      <c r="D352" s="55" t="s">
        <v>404</v>
      </c>
      <c r="E352" s="55" t="s">
        <v>163</v>
      </c>
      <c r="F352" s="55" t="s">
        <v>35</v>
      </c>
      <c r="G352" s="57">
        <v>37582</v>
      </c>
      <c r="H352" s="58">
        <v>18.899999999999999</v>
      </c>
      <c r="I352" s="59">
        <v>8.8699999999999992</v>
      </c>
      <c r="J352" s="59">
        <v>11.73</v>
      </c>
      <c r="K352" s="59">
        <v>48.96</v>
      </c>
      <c r="L352" s="60">
        <v>204.3</v>
      </c>
      <c r="M352" s="57">
        <v>37911</v>
      </c>
      <c r="N352" s="55" t="s">
        <v>76</v>
      </c>
      <c r="O352" s="58">
        <v>9.1</v>
      </c>
      <c r="P352" s="55" t="s">
        <v>74</v>
      </c>
      <c r="Q352" s="55" t="s">
        <v>74</v>
      </c>
      <c r="R352" s="59">
        <v>8.16</v>
      </c>
      <c r="S352" s="59">
        <v>10.54</v>
      </c>
      <c r="T352" s="59">
        <v>48.54</v>
      </c>
      <c r="U352" s="55" t="s">
        <v>1720</v>
      </c>
      <c r="V352" s="60">
        <v>192.4</v>
      </c>
      <c r="W352" s="55" t="s">
        <v>18</v>
      </c>
      <c r="X352" s="61">
        <v>10</v>
      </c>
      <c r="Y352" s="11">
        <f t="shared" si="24"/>
        <v>2003</v>
      </c>
      <c r="Z352" s="7" t="str">
        <f t="shared" si="25"/>
        <v>2003.4</v>
      </c>
      <c r="AA352" s="12">
        <f>IF(AND(INDEX('Rate Case History'!V$11:V$13,MATCH($F352,'Rate Case History'!$U$11:$U$13,0))="Yes",INDEX('Rate Case History'!V$15:V$17,MATCH($N352,'Rate Case History'!$U$15:$U$17,0))="Yes",$M352&lt;='Rate Case History'!$V$7,ISNUMBER($S352)),$S352/100,"NA")</f>
        <v>0.10539999999999999</v>
      </c>
    </row>
    <row r="353" spans="1:27" x14ac:dyDescent="0.25">
      <c r="A353" s="55" t="s">
        <v>103</v>
      </c>
      <c r="B353" s="56" t="s">
        <v>104</v>
      </c>
      <c r="C353" s="55" t="s">
        <v>105</v>
      </c>
      <c r="D353" s="55" t="s">
        <v>405</v>
      </c>
      <c r="E353" s="55" t="s">
        <v>163</v>
      </c>
      <c r="F353" s="55" t="s">
        <v>35</v>
      </c>
      <c r="G353" s="57">
        <v>35975</v>
      </c>
      <c r="H353" s="58">
        <v>1.6</v>
      </c>
      <c r="I353" s="59">
        <v>10.5</v>
      </c>
      <c r="J353" s="59">
        <v>13.25</v>
      </c>
      <c r="K353" s="59">
        <v>57.06</v>
      </c>
      <c r="L353" s="60" t="s">
        <v>17</v>
      </c>
      <c r="M353" s="57">
        <v>36220</v>
      </c>
      <c r="N353" s="55" t="s">
        <v>76</v>
      </c>
      <c r="O353" s="58">
        <v>1.6</v>
      </c>
      <c r="P353" s="55" t="s">
        <v>74</v>
      </c>
      <c r="Q353" s="55" t="s">
        <v>74</v>
      </c>
      <c r="R353" s="59">
        <v>8.99</v>
      </c>
      <c r="S353" s="59">
        <v>10.65</v>
      </c>
      <c r="T353" s="59">
        <v>55.66</v>
      </c>
      <c r="U353" s="55" t="s">
        <v>1736</v>
      </c>
      <c r="V353" s="60" t="s">
        <v>17</v>
      </c>
      <c r="W353" s="55" t="s">
        <v>18</v>
      </c>
      <c r="X353" s="61">
        <v>8</v>
      </c>
      <c r="Y353" s="11">
        <f t="shared" si="24"/>
        <v>1999</v>
      </c>
      <c r="Z353" s="7" t="str">
        <f t="shared" si="25"/>
        <v>1999.1</v>
      </c>
      <c r="AA353" s="12">
        <f>IF(AND(INDEX('Rate Case History'!V$11:V$13,MATCH($F353,'Rate Case History'!$U$11:$U$13,0))="Yes",INDEX('Rate Case History'!V$15:V$17,MATCH($N353,'Rate Case History'!$U$15:$U$17,0))="Yes",$M353&lt;='Rate Case History'!$V$7,ISNUMBER($S353)),$S353/100,"NA")</f>
        <v>0.1065</v>
      </c>
    </row>
    <row r="354" spans="1:27" x14ac:dyDescent="0.25">
      <c r="A354" s="55" t="s">
        <v>103</v>
      </c>
      <c r="B354" s="56" t="s">
        <v>104</v>
      </c>
      <c r="C354" s="55" t="s">
        <v>105</v>
      </c>
      <c r="D354" s="55" t="s">
        <v>406</v>
      </c>
      <c r="E354" s="55" t="s">
        <v>163</v>
      </c>
      <c r="F354" s="55" t="s">
        <v>35</v>
      </c>
      <c r="G354" s="57">
        <v>35975</v>
      </c>
      <c r="H354" s="58">
        <v>15.4</v>
      </c>
      <c r="I354" s="59">
        <v>9.84</v>
      </c>
      <c r="J354" s="59">
        <v>13.25</v>
      </c>
      <c r="K354" s="59">
        <v>47.33</v>
      </c>
      <c r="L354" s="59">
        <v>142.9</v>
      </c>
      <c r="M354" s="57">
        <v>36220</v>
      </c>
      <c r="N354" s="55" t="s">
        <v>76</v>
      </c>
      <c r="O354" s="58">
        <v>7.9</v>
      </c>
      <c r="P354" s="55" t="s">
        <v>74</v>
      </c>
      <c r="Q354" s="55" t="s">
        <v>74</v>
      </c>
      <c r="R354" s="59">
        <v>8.51</v>
      </c>
      <c r="S354" s="59">
        <v>10.65</v>
      </c>
      <c r="T354" s="59">
        <v>45.81</v>
      </c>
      <c r="U354" s="55" t="s">
        <v>1736</v>
      </c>
      <c r="V354" s="59">
        <v>142.19999999999999</v>
      </c>
      <c r="W354" s="55" t="s">
        <v>18</v>
      </c>
      <c r="X354" s="61">
        <v>8</v>
      </c>
      <c r="Y354" s="11">
        <f t="shared" si="24"/>
        <v>1999</v>
      </c>
      <c r="Z354" s="7" t="str">
        <f t="shared" si="25"/>
        <v>1999.1</v>
      </c>
      <c r="AA354" s="12">
        <f>IF(AND(INDEX('Rate Case History'!V$11:V$13,MATCH($F354,'Rate Case History'!$U$11:$U$13,0))="Yes",INDEX('Rate Case History'!V$15:V$17,MATCH($N354,'Rate Case History'!$U$15:$U$17,0))="Yes",$M354&lt;='Rate Case History'!$V$7,ISNUMBER($S354)),$S354/100,"NA")</f>
        <v>0.1065</v>
      </c>
    </row>
    <row r="355" spans="1:27" x14ac:dyDescent="0.25">
      <c r="A355" s="55" t="s">
        <v>103</v>
      </c>
      <c r="B355" s="56" t="s">
        <v>104</v>
      </c>
      <c r="C355" s="55" t="s">
        <v>105</v>
      </c>
      <c r="D355" s="55" t="s">
        <v>407</v>
      </c>
      <c r="E355" s="55" t="s">
        <v>163</v>
      </c>
      <c r="F355" s="55" t="s">
        <v>35</v>
      </c>
      <c r="G355" s="57">
        <v>34348</v>
      </c>
      <c r="H355" s="58">
        <v>13.8</v>
      </c>
      <c r="I355" s="59">
        <v>9.61</v>
      </c>
      <c r="J355" s="59">
        <v>12.5</v>
      </c>
      <c r="K355" s="59">
        <v>48.63</v>
      </c>
      <c r="L355" s="60">
        <v>199.7</v>
      </c>
      <c r="M355" s="57">
        <v>34680</v>
      </c>
      <c r="N355" s="55" t="s">
        <v>76</v>
      </c>
      <c r="O355" s="58">
        <v>10.6</v>
      </c>
      <c r="P355" s="55" t="s">
        <v>74</v>
      </c>
      <c r="Q355" s="55" t="s">
        <v>74</v>
      </c>
      <c r="R355" s="59">
        <v>9.24</v>
      </c>
      <c r="S355" s="59">
        <v>11.82</v>
      </c>
      <c r="T355" s="59">
        <v>47.9</v>
      </c>
      <c r="U355" s="55" t="s">
        <v>1691</v>
      </c>
      <c r="V355" s="60">
        <v>193.1</v>
      </c>
      <c r="W355" s="55" t="s">
        <v>21</v>
      </c>
      <c r="X355" s="61">
        <v>11</v>
      </c>
      <c r="Y355" s="11">
        <f t="shared" si="24"/>
        <v>1994</v>
      </c>
      <c r="Z355" s="7" t="str">
        <f t="shared" si="25"/>
        <v>1994.4</v>
      </c>
      <c r="AA355" s="12">
        <f>IF(AND(INDEX('Rate Case History'!V$11:V$13,MATCH($F355,'Rate Case History'!$U$11:$U$13,0))="Yes",INDEX('Rate Case History'!V$15:V$17,MATCH($N355,'Rate Case History'!$U$15:$U$17,0))="Yes",$M355&lt;='Rate Case History'!$V$7,ISNUMBER($S355)),$S355/100,"NA")</f>
        <v>0.1182</v>
      </c>
    </row>
    <row r="356" spans="1:27" x14ac:dyDescent="0.25">
      <c r="A356" s="55" t="s">
        <v>103</v>
      </c>
      <c r="B356" s="56" t="s">
        <v>104</v>
      </c>
      <c r="C356" s="55" t="s">
        <v>105</v>
      </c>
      <c r="D356" s="55" t="s">
        <v>408</v>
      </c>
      <c r="E356" s="55" t="s">
        <v>163</v>
      </c>
      <c r="F356" s="55" t="s">
        <v>35</v>
      </c>
      <c r="G356" s="57">
        <v>34103</v>
      </c>
      <c r="H356" s="58">
        <v>27.6</v>
      </c>
      <c r="I356" s="59">
        <v>9.84</v>
      </c>
      <c r="J356" s="59">
        <v>11.7</v>
      </c>
      <c r="K356" s="59">
        <v>50.1</v>
      </c>
      <c r="L356" s="60">
        <v>394</v>
      </c>
      <c r="M356" s="57">
        <v>34430</v>
      </c>
      <c r="N356" s="55" t="s">
        <v>76</v>
      </c>
      <c r="O356" s="58">
        <v>18.899999999999999</v>
      </c>
      <c r="P356" s="55" t="s">
        <v>74</v>
      </c>
      <c r="Q356" s="55" t="s">
        <v>74</v>
      </c>
      <c r="R356" s="59">
        <v>9.2899999999999991</v>
      </c>
      <c r="S356" s="59">
        <v>11.24</v>
      </c>
      <c r="T356" s="59">
        <v>40.630000000000003</v>
      </c>
      <c r="U356" s="55" t="s">
        <v>1714</v>
      </c>
      <c r="V356" s="60">
        <v>371.7</v>
      </c>
      <c r="W356" s="55" t="s">
        <v>21</v>
      </c>
      <c r="X356" s="61">
        <v>10</v>
      </c>
      <c r="Y356" s="11">
        <f t="shared" si="24"/>
        <v>1994</v>
      </c>
      <c r="Z356" s="7" t="str">
        <f t="shared" si="25"/>
        <v>1994.2</v>
      </c>
      <c r="AA356" s="12">
        <f>IF(AND(INDEX('Rate Case History'!V$11:V$13,MATCH($F356,'Rate Case History'!$U$11:$U$13,0))="Yes",INDEX('Rate Case History'!V$15:V$17,MATCH($N356,'Rate Case History'!$U$15:$U$17,0))="Yes",$M356&lt;='Rate Case History'!$V$7,ISNUMBER($S356)),$S356/100,"NA")</f>
        <v>0.1124</v>
      </c>
    </row>
    <row r="357" spans="1:27" x14ac:dyDescent="0.25">
      <c r="A357" s="55" t="s">
        <v>103</v>
      </c>
      <c r="B357" s="56" t="s">
        <v>104</v>
      </c>
      <c r="C357" s="55" t="s">
        <v>105</v>
      </c>
      <c r="D357" s="55" t="s">
        <v>409</v>
      </c>
      <c r="E357" s="55" t="s">
        <v>163</v>
      </c>
      <c r="F357" s="55" t="s">
        <v>35</v>
      </c>
      <c r="G357" s="57">
        <v>33352</v>
      </c>
      <c r="H357" s="58">
        <v>12.7</v>
      </c>
      <c r="I357" s="59">
        <v>10.42</v>
      </c>
      <c r="J357" s="59">
        <v>13.5</v>
      </c>
      <c r="K357" s="59">
        <v>46.98</v>
      </c>
      <c r="L357" s="60">
        <v>114.1</v>
      </c>
      <c r="M357" s="57">
        <v>33681</v>
      </c>
      <c r="N357" s="55" t="s">
        <v>76</v>
      </c>
      <c r="O357" s="58">
        <v>8.1999999999999993</v>
      </c>
      <c r="P357" s="55" t="s">
        <v>74</v>
      </c>
      <c r="Q357" s="55" t="s">
        <v>74</v>
      </c>
      <c r="R357" s="59">
        <v>9.8800000000000008</v>
      </c>
      <c r="S357" s="59">
        <v>12.5</v>
      </c>
      <c r="T357" s="59">
        <v>49.11</v>
      </c>
      <c r="U357" s="55" t="s">
        <v>1721</v>
      </c>
      <c r="V357" s="60">
        <v>99.2</v>
      </c>
      <c r="W357" s="55" t="s">
        <v>21</v>
      </c>
      <c r="X357" s="61">
        <v>10</v>
      </c>
      <c r="Y357" s="11">
        <f t="shared" si="24"/>
        <v>1992</v>
      </c>
      <c r="Z357" s="7" t="str">
        <f t="shared" si="25"/>
        <v>1992.1</v>
      </c>
      <c r="AA357" s="12">
        <f>IF(AND(INDEX('Rate Case History'!V$11:V$13,MATCH($F357,'Rate Case History'!$U$11:$U$13,0))="Yes",INDEX('Rate Case History'!V$15:V$17,MATCH($N357,'Rate Case History'!$U$15:$U$17,0))="Yes",$M357&lt;='Rate Case History'!$V$7,ISNUMBER($S357)),$S357/100,"NA")</f>
        <v>0.125</v>
      </c>
    </row>
    <row r="358" spans="1:27" x14ac:dyDescent="0.25">
      <c r="A358" s="55" t="s">
        <v>103</v>
      </c>
      <c r="B358" s="56" t="s">
        <v>104</v>
      </c>
      <c r="C358" s="55" t="s">
        <v>105</v>
      </c>
      <c r="D358" s="55" t="s">
        <v>2098</v>
      </c>
      <c r="E358" s="55" t="s">
        <v>163</v>
      </c>
      <c r="F358" s="55" t="s">
        <v>35</v>
      </c>
      <c r="G358" s="57">
        <v>32926</v>
      </c>
      <c r="H358" s="58">
        <v>14.4</v>
      </c>
      <c r="I358" s="59">
        <v>10.53</v>
      </c>
      <c r="J358" s="59">
        <v>13.75</v>
      </c>
      <c r="K358" s="59">
        <v>45.8</v>
      </c>
      <c r="L358" s="60">
        <v>145.4</v>
      </c>
      <c r="M358" s="57">
        <v>33254</v>
      </c>
      <c r="N358" s="55" t="s">
        <v>76</v>
      </c>
      <c r="O358" s="58">
        <v>12.9</v>
      </c>
      <c r="P358" s="55" t="s">
        <v>74</v>
      </c>
      <c r="Q358" s="55" t="s">
        <v>74</v>
      </c>
      <c r="R358" s="59">
        <v>10.35</v>
      </c>
      <c r="S358" s="59">
        <v>13.25</v>
      </c>
      <c r="T358" s="59">
        <v>46.52</v>
      </c>
      <c r="U358" s="55" t="s">
        <v>1682</v>
      </c>
      <c r="V358" s="60">
        <v>139.30000000000001</v>
      </c>
      <c r="W358" s="55" t="s">
        <v>21</v>
      </c>
      <c r="X358" s="61">
        <v>10</v>
      </c>
      <c r="Y358" s="11">
        <f t="shared" si="24"/>
        <v>1991</v>
      </c>
      <c r="Z358" s="7" t="str">
        <f t="shared" si="25"/>
        <v>1991.1</v>
      </c>
      <c r="AA358" s="12">
        <f>IF(AND(INDEX('Rate Case History'!V$11:V$13,MATCH($F358,'Rate Case History'!$U$11:$U$13,0))="Yes",INDEX('Rate Case History'!V$15:V$17,MATCH($N358,'Rate Case History'!$U$15:$U$17,0))="Yes",$M358&lt;='Rate Case History'!$V$7,ISNUMBER($S358)),$S358/100,"NA")</f>
        <v>0.13250000000000001</v>
      </c>
    </row>
    <row r="359" spans="1:27" x14ac:dyDescent="0.25">
      <c r="A359" s="55" t="s">
        <v>103</v>
      </c>
      <c r="B359" s="56" t="s">
        <v>104</v>
      </c>
      <c r="C359" s="55" t="s">
        <v>105</v>
      </c>
      <c r="D359" s="55" t="s">
        <v>2099</v>
      </c>
      <c r="E359" s="55" t="s">
        <v>163</v>
      </c>
      <c r="F359" s="55" t="s">
        <v>35</v>
      </c>
      <c r="G359" s="57">
        <v>32889</v>
      </c>
      <c r="H359" s="58">
        <v>9.6999999999999993</v>
      </c>
      <c r="I359" s="59">
        <v>10.72</v>
      </c>
      <c r="J359" s="59">
        <v>13.9</v>
      </c>
      <c r="K359" s="59">
        <v>48.76</v>
      </c>
      <c r="L359" s="60">
        <v>82.6</v>
      </c>
      <c r="M359" s="57">
        <v>33205</v>
      </c>
      <c r="N359" s="55" t="s">
        <v>76</v>
      </c>
      <c r="O359" s="58">
        <v>8.5</v>
      </c>
      <c r="P359" s="55" t="s">
        <v>74</v>
      </c>
      <c r="Q359" s="55" t="s">
        <v>74</v>
      </c>
      <c r="R359" s="59">
        <v>10.130000000000001</v>
      </c>
      <c r="S359" s="59">
        <v>12.75</v>
      </c>
      <c r="T359" s="59">
        <v>48.76</v>
      </c>
      <c r="U359" s="55" t="s">
        <v>1758</v>
      </c>
      <c r="V359" s="60">
        <v>82.1</v>
      </c>
      <c r="W359" s="55" t="s">
        <v>21</v>
      </c>
      <c r="X359" s="61">
        <v>10</v>
      </c>
      <c r="Y359" s="11">
        <f t="shared" si="24"/>
        <v>1990</v>
      </c>
      <c r="Z359" s="7" t="str">
        <f t="shared" si="25"/>
        <v>1990.4</v>
      </c>
      <c r="AA359" s="12">
        <f>IF(AND(INDEX('Rate Case History'!V$11:V$13,MATCH($F359,'Rate Case History'!$U$11:$U$13,0))="Yes",INDEX('Rate Case History'!V$15:V$17,MATCH($N359,'Rate Case History'!$U$15:$U$17,0))="Yes",$M359&lt;='Rate Case History'!$V$7,ISNUMBER($S359)),$S359/100,"NA")</f>
        <v>0.1275</v>
      </c>
    </row>
    <row r="360" spans="1:27" x14ac:dyDescent="0.25">
      <c r="A360" s="55" t="s">
        <v>103</v>
      </c>
      <c r="B360" s="56" t="s">
        <v>104</v>
      </c>
      <c r="C360" s="55" t="s">
        <v>105</v>
      </c>
      <c r="D360" s="55" t="s">
        <v>2101</v>
      </c>
      <c r="E360" s="55" t="s">
        <v>163</v>
      </c>
      <c r="F360" s="55" t="s">
        <v>35</v>
      </c>
      <c r="G360" s="57">
        <v>30001</v>
      </c>
      <c r="H360" s="58">
        <v>49</v>
      </c>
      <c r="I360" s="59">
        <v>12.49</v>
      </c>
      <c r="J360" s="59">
        <v>16.8</v>
      </c>
      <c r="K360" s="59">
        <v>42.79</v>
      </c>
      <c r="L360" s="59" t="s">
        <v>17</v>
      </c>
      <c r="M360" s="57">
        <v>30328</v>
      </c>
      <c r="N360" s="55" t="s">
        <v>76</v>
      </c>
      <c r="O360" s="58">
        <v>36.1</v>
      </c>
      <c r="P360" s="55" t="s">
        <v>74</v>
      </c>
      <c r="Q360" s="55" t="s">
        <v>74</v>
      </c>
      <c r="R360" s="59">
        <v>11.98</v>
      </c>
      <c r="S360" s="59">
        <v>15.5</v>
      </c>
      <c r="T360" s="59">
        <v>42.82</v>
      </c>
      <c r="U360" s="55" t="s">
        <v>1998</v>
      </c>
      <c r="V360" s="59" t="s">
        <v>17</v>
      </c>
      <c r="W360" s="55" t="s">
        <v>21</v>
      </c>
      <c r="X360" s="61">
        <v>10</v>
      </c>
      <c r="Y360" s="11">
        <f t="shared" si="24"/>
        <v>1983</v>
      </c>
      <c r="Z360" s="7" t="str">
        <f t="shared" si="25"/>
        <v>1983.1</v>
      </c>
      <c r="AA360" s="12">
        <f>IF(AND(INDEX('Rate Case History'!V$11:V$13,MATCH($F360,'Rate Case History'!$U$11:$U$13,0))="Yes",INDEX('Rate Case History'!V$15:V$17,MATCH($N360,'Rate Case History'!$U$15:$U$17,0))="Yes",$M360&lt;='Rate Case History'!$V$7,ISNUMBER($S360)),$S360/100,"NA")</f>
        <v>0.155</v>
      </c>
    </row>
    <row r="361" spans="1:27" x14ac:dyDescent="0.25">
      <c r="A361" s="55" t="s">
        <v>103</v>
      </c>
      <c r="B361" s="56" t="s">
        <v>104</v>
      </c>
      <c r="C361" s="55" t="s">
        <v>105</v>
      </c>
      <c r="D361" s="55" t="s">
        <v>2102</v>
      </c>
      <c r="E361" s="55" t="s">
        <v>163</v>
      </c>
      <c r="F361" s="55" t="s">
        <v>35</v>
      </c>
      <c r="G361" s="57">
        <v>29955</v>
      </c>
      <c r="H361" s="58">
        <v>7.2</v>
      </c>
      <c r="I361" s="59">
        <v>11.4</v>
      </c>
      <c r="J361" s="59">
        <v>17.440000000000001</v>
      </c>
      <c r="K361" s="59">
        <v>39.159999999999997</v>
      </c>
      <c r="L361" s="59" t="s">
        <v>17</v>
      </c>
      <c r="M361" s="57">
        <v>30278</v>
      </c>
      <c r="N361" s="55" t="s">
        <v>76</v>
      </c>
      <c r="O361" s="58">
        <v>6</v>
      </c>
      <c r="P361" s="55" t="s">
        <v>74</v>
      </c>
      <c r="Q361" s="55" t="s">
        <v>74</v>
      </c>
      <c r="R361" s="59">
        <v>10.77</v>
      </c>
      <c r="S361" s="59">
        <v>15.5</v>
      </c>
      <c r="T361" s="59">
        <v>40.68</v>
      </c>
      <c r="U361" s="55" t="s">
        <v>1940</v>
      </c>
      <c r="V361" s="59" t="s">
        <v>17</v>
      </c>
      <c r="W361" s="55" t="s">
        <v>18</v>
      </c>
      <c r="X361" s="61">
        <v>10</v>
      </c>
      <c r="Y361" s="11">
        <f t="shared" si="24"/>
        <v>1982</v>
      </c>
      <c r="Z361" s="7" t="str">
        <f t="shared" si="25"/>
        <v>1982.4</v>
      </c>
      <c r="AA361" s="12">
        <f>IF(AND(INDEX('Rate Case History'!V$11:V$13,MATCH($F361,'Rate Case History'!$U$11:$U$13,0))="Yes",INDEX('Rate Case History'!V$15:V$17,MATCH($N361,'Rate Case History'!$U$15:$U$17,0))="Yes",$M361&lt;='Rate Case History'!$V$7,ISNUMBER($S361)),$S361/100,"NA")</f>
        <v>0.155</v>
      </c>
    </row>
    <row r="362" spans="1:27" x14ac:dyDescent="0.25">
      <c r="A362" s="55" t="s">
        <v>103</v>
      </c>
      <c r="B362" s="56" t="s">
        <v>104</v>
      </c>
      <c r="C362" s="55" t="s">
        <v>105</v>
      </c>
      <c r="D362" s="55" t="s">
        <v>2103</v>
      </c>
      <c r="E362" s="55" t="s">
        <v>163</v>
      </c>
      <c r="F362" s="55" t="s">
        <v>35</v>
      </c>
      <c r="G362" s="57">
        <v>29712</v>
      </c>
      <c r="H362" s="58">
        <v>12.4</v>
      </c>
      <c r="I362" s="59">
        <v>11.31</v>
      </c>
      <c r="J362" s="59">
        <v>16.75</v>
      </c>
      <c r="K362" s="59">
        <v>41.23</v>
      </c>
      <c r="L362" s="59" t="s">
        <v>17</v>
      </c>
      <c r="M362" s="57">
        <v>30133</v>
      </c>
      <c r="N362" s="55" t="s">
        <v>76</v>
      </c>
      <c r="O362" s="58">
        <v>11</v>
      </c>
      <c r="P362" s="55" t="s">
        <v>74</v>
      </c>
      <c r="Q362" s="55" t="s">
        <v>74</v>
      </c>
      <c r="R362" s="59">
        <v>11.06</v>
      </c>
      <c r="S362" s="59">
        <v>16</v>
      </c>
      <c r="T362" s="59">
        <v>41.29</v>
      </c>
      <c r="U362" s="55" t="s">
        <v>1958</v>
      </c>
      <c r="V362" s="59" t="s">
        <v>17</v>
      </c>
      <c r="W362" s="55" t="s">
        <v>18</v>
      </c>
      <c r="X362" s="61">
        <v>14</v>
      </c>
      <c r="Y362" s="11">
        <f t="shared" si="24"/>
        <v>1982</v>
      </c>
      <c r="Z362" s="7" t="str">
        <f t="shared" si="25"/>
        <v>1982.3</v>
      </c>
      <c r="AA362" s="12">
        <f>IF(AND(INDEX('Rate Case History'!V$11:V$13,MATCH($F362,'Rate Case History'!$U$11:$U$13,0))="Yes",INDEX('Rate Case History'!V$15:V$17,MATCH($N362,'Rate Case History'!$U$15:$U$17,0))="Yes",$M362&lt;='Rate Case History'!$V$7,ISNUMBER($S362)),$S362/100,"NA")</f>
        <v>0.16</v>
      </c>
    </row>
    <row r="363" spans="1:27" x14ac:dyDescent="0.25">
      <c r="A363" s="55" t="s">
        <v>103</v>
      </c>
      <c r="B363" s="56" t="s">
        <v>104</v>
      </c>
      <c r="C363" s="55" t="s">
        <v>105</v>
      </c>
      <c r="D363" s="55" t="s">
        <v>2104</v>
      </c>
      <c r="E363" s="55" t="s">
        <v>163</v>
      </c>
      <c r="F363" s="55" t="s">
        <v>35</v>
      </c>
      <c r="G363" s="57">
        <v>29342</v>
      </c>
      <c r="H363" s="58">
        <v>6.5</v>
      </c>
      <c r="I363" s="59">
        <v>10.5</v>
      </c>
      <c r="J363" s="59">
        <v>16.100000000000001</v>
      </c>
      <c r="K363" s="59">
        <v>37.6</v>
      </c>
      <c r="L363" s="59" t="s">
        <v>17</v>
      </c>
      <c r="M363" s="57">
        <v>29670</v>
      </c>
      <c r="N363" s="55" t="s">
        <v>76</v>
      </c>
      <c r="O363" s="58">
        <v>4.4000000000000004</v>
      </c>
      <c r="P363" s="55" t="s">
        <v>74</v>
      </c>
      <c r="Q363" s="55" t="s">
        <v>74</v>
      </c>
      <c r="R363" s="59">
        <v>10.199999999999999</v>
      </c>
      <c r="S363" s="59">
        <v>15.3</v>
      </c>
      <c r="T363" s="59">
        <v>37.6</v>
      </c>
      <c r="U363" s="55" t="s">
        <v>1991</v>
      </c>
      <c r="V363" s="59" t="s">
        <v>17</v>
      </c>
      <c r="W363" s="55" t="s">
        <v>18</v>
      </c>
      <c r="X363" s="61">
        <v>10</v>
      </c>
      <c r="Y363" s="11">
        <f t="shared" si="24"/>
        <v>1981</v>
      </c>
      <c r="Z363" s="7" t="str">
        <f t="shared" si="25"/>
        <v>1981.1</v>
      </c>
      <c r="AA363" s="12">
        <f>IF(AND(INDEX('Rate Case History'!V$11:V$13,MATCH($F363,'Rate Case History'!$U$11:$U$13,0))="Yes",INDEX('Rate Case History'!V$15:V$17,MATCH($N363,'Rate Case History'!$U$15:$U$17,0))="Yes",$M363&lt;='Rate Case History'!$V$7,ISNUMBER($S363)),$S363/100,"NA")</f>
        <v>0.153</v>
      </c>
    </row>
    <row r="364" spans="1:27" x14ac:dyDescent="0.25">
      <c r="A364" s="55" t="s">
        <v>103</v>
      </c>
      <c r="B364" s="56" t="s">
        <v>104</v>
      </c>
      <c r="C364" s="55" t="s">
        <v>105</v>
      </c>
      <c r="D364" s="55" t="s">
        <v>2105</v>
      </c>
      <c r="E364" s="55" t="s">
        <v>163</v>
      </c>
      <c r="F364" s="55" t="s">
        <v>35</v>
      </c>
      <c r="G364" s="57">
        <v>29266</v>
      </c>
      <c r="H364" s="58">
        <v>8.5</v>
      </c>
      <c r="I364" s="59">
        <v>10.220000000000001</v>
      </c>
      <c r="J364" s="59">
        <v>15</v>
      </c>
      <c r="K364" s="59">
        <v>37.14</v>
      </c>
      <c r="L364" s="59" t="s">
        <v>17</v>
      </c>
      <c r="M364" s="57">
        <v>29593</v>
      </c>
      <c r="N364" s="55" t="s">
        <v>76</v>
      </c>
      <c r="O364" s="58">
        <v>7.7</v>
      </c>
      <c r="P364" s="55" t="s">
        <v>74</v>
      </c>
      <c r="Q364" s="55" t="s">
        <v>74</v>
      </c>
      <c r="R364" s="59">
        <v>9.92</v>
      </c>
      <c r="S364" s="59">
        <v>14.3</v>
      </c>
      <c r="T364" s="59">
        <v>35.56</v>
      </c>
      <c r="U364" s="55" t="s">
        <v>1959</v>
      </c>
      <c r="V364" s="59" t="s">
        <v>17</v>
      </c>
      <c r="W364" s="55" t="s">
        <v>18</v>
      </c>
      <c r="X364" s="61">
        <v>10</v>
      </c>
      <c r="Y364" s="11">
        <f t="shared" si="24"/>
        <v>1981</v>
      </c>
      <c r="Z364" s="7" t="str">
        <f t="shared" si="25"/>
        <v>1981.1</v>
      </c>
      <c r="AA364" s="12">
        <f>IF(AND(INDEX('Rate Case History'!V$11:V$13,MATCH($F364,'Rate Case History'!$U$11:$U$13,0))="Yes",INDEX('Rate Case History'!V$15:V$17,MATCH($N364,'Rate Case History'!$U$15:$U$17,0))="Yes",$M364&lt;='Rate Case History'!$V$7,ISNUMBER($S364)),$S364/100,"NA")</f>
        <v>0.14300000000000002</v>
      </c>
    </row>
    <row r="365" spans="1:27" x14ac:dyDescent="0.25">
      <c r="A365" s="55" t="s">
        <v>103</v>
      </c>
      <c r="B365" s="56" t="s">
        <v>102</v>
      </c>
      <c r="C365" s="55" t="s">
        <v>53</v>
      </c>
      <c r="D365" s="55" t="s">
        <v>410</v>
      </c>
      <c r="E365" s="55" t="s">
        <v>163</v>
      </c>
      <c r="F365" s="55" t="s">
        <v>35</v>
      </c>
      <c r="G365" s="57">
        <v>39966</v>
      </c>
      <c r="H365" s="58">
        <v>3.4</v>
      </c>
      <c r="I365" s="59">
        <v>8.83</v>
      </c>
      <c r="J365" s="59">
        <v>11.25</v>
      </c>
      <c r="K365" s="59">
        <v>47.75</v>
      </c>
      <c r="L365" s="59">
        <v>37.384</v>
      </c>
      <c r="M365" s="57">
        <v>40261</v>
      </c>
      <c r="N365" s="55" t="s">
        <v>76</v>
      </c>
      <c r="O365" s="58">
        <v>2.7440000000000002</v>
      </c>
      <c r="P365" s="55" t="s">
        <v>74</v>
      </c>
      <c r="Q365" s="55" t="s">
        <v>74</v>
      </c>
      <c r="R365" s="59">
        <v>7.6</v>
      </c>
      <c r="S365" s="59">
        <v>10.130000000000001</v>
      </c>
      <c r="T365" s="59">
        <v>47.08</v>
      </c>
      <c r="U365" s="55" t="s">
        <v>1659</v>
      </c>
      <c r="V365" s="59">
        <v>37.146000000000001</v>
      </c>
      <c r="W365" s="55" t="s">
        <v>18</v>
      </c>
      <c r="X365" s="61">
        <v>9</v>
      </c>
      <c r="Y365" s="11">
        <f t="shared" ref="Y365:Y400" si="26">YEAR(M365)</f>
        <v>2010</v>
      </c>
      <c r="Z365" s="7" t="str">
        <f t="shared" ref="Z365:Z400" si="27">YEAR(M365)&amp;"."&amp;INT((MONTH(M365)-1)/3)+1</f>
        <v>2010.1</v>
      </c>
      <c r="AA365" s="12">
        <f>IF(AND(INDEX('Rate Case History'!V$11:V$13,MATCH($F365,'Rate Case History'!$U$11:$U$13,0))="Yes",INDEX('Rate Case History'!V$15:V$17,MATCH($N365,'Rate Case History'!$U$15:$U$17,0))="Yes",$M365&lt;='Rate Case History'!$V$7,ISNUMBER($S365)),$S365/100,"NA")</f>
        <v>0.1013</v>
      </c>
    </row>
    <row r="366" spans="1:27" x14ac:dyDescent="0.25">
      <c r="A366" s="55" t="s">
        <v>103</v>
      </c>
      <c r="B366" s="56" t="s">
        <v>102</v>
      </c>
      <c r="C366" s="55" t="s">
        <v>53</v>
      </c>
      <c r="D366" s="55" t="s">
        <v>411</v>
      </c>
      <c r="E366" s="55" t="s">
        <v>163</v>
      </c>
      <c r="F366" s="55" t="s">
        <v>35</v>
      </c>
      <c r="G366" s="57">
        <v>37183</v>
      </c>
      <c r="H366" s="58">
        <v>2.6</v>
      </c>
      <c r="I366" s="59">
        <v>9.75</v>
      </c>
      <c r="J366" s="59">
        <v>12</v>
      </c>
      <c r="K366" s="59">
        <v>50.37</v>
      </c>
      <c r="L366" s="59">
        <v>37.768000000000001</v>
      </c>
      <c r="M366" s="57">
        <v>37510</v>
      </c>
      <c r="N366" s="55" t="s">
        <v>76</v>
      </c>
      <c r="O366" s="58">
        <v>2.3E-2</v>
      </c>
      <c r="P366" s="55" t="s">
        <v>74</v>
      </c>
      <c r="Q366" s="55" t="s">
        <v>74</v>
      </c>
      <c r="R366" s="59">
        <v>8.85</v>
      </c>
      <c r="S366" s="59">
        <v>11.2</v>
      </c>
      <c r="T366" s="59">
        <v>51.61</v>
      </c>
      <c r="U366" s="55" t="s">
        <v>1738</v>
      </c>
      <c r="V366" s="59">
        <v>37.604999999999997</v>
      </c>
      <c r="W366" s="55" t="s">
        <v>18</v>
      </c>
      <c r="X366" s="61">
        <v>10</v>
      </c>
      <c r="Y366" s="11">
        <f t="shared" si="26"/>
        <v>2002</v>
      </c>
      <c r="Z366" s="7" t="str">
        <f t="shared" si="27"/>
        <v>2002.3</v>
      </c>
      <c r="AA366" s="12">
        <f>IF(AND(INDEX('Rate Case History'!V$11:V$13,MATCH($F366,'Rate Case History'!$U$11:$U$13,0))="Yes",INDEX('Rate Case History'!V$15:V$17,MATCH($N366,'Rate Case History'!$U$15:$U$17,0))="Yes",$M366&lt;='Rate Case History'!$V$7,ISNUMBER($S366)),$S366/100,"NA")</f>
        <v>0.11199999999999999</v>
      </c>
    </row>
    <row r="367" spans="1:27" x14ac:dyDescent="0.25">
      <c r="A367" s="55" t="s">
        <v>103</v>
      </c>
      <c r="B367" s="56" t="s">
        <v>102</v>
      </c>
      <c r="C367" s="55" t="s">
        <v>53</v>
      </c>
      <c r="D367" s="55" t="s">
        <v>412</v>
      </c>
      <c r="E367" s="55" t="s">
        <v>163</v>
      </c>
      <c r="F367" s="55" t="s">
        <v>35</v>
      </c>
      <c r="G367" s="57">
        <v>36404</v>
      </c>
      <c r="H367" s="58">
        <v>3.2</v>
      </c>
      <c r="I367" s="59">
        <v>9.9</v>
      </c>
      <c r="J367" s="59">
        <v>12.5</v>
      </c>
      <c r="K367" s="59">
        <v>47.96</v>
      </c>
      <c r="L367" s="60" t="s">
        <v>17</v>
      </c>
      <c r="M367" s="57">
        <v>36724</v>
      </c>
      <c r="N367" s="55" t="s">
        <v>76</v>
      </c>
      <c r="O367" s="58">
        <v>2.1</v>
      </c>
      <c r="P367" s="55" t="s">
        <v>74</v>
      </c>
      <c r="Q367" s="55" t="s">
        <v>74</v>
      </c>
      <c r="R367" s="59">
        <v>9.1199999999999992</v>
      </c>
      <c r="S367" s="59">
        <v>11.06</v>
      </c>
      <c r="T367" s="59">
        <v>46</v>
      </c>
      <c r="U367" s="55" t="s">
        <v>1737</v>
      </c>
      <c r="V367" s="60" t="s">
        <v>17</v>
      </c>
      <c r="W367" s="55" t="s">
        <v>18</v>
      </c>
      <c r="X367" s="61">
        <v>10</v>
      </c>
      <c r="Y367" s="11">
        <f t="shared" si="26"/>
        <v>2000</v>
      </c>
      <c r="Z367" s="7" t="str">
        <f t="shared" si="27"/>
        <v>2000.3</v>
      </c>
      <c r="AA367" s="12">
        <f>IF(AND(INDEX('Rate Case History'!V$11:V$13,MATCH($F367,'Rate Case History'!$U$11:$U$13,0))="Yes",INDEX('Rate Case History'!V$15:V$17,MATCH($N367,'Rate Case History'!$U$15:$U$17,0))="Yes",$M367&lt;='Rate Case History'!$V$7,ISNUMBER($S367)),$S367/100,"NA")</f>
        <v>0.1106</v>
      </c>
    </row>
    <row r="368" spans="1:27" x14ac:dyDescent="0.25">
      <c r="A368" s="55" t="s">
        <v>103</v>
      </c>
      <c r="B368" s="56" t="s">
        <v>102</v>
      </c>
      <c r="C368" s="55" t="s">
        <v>53</v>
      </c>
      <c r="D368" s="55" t="s">
        <v>413</v>
      </c>
      <c r="E368" s="55" t="s">
        <v>163</v>
      </c>
      <c r="F368" s="55" t="s">
        <v>35</v>
      </c>
      <c r="G368" s="57">
        <v>33848</v>
      </c>
      <c r="H368" s="58">
        <v>3.2</v>
      </c>
      <c r="I368" s="59">
        <v>10.54</v>
      </c>
      <c r="J368" s="59">
        <v>13.25</v>
      </c>
      <c r="K368" s="59">
        <v>48.51</v>
      </c>
      <c r="L368" s="59" t="s">
        <v>17</v>
      </c>
      <c r="M368" s="57">
        <v>34171</v>
      </c>
      <c r="N368" s="55" t="s">
        <v>76</v>
      </c>
      <c r="O368" s="58">
        <v>2</v>
      </c>
      <c r="P368" s="55" t="s">
        <v>74</v>
      </c>
      <c r="Q368" s="55" t="s">
        <v>74</v>
      </c>
      <c r="R368" s="59">
        <v>9.8000000000000007</v>
      </c>
      <c r="S368" s="59">
        <v>11.78</v>
      </c>
      <c r="T368" s="59">
        <v>48.05</v>
      </c>
      <c r="U368" s="55" t="s">
        <v>1721</v>
      </c>
      <c r="V368" s="59" t="s">
        <v>17</v>
      </c>
      <c r="W368" s="55" t="s">
        <v>21</v>
      </c>
      <c r="X368" s="61">
        <v>10</v>
      </c>
      <c r="Y368" s="11">
        <f t="shared" si="26"/>
        <v>1993</v>
      </c>
      <c r="Z368" s="7" t="str">
        <f t="shared" si="27"/>
        <v>1993.3</v>
      </c>
      <c r="AA368" s="12">
        <f>IF(AND(INDEX('Rate Case History'!V$11:V$13,MATCH($F368,'Rate Case History'!$U$11:$U$13,0))="Yes",INDEX('Rate Case History'!V$15:V$17,MATCH($N368,'Rate Case History'!$U$15:$U$17,0))="Yes",$M368&lt;='Rate Case History'!$V$7,ISNUMBER($S368)),$S368/100,"NA")</f>
        <v>0.11779999999999999</v>
      </c>
    </row>
    <row r="369" spans="1:27" x14ac:dyDescent="0.25">
      <c r="A369" s="55" t="s">
        <v>103</v>
      </c>
      <c r="B369" s="56" t="s">
        <v>102</v>
      </c>
      <c r="C369" s="55" t="s">
        <v>53</v>
      </c>
      <c r="D369" s="55" t="s">
        <v>2107</v>
      </c>
      <c r="E369" s="55" t="s">
        <v>163</v>
      </c>
      <c r="F369" s="55" t="s">
        <v>35</v>
      </c>
      <c r="G369" s="57">
        <v>30278</v>
      </c>
      <c r="H369" s="58">
        <v>1.4</v>
      </c>
      <c r="I369" s="59">
        <v>12.29</v>
      </c>
      <c r="J369" s="59">
        <v>17</v>
      </c>
      <c r="K369" s="59">
        <v>39</v>
      </c>
      <c r="L369" s="59" t="s">
        <v>17</v>
      </c>
      <c r="M369" s="57">
        <v>30602</v>
      </c>
      <c r="N369" s="55" t="s">
        <v>76</v>
      </c>
      <c r="O369" s="58">
        <v>0.6</v>
      </c>
      <c r="P369" s="55" t="s">
        <v>74</v>
      </c>
      <c r="Q369" s="55" t="s">
        <v>74</v>
      </c>
      <c r="R369" s="59">
        <v>11.72</v>
      </c>
      <c r="S369" s="59">
        <v>15.52</v>
      </c>
      <c r="T369" s="59">
        <v>36.159999999999997</v>
      </c>
      <c r="U369" s="55" t="s">
        <v>2106</v>
      </c>
      <c r="V369" s="59" t="s">
        <v>17</v>
      </c>
      <c r="W369" s="55" t="s">
        <v>21</v>
      </c>
      <c r="X369" s="61">
        <v>10</v>
      </c>
      <c r="Y369" s="11">
        <f t="shared" si="26"/>
        <v>1983</v>
      </c>
      <c r="Z369" s="7" t="str">
        <f t="shared" si="27"/>
        <v>1983.4</v>
      </c>
      <c r="AA369" s="12">
        <f>IF(AND(INDEX('Rate Case History'!V$11:V$13,MATCH($F369,'Rate Case History'!$U$11:$U$13,0))="Yes",INDEX('Rate Case History'!V$15:V$17,MATCH($N369,'Rate Case History'!$U$15:$U$17,0))="Yes",$M369&lt;='Rate Case History'!$V$7,ISNUMBER($S369)),$S369/100,"NA")</f>
        <v>0.1552</v>
      </c>
    </row>
    <row r="370" spans="1:27" x14ac:dyDescent="0.25">
      <c r="A370" s="55" t="s">
        <v>103</v>
      </c>
      <c r="B370" s="56" t="s">
        <v>102</v>
      </c>
      <c r="C370" s="55" t="s">
        <v>53</v>
      </c>
      <c r="D370" s="55" t="s">
        <v>2108</v>
      </c>
      <c r="E370" s="55" t="s">
        <v>163</v>
      </c>
      <c r="F370" s="55" t="s">
        <v>35</v>
      </c>
      <c r="G370" s="57">
        <v>29861</v>
      </c>
      <c r="H370" s="58">
        <v>2.7</v>
      </c>
      <c r="I370" s="59">
        <v>12.61</v>
      </c>
      <c r="J370" s="59">
        <v>18</v>
      </c>
      <c r="K370" s="59">
        <v>37.08</v>
      </c>
      <c r="L370" s="59" t="s">
        <v>17</v>
      </c>
      <c r="M370" s="57">
        <v>30188</v>
      </c>
      <c r="N370" s="55" t="s">
        <v>76</v>
      </c>
      <c r="O370" s="58">
        <v>2.5</v>
      </c>
      <c r="P370" s="55" t="s">
        <v>74</v>
      </c>
      <c r="Q370" s="55" t="s">
        <v>74</v>
      </c>
      <c r="R370" s="59">
        <v>11.86</v>
      </c>
      <c r="S370" s="59">
        <v>16</v>
      </c>
      <c r="T370" s="59">
        <v>37.08</v>
      </c>
      <c r="U370" s="55" t="s">
        <v>1966</v>
      </c>
      <c r="V370" s="59" t="s">
        <v>17</v>
      </c>
      <c r="W370" s="55" t="s">
        <v>21</v>
      </c>
      <c r="X370" s="61">
        <v>10</v>
      </c>
      <c r="Y370" s="11">
        <f t="shared" si="26"/>
        <v>1982</v>
      </c>
      <c r="Z370" s="7" t="str">
        <f t="shared" si="27"/>
        <v>1982.3</v>
      </c>
      <c r="AA370" s="12">
        <f>IF(AND(INDEX('Rate Case History'!V$11:V$13,MATCH($F370,'Rate Case History'!$U$11:$U$13,0))="Yes",INDEX('Rate Case History'!V$15:V$17,MATCH($N370,'Rate Case History'!$U$15:$U$17,0))="Yes",$M370&lt;='Rate Case History'!$V$7,ISNUMBER($S370)),$S370/100,"NA")</f>
        <v>0.16</v>
      </c>
    </row>
    <row r="371" spans="1:27" x14ac:dyDescent="0.25">
      <c r="A371" s="55" t="s">
        <v>103</v>
      </c>
      <c r="B371" s="56" t="s">
        <v>102</v>
      </c>
      <c r="C371" s="55" t="s">
        <v>53</v>
      </c>
      <c r="D371" s="55" t="s">
        <v>2109</v>
      </c>
      <c r="E371" s="55" t="s">
        <v>163</v>
      </c>
      <c r="F371" s="55" t="s">
        <v>35</v>
      </c>
      <c r="G371" s="57">
        <v>29413</v>
      </c>
      <c r="H371" s="58">
        <v>1.6</v>
      </c>
      <c r="I371" s="59">
        <v>10.53</v>
      </c>
      <c r="J371" s="59">
        <v>14.8</v>
      </c>
      <c r="K371" s="59">
        <v>36.200000000000003</v>
      </c>
      <c r="L371" s="59" t="s">
        <v>17</v>
      </c>
      <c r="M371" s="57">
        <v>29740</v>
      </c>
      <c r="N371" s="55" t="s">
        <v>76</v>
      </c>
      <c r="O371" s="58">
        <v>1.6</v>
      </c>
      <c r="P371" s="55" t="s">
        <v>74</v>
      </c>
      <c r="Q371" s="55" t="s">
        <v>74</v>
      </c>
      <c r="R371" s="59">
        <v>10.84</v>
      </c>
      <c r="S371" s="59">
        <v>14.67</v>
      </c>
      <c r="T371" s="59">
        <v>35.799999999999997</v>
      </c>
      <c r="U371" s="55" t="s">
        <v>2083</v>
      </c>
      <c r="V371" s="59" t="s">
        <v>17</v>
      </c>
      <c r="W371" s="55" t="s">
        <v>18</v>
      </c>
      <c r="X371" s="61">
        <v>10</v>
      </c>
      <c r="Y371" s="11">
        <f t="shared" si="26"/>
        <v>1981</v>
      </c>
      <c r="Z371" s="7" t="str">
        <f t="shared" si="27"/>
        <v>1981.2</v>
      </c>
      <c r="AA371" s="12">
        <f>IF(AND(INDEX('Rate Case History'!V$11:V$13,MATCH($F371,'Rate Case History'!$U$11:$U$13,0))="Yes",INDEX('Rate Case History'!V$15:V$17,MATCH($N371,'Rate Case History'!$U$15:$U$17,0))="Yes",$M371&lt;='Rate Case History'!$V$7,ISNUMBER($S371)),$S371/100,"NA")</f>
        <v>0.1467</v>
      </c>
    </row>
    <row r="372" spans="1:27" x14ac:dyDescent="0.25">
      <c r="A372" s="55" t="s">
        <v>103</v>
      </c>
      <c r="B372" s="56" t="s">
        <v>414</v>
      </c>
      <c r="C372" s="55" t="s">
        <v>123</v>
      </c>
      <c r="D372" s="55" t="s">
        <v>2635</v>
      </c>
      <c r="E372" s="55" t="s">
        <v>163</v>
      </c>
      <c r="F372" s="55" t="s">
        <v>35</v>
      </c>
      <c r="G372" s="57">
        <v>44932</v>
      </c>
      <c r="H372" s="58">
        <v>16.587</v>
      </c>
      <c r="I372" s="59">
        <v>7.37</v>
      </c>
      <c r="J372" s="59">
        <v>9.9</v>
      </c>
      <c r="K372" s="59">
        <v>54</v>
      </c>
      <c r="L372" s="59">
        <v>428.58499999999998</v>
      </c>
      <c r="M372" s="57">
        <v>45246</v>
      </c>
      <c r="N372" s="55" t="s">
        <v>76</v>
      </c>
      <c r="O372" s="58">
        <v>11.012</v>
      </c>
      <c r="P372" s="55" t="s">
        <v>74</v>
      </c>
      <c r="Q372" s="55" t="s">
        <v>74</v>
      </c>
      <c r="R372" s="59">
        <v>6.96</v>
      </c>
      <c r="S372" s="59">
        <v>9.3800000000000008</v>
      </c>
      <c r="T372" s="59">
        <v>52.58</v>
      </c>
      <c r="U372" s="55" t="s">
        <v>1828</v>
      </c>
      <c r="V372" s="59">
        <v>422.113</v>
      </c>
      <c r="W372" s="55" t="s">
        <v>21</v>
      </c>
      <c r="X372" s="61">
        <v>10</v>
      </c>
      <c r="Y372" s="11">
        <f t="shared" si="26"/>
        <v>2023</v>
      </c>
      <c r="Z372" s="7" t="str">
        <f t="shared" si="27"/>
        <v>2023.4</v>
      </c>
      <c r="AA372" s="12">
        <f>IF(AND(INDEX('Rate Case History'!V$11:V$13,MATCH($F372,'Rate Case History'!$U$11:$U$13,0))="Yes",INDEX('Rate Case History'!V$15:V$17,MATCH($N372,'Rate Case History'!$U$15:$U$17,0))="Yes",$M372&lt;='Rate Case History'!$V$7,ISNUMBER($S372)),$S372/100,"NA")</f>
        <v>9.3800000000000008E-2</v>
      </c>
    </row>
    <row r="373" spans="1:27" x14ac:dyDescent="0.25">
      <c r="A373" s="55" t="s">
        <v>103</v>
      </c>
      <c r="B373" s="56" t="s">
        <v>414</v>
      </c>
      <c r="C373" s="55" t="s">
        <v>123</v>
      </c>
      <c r="D373" s="55" t="s">
        <v>415</v>
      </c>
      <c r="E373" s="55" t="s">
        <v>163</v>
      </c>
      <c r="F373" s="55" t="s">
        <v>35</v>
      </c>
      <c r="G373" s="57">
        <v>44119</v>
      </c>
      <c r="H373" s="58">
        <v>6.1379999999999999</v>
      </c>
      <c r="I373" s="59">
        <v>6.91</v>
      </c>
      <c r="J373" s="59">
        <v>10</v>
      </c>
      <c r="K373" s="59">
        <v>52.5</v>
      </c>
      <c r="L373" s="60">
        <v>355.34300000000002</v>
      </c>
      <c r="M373" s="57">
        <v>44447</v>
      </c>
      <c r="N373" s="55" t="s">
        <v>76</v>
      </c>
      <c r="O373" s="58">
        <v>4.0839999999999996</v>
      </c>
      <c r="P373" s="55" t="s">
        <v>74</v>
      </c>
      <c r="Q373" s="55" t="s">
        <v>74</v>
      </c>
      <c r="R373" s="59">
        <v>6.63</v>
      </c>
      <c r="S373" s="59">
        <v>9.67</v>
      </c>
      <c r="T373" s="59">
        <v>51.58</v>
      </c>
      <c r="U373" s="55" t="s">
        <v>1664</v>
      </c>
      <c r="V373" s="60">
        <v>353.39100000000002</v>
      </c>
      <c r="W373" s="55" t="s">
        <v>21</v>
      </c>
      <c r="X373" s="61">
        <v>10</v>
      </c>
      <c r="Y373" s="11">
        <f t="shared" si="26"/>
        <v>2021</v>
      </c>
      <c r="Z373" s="7" t="str">
        <f t="shared" si="27"/>
        <v>2021.3</v>
      </c>
      <c r="AA373" s="12">
        <f>IF(AND(INDEX('Rate Case History'!V$11:V$13,MATCH($F373,'Rate Case History'!$U$11:$U$13,0))="Yes",INDEX('Rate Case History'!V$15:V$17,MATCH($N373,'Rate Case History'!$U$15:$U$17,0))="Yes",$M373&lt;='Rate Case History'!$V$7,ISNUMBER($S373)),$S373/100,"NA")</f>
        <v>9.6699999999999994E-2</v>
      </c>
    </row>
    <row r="374" spans="1:27" x14ac:dyDescent="0.25">
      <c r="A374" s="55" t="s">
        <v>103</v>
      </c>
      <c r="B374" s="56" t="s">
        <v>414</v>
      </c>
      <c r="C374" s="55" t="s">
        <v>123</v>
      </c>
      <c r="D374" s="55" t="s">
        <v>416</v>
      </c>
      <c r="E374" s="55" t="s">
        <v>163</v>
      </c>
      <c r="F374" s="55" t="s">
        <v>35</v>
      </c>
      <c r="G374" s="57">
        <v>41696</v>
      </c>
      <c r="H374" s="58">
        <v>6.524</v>
      </c>
      <c r="I374" s="59">
        <v>6.89</v>
      </c>
      <c r="J374" s="59">
        <v>10.25</v>
      </c>
      <c r="K374" s="59">
        <v>50.48</v>
      </c>
      <c r="L374" s="59">
        <v>219.786</v>
      </c>
      <c r="M374" s="57">
        <v>42025</v>
      </c>
      <c r="N374" s="55" t="s">
        <v>76</v>
      </c>
      <c r="O374" s="58">
        <v>3.5129999999999999</v>
      </c>
      <c r="P374" s="55" t="s">
        <v>74</v>
      </c>
      <c r="Q374" s="55" t="s">
        <v>74</v>
      </c>
      <c r="R374" s="59">
        <v>6.26</v>
      </c>
      <c r="S374" s="59">
        <v>9.0500000000000007</v>
      </c>
      <c r="T374" s="59">
        <v>50.48</v>
      </c>
      <c r="U374" s="55" t="s">
        <v>1656</v>
      </c>
      <c r="V374" s="59">
        <v>217.184</v>
      </c>
      <c r="W374" s="55" t="s">
        <v>21</v>
      </c>
      <c r="X374" s="61">
        <v>10</v>
      </c>
      <c r="Y374" s="11">
        <f t="shared" si="26"/>
        <v>2015</v>
      </c>
      <c r="Z374" s="7" t="str">
        <f t="shared" si="27"/>
        <v>2015.1</v>
      </c>
      <c r="AA374" s="12">
        <f>IF(AND(INDEX('Rate Case History'!V$11:V$13,MATCH($F374,'Rate Case History'!$U$11:$U$13,0))="Yes",INDEX('Rate Case History'!V$15:V$17,MATCH($N374,'Rate Case History'!$U$15:$U$17,0))="Yes",$M374&lt;='Rate Case History'!$V$7,ISNUMBER($S374)),$S374/100,"NA")</f>
        <v>9.0500000000000011E-2</v>
      </c>
    </row>
    <row r="375" spans="1:27" x14ac:dyDescent="0.25">
      <c r="A375" s="55" t="s">
        <v>103</v>
      </c>
      <c r="B375" s="56" t="s">
        <v>414</v>
      </c>
      <c r="C375" s="55" t="s">
        <v>123</v>
      </c>
      <c r="D375" s="55" t="s">
        <v>417</v>
      </c>
      <c r="E375" s="55" t="s">
        <v>163</v>
      </c>
      <c r="F375" s="55" t="s">
        <v>35</v>
      </c>
      <c r="G375" s="57">
        <v>41121</v>
      </c>
      <c r="H375" s="58">
        <v>9.609</v>
      </c>
      <c r="I375" s="59">
        <v>7.12</v>
      </c>
      <c r="J375" s="59">
        <v>10</v>
      </c>
      <c r="K375" s="59">
        <v>50.32</v>
      </c>
      <c r="L375" s="59">
        <v>209.11600000000001</v>
      </c>
      <c r="M375" s="57">
        <v>41443</v>
      </c>
      <c r="N375" s="55" t="s">
        <v>76</v>
      </c>
      <c r="O375" s="58">
        <v>6.5940000000000003</v>
      </c>
      <c r="P375" s="55" t="s">
        <v>74</v>
      </c>
      <c r="Q375" s="55" t="s">
        <v>74</v>
      </c>
      <c r="R375" s="59">
        <v>6.72</v>
      </c>
      <c r="S375" s="59">
        <v>9.2799999999999994</v>
      </c>
      <c r="T375" s="59">
        <v>50.32</v>
      </c>
      <c r="U375" s="55" t="s">
        <v>1661</v>
      </c>
      <c r="V375" s="59">
        <v>199.97200000000001</v>
      </c>
      <c r="W375" s="55" t="s">
        <v>21</v>
      </c>
      <c r="X375" s="61">
        <v>10</v>
      </c>
      <c r="Y375" s="11">
        <f t="shared" si="26"/>
        <v>2013</v>
      </c>
      <c r="Z375" s="7" t="str">
        <f t="shared" si="27"/>
        <v>2013.2</v>
      </c>
      <c r="AA375" s="12">
        <f>IF(AND(INDEX('Rate Case History'!V$11:V$13,MATCH($F375,'Rate Case History'!$U$11:$U$13,0))="Yes",INDEX('Rate Case History'!V$15:V$17,MATCH($N375,'Rate Case History'!$U$15:$U$17,0))="Yes",$M375&lt;='Rate Case History'!$V$7,ISNUMBER($S375)),$S375/100,"NA")</f>
        <v>9.2799999999999994E-2</v>
      </c>
    </row>
    <row r="376" spans="1:27" x14ac:dyDescent="0.25">
      <c r="A376" s="55" t="s">
        <v>103</v>
      </c>
      <c r="B376" s="56" t="s">
        <v>414</v>
      </c>
      <c r="C376" s="55" t="s">
        <v>123</v>
      </c>
      <c r="D376" s="55" t="s">
        <v>418</v>
      </c>
      <c r="E376" s="55" t="s">
        <v>163</v>
      </c>
      <c r="F376" s="55" t="s">
        <v>35</v>
      </c>
      <c r="G376" s="57">
        <v>40589</v>
      </c>
      <c r="H376" s="58">
        <v>8.3469999999999995</v>
      </c>
      <c r="I376" s="59">
        <v>8.5</v>
      </c>
      <c r="J376" s="59">
        <v>10.85</v>
      </c>
      <c r="K376" s="59">
        <v>56</v>
      </c>
      <c r="L376" s="59">
        <v>192.56200000000001</v>
      </c>
      <c r="M376" s="57">
        <v>40918</v>
      </c>
      <c r="N376" s="55" t="s">
        <v>76</v>
      </c>
      <c r="O376" s="58">
        <v>1.9319999999999999</v>
      </c>
      <c r="P376" s="55" t="s">
        <v>74</v>
      </c>
      <c r="Q376" s="55" t="s">
        <v>74</v>
      </c>
      <c r="R376" s="59">
        <v>7.43</v>
      </c>
      <c r="S376" s="59">
        <v>9.4499999999999993</v>
      </c>
      <c r="T376" s="59">
        <v>50</v>
      </c>
      <c r="U376" s="55" t="s">
        <v>1688</v>
      </c>
      <c r="V376" s="59">
        <v>187.53</v>
      </c>
      <c r="W376" s="55" t="s">
        <v>21</v>
      </c>
      <c r="X376" s="61">
        <v>10</v>
      </c>
      <c r="Y376" s="11">
        <f t="shared" si="26"/>
        <v>2012</v>
      </c>
      <c r="Z376" s="7" t="str">
        <f t="shared" si="27"/>
        <v>2012.1</v>
      </c>
      <c r="AA376" s="12">
        <f>IF(AND(INDEX('Rate Case History'!V$11:V$13,MATCH($F376,'Rate Case History'!$U$11:$U$13,0))="Yes",INDEX('Rate Case History'!V$15:V$17,MATCH($N376,'Rate Case History'!$U$15:$U$17,0))="Yes",$M376&lt;='Rate Case History'!$V$7,ISNUMBER($S376)),$S376/100,"NA")</f>
        <v>9.4499999999999987E-2</v>
      </c>
    </row>
    <row r="377" spans="1:27" x14ac:dyDescent="0.25">
      <c r="A377" s="55" t="s">
        <v>103</v>
      </c>
      <c r="B377" s="56" t="s">
        <v>414</v>
      </c>
      <c r="C377" s="55" t="s">
        <v>123</v>
      </c>
      <c r="D377" s="55" t="s">
        <v>419</v>
      </c>
      <c r="E377" s="55" t="s">
        <v>163</v>
      </c>
      <c r="F377" s="55" t="s">
        <v>35</v>
      </c>
      <c r="G377" s="57">
        <v>39857</v>
      </c>
      <c r="H377" s="58">
        <v>18.100000000000001</v>
      </c>
      <c r="I377" s="59">
        <v>9.06</v>
      </c>
      <c r="J377" s="59">
        <v>11.87</v>
      </c>
      <c r="K377" s="59">
        <v>56</v>
      </c>
      <c r="L377" s="59">
        <v>179.9</v>
      </c>
      <c r="M377" s="57">
        <v>40199</v>
      </c>
      <c r="N377" s="55" t="s">
        <v>76</v>
      </c>
      <c r="O377" s="58">
        <v>13.867000000000001</v>
      </c>
      <c r="P377" s="55" t="s">
        <v>74</v>
      </c>
      <c r="Q377" s="55" t="s">
        <v>74</v>
      </c>
      <c r="R377" s="59">
        <v>8.19</v>
      </c>
      <c r="S377" s="59">
        <v>10.33</v>
      </c>
      <c r="T377" s="59">
        <v>56</v>
      </c>
      <c r="U377" s="55" t="s">
        <v>1700</v>
      </c>
      <c r="V377" s="59">
        <v>183.10300000000001</v>
      </c>
      <c r="W377" s="55" t="s">
        <v>21</v>
      </c>
      <c r="X377" s="61">
        <v>11</v>
      </c>
      <c r="Y377" s="11">
        <f t="shared" si="26"/>
        <v>2010</v>
      </c>
      <c r="Z377" s="7" t="str">
        <f t="shared" si="27"/>
        <v>2010.1</v>
      </c>
      <c r="AA377" s="12">
        <f>IF(AND(INDEX('Rate Case History'!V$11:V$13,MATCH($F377,'Rate Case History'!$U$11:$U$13,0))="Yes",INDEX('Rate Case History'!V$15:V$17,MATCH($N377,'Rate Case History'!$U$15:$U$17,0))="Yes",$M377&lt;='Rate Case History'!$V$7,ISNUMBER($S377)),$S377/100,"NA")</f>
        <v>0.1033</v>
      </c>
    </row>
    <row r="378" spans="1:27" x14ac:dyDescent="0.25">
      <c r="A378" s="55" t="s">
        <v>103</v>
      </c>
      <c r="B378" s="56" t="s">
        <v>414</v>
      </c>
      <c r="C378" s="55" t="s">
        <v>123</v>
      </c>
      <c r="D378" s="55" t="s">
        <v>420</v>
      </c>
      <c r="E378" s="55" t="s">
        <v>163</v>
      </c>
      <c r="F378" s="55" t="s">
        <v>35</v>
      </c>
      <c r="G378" s="57">
        <v>39150</v>
      </c>
      <c r="H378" s="58">
        <v>6.3</v>
      </c>
      <c r="I378" s="59">
        <v>8.57</v>
      </c>
      <c r="J378" s="59">
        <v>11.06</v>
      </c>
      <c r="K378" s="59">
        <v>56</v>
      </c>
      <c r="L378" s="59">
        <v>197.107</v>
      </c>
      <c r="M378" s="57">
        <v>39483</v>
      </c>
      <c r="N378" s="55" t="s">
        <v>76</v>
      </c>
      <c r="O378" s="58">
        <v>-0.21299999999999999</v>
      </c>
      <c r="P378" s="55" t="s">
        <v>74</v>
      </c>
      <c r="Q378" s="55" t="s">
        <v>74</v>
      </c>
      <c r="R378" s="59">
        <v>7.96</v>
      </c>
      <c r="S378" s="59">
        <v>9.99</v>
      </c>
      <c r="T378" s="59">
        <v>56</v>
      </c>
      <c r="U378" s="55" t="s">
        <v>1761</v>
      </c>
      <c r="V378" s="59">
        <v>182.03299999999999</v>
      </c>
      <c r="W378" s="55" t="s">
        <v>18</v>
      </c>
      <c r="X378" s="61">
        <v>11</v>
      </c>
      <c r="Y378" s="11">
        <f t="shared" si="26"/>
        <v>2008</v>
      </c>
      <c r="Z378" s="7" t="str">
        <f t="shared" si="27"/>
        <v>2008.1</v>
      </c>
      <c r="AA378" s="12">
        <f>IF(AND(INDEX('Rate Case History'!V$11:V$13,MATCH($F378,'Rate Case History'!$U$11:$U$13,0))="Yes",INDEX('Rate Case History'!V$15:V$17,MATCH($N378,'Rate Case History'!$U$15:$U$17,0))="Yes",$M378&lt;='Rate Case History'!$V$7,ISNUMBER($S378)),$S378/100,"NA")</f>
        <v>9.9900000000000003E-2</v>
      </c>
    </row>
    <row r="379" spans="1:27" x14ac:dyDescent="0.25">
      <c r="A379" s="55" t="s">
        <v>103</v>
      </c>
      <c r="B379" s="56" t="s">
        <v>414</v>
      </c>
      <c r="C379" s="55" t="s">
        <v>123</v>
      </c>
      <c r="D379" s="55" t="s">
        <v>421</v>
      </c>
      <c r="E379" s="55" t="s">
        <v>163</v>
      </c>
      <c r="F379" s="55" t="s">
        <v>35</v>
      </c>
      <c r="G379" s="57">
        <v>34684</v>
      </c>
      <c r="H379" s="58">
        <v>6.7</v>
      </c>
      <c r="I379" s="59">
        <v>9.9700000000000006</v>
      </c>
      <c r="J379" s="59">
        <v>11.7</v>
      </c>
      <c r="K379" s="59">
        <v>57.04</v>
      </c>
      <c r="L379" s="59">
        <v>179.1</v>
      </c>
      <c r="M379" s="57">
        <v>35011</v>
      </c>
      <c r="N379" s="55" t="s">
        <v>76</v>
      </c>
      <c r="O379" s="58">
        <v>5.6</v>
      </c>
      <c r="P379" s="55" t="s">
        <v>74</v>
      </c>
      <c r="Q379" s="55" t="s">
        <v>74</v>
      </c>
      <c r="R379" s="59">
        <v>9.75</v>
      </c>
      <c r="S379" s="59">
        <v>11.3</v>
      </c>
      <c r="T379" s="59">
        <v>57.04</v>
      </c>
      <c r="U379" s="55" t="s">
        <v>1762</v>
      </c>
      <c r="V379" s="59">
        <v>178.1</v>
      </c>
      <c r="W379" s="55" t="s">
        <v>21</v>
      </c>
      <c r="X379" s="61">
        <v>10</v>
      </c>
      <c r="Y379" s="11">
        <f t="shared" si="26"/>
        <v>1995</v>
      </c>
      <c r="Z379" s="7" t="str">
        <f t="shared" si="27"/>
        <v>1995.4</v>
      </c>
      <c r="AA379" s="12">
        <f>IF(AND(INDEX('Rate Case History'!V$11:V$13,MATCH($F379,'Rate Case History'!$U$11:$U$13,0))="Yes",INDEX('Rate Case History'!V$15:V$17,MATCH($N379,'Rate Case History'!$U$15:$U$17,0))="Yes",$M379&lt;='Rate Case History'!$V$7,ISNUMBER($S379)),$S379/100,"NA")</f>
        <v>0.113</v>
      </c>
    </row>
    <row r="380" spans="1:27" x14ac:dyDescent="0.25">
      <c r="A380" s="55" t="s">
        <v>103</v>
      </c>
      <c r="B380" s="56" t="s">
        <v>414</v>
      </c>
      <c r="C380" s="55" t="s">
        <v>123</v>
      </c>
      <c r="D380" s="55" t="s">
        <v>2110</v>
      </c>
      <c r="E380" s="55" t="s">
        <v>163</v>
      </c>
      <c r="F380" s="55" t="s">
        <v>35</v>
      </c>
      <c r="G380" s="57">
        <v>33221</v>
      </c>
      <c r="H380" s="58">
        <v>9.5</v>
      </c>
      <c r="I380" s="59">
        <v>12.57</v>
      </c>
      <c r="J380" s="59">
        <v>14.5</v>
      </c>
      <c r="K380" s="59">
        <v>54.33</v>
      </c>
      <c r="L380" s="59">
        <v>153.1</v>
      </c>
      <c r="M380" s="57">
        <v>33550</v>
      </c>
      <c r="N380" s="55" t="s">
        <v>76</v>
      </c>
      <c r="O380" s="58">
        <v>5.3</v>
      </c>
      <c r="P380" s="55" t="s">
        <v>74</v>
      </c>
      <c r="Q380" s="55" t="s">
        <v>74</v>
      </c>
      <c r="R380" s="59">
        <v>11.39</v>
      </c>
      <c r="S380" s="59">
        <v>12.75</v>
      </c>
      <c r="T380" s="59">
        <v>53.63</v>
      </c>
      <c r="U380" s="55" t="s">
        <v>1732</v>
      </c>
      <c r="V380" s="59">
        <v>149.1</v>
      </c>
      <c r="W380" s="55" t="s">
        <v>21</v>
      </c>
      <c r="X380" s="61">
        <v>10</v>
      </c>
      <c r="Y380" s="11">
        <f t="shared" si="26"/>
        <v>1991</v>
      </c>
      <c r="Z380" s="7" t="str">
        <f t="shared" si="27"/>
        <v>1991.4</v>
      </c>
      <c r="AA380" s="12">
        <f>IF(AND(INDEX('Rate Case History'!V$11:V$13,MATCH($F380,'Rate Case History'!$U$11:$U$13,0))="Yes",INDEX('Rate Case History'!V$15:V$17,MATCH($N380,'Rate Case History'!$U$15:$U$17,0))="Yes",$M380&lt;='Rate Case History'!$V$7,ISNUMBER($S380)),$S380/100,"NA")</f>
        <v>0.1275</v>
      </c>
    </row>
    <row r="381" spans="1:27" x14ac:dyDescent="0.25">
      <c r="A381" s="55" t="s">
        <v>103</v>
      </c>
      <c r="B381" s="56" t="s">
        <v>414</v>
      </c>
      <c r="C381" s="55" t="s">
        <v>123</v>
      </c>
      <c r="D381" s="55" t="s">
        <v>2111</v>
      </c>
      <c r="E381" s="55" t="s">
        <v>163</v>
      </c>
      <c r="F381" s="55" t="s">
        <v>35</v>
      </c>
      <c r="G381" s="57">
        <v>30622</v>
      </c>
      <c r="H381" s="58">
        <v>8.9</v>
      </c>
      <c r="I381" s="59">
        <v>12.91</v>
      </c>
      <c r="J381" s="59">
        <v>16.5</v>
      </c>
      <c r="K381" s="59">
        <v>45.82</v>
      </c>
      <c r="L381" s="59" t="s">
        <v>17</v>
      </c>
      <c r="M381" s="57">
        <v>30937</v>
      </c>
      <c r="N381" s="55" t="s">
        <v>76</v>
      </c>
      <c r="O381" s="58">
        <v>7.1</v>
      </c>
      <c r="P381" s="55" t="s">
        <v>74</v>
      </c>
      <c r="Q381" s="55" t="s">
        <v>74</v>
      </c>
      <c r="R381" s="59">
        <v>12.74</v>
      </c>
      <c r="S381" s="59">
        <v>15.6</v>
      </c>
      <c r="T381" s="59">
        <v>45.96</v>
      </c>
      <c r="U381" s="55" t="s">
        <v>2055</v>
      </c>
      <c r="V381" s="59" t="s">
        <v>17</v>
      </c>
      <c r="W381" s="55" t="s">
        <v>21</v>
      </c>
      <c r="X381" s="61">
        <v>10</v>
      </c>
      <c r="Y381" s="11">
        <f t="shared" si="26"/>
        <v>1984</v>
      </c>
      <c r="Z381" s="7" t="str">
        <f t="shared" si="27"/>
        <v>1984.3</v>
      </c>
      <c r="AA381" s="12">
        <f>IF(AND(INDEX('Rate Case History'!V$11:V$13,MATCH($F381,'Rate Case History'!$U$11:$U$13,0))="Yes",INDEX('Rate Case History'!V$15:V$17,MATCH($N381,'Rate Case History'!$U$15:$U$17,0))="Yes",$M381&lt;='Rate Case History'!$V$7,ISNUMBER($S381)),$S381/100,"NA")</f>
        <v>0.156</v>
      </c>
    </row>
    <row r="382" spans="1:27" x14ac:dyDescent="0.25">
      <c r="A382" s="55" t="s">
        <v>103</v>
      </c>
      <c r="B382" s="56" t="s">
        <v>414</v>
      </c>
      <c r="C382" s="55" t="s">
        <v>123</v>
      </c>
      <c r="D382" s="55" t="s">
        <v>2112</v>
      </c>
      <c r="E382" s="55" t="s">
        <v>163</v>
      </c>
      <c r="F382" s="55" t="s">
        <v>35</v>
      </c>
      <c r="G382" s="57">
        <v>30028</v>
      </c>
      <c r="H382" s="58">
        <v>7.1</v>
      </c>
      <c r="I382" s="59">
        <v>13.15</v>
      </c>
      <c r="J382" s="59">
        <v>18.5</v>
      </c>
      <c r="K382" s="59">
        <v>41.68</v>
      </c>
      <c r="L382" s="59" t="s">
        <v>17</v>
      </c>
      <c r="M382" s="57">
        <v>30313</v>
      </c>
      <c r="N382" s="55" t="s">
        <v>76</v>
      </c>
      <c r="O382" s="58">
        <v>3.1</v>
      </c>
      <c r="P382" s="55" t="s">
        <v>74</v>
      </c>
      <c r="Q382" s="55" t="s">
        <v>74</v>
      </c>
      <c r="R382" s="59">
        <v>11.84</v>
      </c>
      <c r="S382" s="59">
        <v>15.25</v>
      </c>
      <c r="T382" s="59">
        <v>42.41</v>
      </c>
      <c r="U382" s="55" t="s">
        <v>1961</v>
      </c>
      <c r="V382" s="59" t="s">
        <v>17</v>
      </c>
      <c r="W382" s="55" t="s">
        <v>21</v>
      </c>
      <c r="X382" s="61">
        <v>9</v>
      </c>
      <c r="Y382" s="11">
        <f t="shared" si="26"/>
        <v>1982</v>
      </c>
      <c r="Z382" s="7" t="str">
        <f t="shared" si="27"/>
        <v>1982.4</v>
      </c>
      <c r="AA382" s="12">
        <f>IF(AND(INDEX('Rate Case History'!V$11:V$13,MATCH($F382,'Rate Case History'!$U$11:$U$13,0))="Yes",INDEX('Rate Case History'!V$15:V$17,MATCH($N382,'Rate Case History'!$U$15:$U$17,0))="Yes",$M382&lt;='Rate Case History'!$V$7,ISNUMBER($S382)),$S382/100,"NA")</f>
        <v>0.1525</v>
      </c>
    </row>
    <row r="383" spans="1:27" x14ac:dyDescent="0.25">
      <c r="A383" s="55" t="s">
        <v>103</v>
      </c>
      <c r="B383" s="56" t="s">
        <v>414</v>
      </c>
      <c r="C383" s="55" t="s">
        <v>123</v>
      </c>
      <c r="D383" s="55" t="s">
        <v>2113</v>
      </c>
      <c r="E383" s="55" t="s">
        <v>163</v>
      </c>
      <c r="F383" s="55" t="s">
        <v>35</v>
      </c>
      <c r="G383" s="57">
        <v>29241</v>
      </c>
      <c r="H383" s="58">
        <v>9.8000000000000007</v>
      </c>
      <c r="I383" s="59">
        <v>12.07</v>
      </c>
      <c r="J383" s="59">
        <v>16.5</v>
      </c>
      <c r="K383" s="59">
        <v>39.5</v>
      </c>
      <c r="L383" s="59" t="s">
        <v>17</v>
      </c>
      <c r="M383" s="57">
        <v>29572</v>
      </c>
      <c r="N383" s="55" t="s">
        <v>76</v>
      </c>
      <c r="O383" s="58">
        <v>6.4</v>
      </c>
      <c r="P383" s="55" t="s">
        <v>74</v>
      </c>
      <c r="Q383" s="55" t="s">
        <v>74</v>
      </c>
      <c r="R383" s="59">
        <v>11.24</v>
      </c>
      <c r="S383" s="59">
        <v>14.4</v>
      </c>
      <c r="T383" s="59">
        <v>39.5</v>
      </c>
      <c r="U383" s="55" t="s">
        <v>1942</v>
      </c>
      <c r="V383" s="59" t="s">
        <v>17</v>
      </c>
      <c r="W383" s="55" t="s">
        <v>18</v>
      </c>
      <c r="X383" s="61">
        <v>11</v>
      </c>
      <c r="Y383" s="11">
        <f t="shared" si="26"/>
        <v>1980</v>
      </c>
      <c r="Z383" s="7" t="str">
        <f t="shared" si="27"/>
        <v>1980.4</v>
      </c>
      <c r="AA383" s="12">
        <f>IF(AND(INDEX('Rate Case History'!V$11:V$13,MATCH($F383,'Rate Case History'!$U$11:$U$13,0))="Yes",INDEX('Rate Case History'!V$15:V$17,MATCH($N383,'Rate Case History'!$U$15:$U$17,0))="Yes",$M383&lt;='Rate Case History'!$V$7,ISNUMBER($S383)),$S383/100,"NA")</f>
        <v>0.14400000000000002</v>
      </c>
    </row>
    <row r="384" spans="1:27" x14ac:dyDescent="0.25">
      <c r="A384" s="55" t="s">
        <v>103</v>
      </c>
      <c r="B384" s="56" t="s">
        <v>422</v>
      </c>
      <c r="C384" s="55" t="s">
        <v>97</v>
      </c>
      <c r="D384" s="55" t="s">
        <v>2636</v>
      </c>
      <c r="E384" s="55" t="s">
        <v>163</v>
      </c>
      <c r="F384" s="55" t="s">
        <v>35</v>
      </c>
      <c r="G384" s="57">
        <v>44929</v>
      </c>
      <c r="H384" s="58">
        <v>320.02699999999999</v>
      </c>
      <c r="I384" s="59">
        <v>7.49</v>
      </c>
      <c r="J384" s="59">
        <v>10.35</v>
      </c>
      <c r="K384" s="59">
        <v>54.52</v>
      </c>
      <c r="L384" s="60">
        <v>6184.6409999999996</v>
      </c>
      <c r="M384" s="57">
        <v>45246</v>
      </c>
      <c r="N384" s="55" t="s">
        <v>76</v>
      </c>
      <c r="O384" s="58">
        <v>223.03299999999999</v>
      </c>
      <c r="P384" s="55" t="s">
        <v>74</v>
      </c>
      <c r="Q384" s="55" t="s">
        <v>74</v>
      </c>
      <c r="R384" s="59">
        <v>6.68</v>
      </c>
      <c r="S384" s="59">
        <v>9.51</v>
      </c>
      <c r="T384" s="59">
        <v>50</v>
      </c>
      <c r="U384" s="55" t="s">
        <v>1828</v>
      </c>
      <c r="V384" s="60">
        <v>5971.9229999999998</v>
      </c>
      <c r="W384" s="55" t="s">
        <v>21</v>
      </c>
      <c r="X384" s="61">
        <v>10</v>
      </c>
      <c r="Y384" s="11">
        <f t="shared" si="26"/>
        <v>2023</v>
      </c>
      <c r="Z384" s="7" t="str">
        <f t="shared" si="27"/>
        <v>2023.4</v>
      </c>
      <c r="AA384" s="12">
        <f>IF(AND(INDEX('Rate Case History'!V$11:V$13,MATCH($F384,'Rate Case History'!$U$11:$U$13,0))="Yes",INDEX('Rate Case History'!V$15:V$17,MATCH($N384,'Rate Case History'!$U$15:$U$17,0))="Yes",$M384&lt;='Rate Case History'!$V$7,ISNUMBER($S384)),$S384/100,"NA")</f>
        <v>9.5100000000000004E-2</v>
      </c>
    </row>
    <row r="385" spans="1:27" x14ac:dyDescent="0.25">
      <c r="A385" s="55" t="s">
        <v>103</v>
      </c>
      <c r="B385" s="56" t="s">
        <v>422</v>
      </c>
      <c r="C385" s="55" t="s">
        <v>97</v>
      </c>
      <c r="D385" s="55" t="s">
        <v>423</v>
      </c>
      <c r="E385" s="55" t="s">
        <v>163</v>
      </c>
      <c r="F385" s="55" t="s">
        <v>35</v>
      </c>
      <c r="G385" s="57">
        <v>44210</v>
      </c>
      <c r="H385" s="58">
        <v>292.00799999999998</v>
      </c>
      <c r="I385" s="60">
        <v>7.29</v>
      </c>
      <c r="J385" s="60">
        <v>10.35</v>
      </c>
      <c r="K385" s="60">
        <v>54.46</v>
      </c>
      <c r="L385" s="59">
        <v>4738.3950000000004</v>
      </c>
      <c r="M385" s="57">
        <v>44518</v>
      </c>
      <c r="N385" s="55" t="s">
        <v>76</v>
      </c>
      <c r="O385" s="58">
        <v>240.22399999999999</v>
      </c>
      <c r="P385" s="55" t="s">
        <v>74</v>
      </c>
      <c r="Q385" s="55" t="s">
        <v>74</v>
      </c>
      <c r="R385" s="60">
        <v>6.96</v>
      </c>
      <c r="S385" s="60">
        <v>9.75</v>
      </c>
      <c r="T385" s="60">
        <v>54.46</v>
      </c>
      <c r="U385" s="55" t="s">
        <v>1684</v>
      </c>
      <c r="V385" s="59">
        <v>4652.13</v>
      </c>
      <c r="W385" s="55" t="s">
        <v>21</v>
      </c>
      <c r="X385" s="61">
        <v>10</v>
      </c>
      <c r="Y385" s="11">
        <f t="shared" si="26"/>
        <v>2021</v>
      </c>
      <c r="Z385" s="7" t="str">
        <f t="shared" si="27"/>
        <v>2021.4</v>
      </c>
      <c r="AA385" s="12">
        <f>IF(AND(INDEX('Rate Case History'!V$11:V$13,MATCH($F385,'Rate Case History'!$U$11:$U$13,0))="Yes",INDEX('Rate Case History'!V$15:V$17,MATCH($N385,'Rate Case History'!$U$15:$U$17,0))="Yes",$M385&lt;='Rate Case History'!$V$7,ISNUMBER($S385)),$S385/100,"NA")</f>
        <v>9.7500000000000003E-2</v>
      </c>
    </row>
    <row r="386" spans="1:27" x14ac:dyDescent="0.25">
      <c r="A386" s="55" t="s">
        <v>103</v>
      </c>
      <c r="B386" s="56" t="s">
        <v>422</v>
      </c>
      <c r="C386" s="55" t="s">
        <v>97</v>
      </c>
      <c r="D386" s="55" t="s">
        <v>424</v>
      </c>
      <c r="E386" s="55" t="s">
        <v>163</v>
      </c>
      <c r="F386" s="55" t="s">
        <v>35</v>
      </c>
      <c r="G386" s="57">
        <v>43413</v>
      </c>
      <c r="H386" s="58">
        <v>180.233</v>
      </c>
      <c r="I386" s="60">
        <v>7.27</v>
      </c>
      <c r="J386" s="60">
        <v>9.86</v>
      </c>
      <c r="K386" s="60">
        <v>54.2</v>
      </c>
      <c r="L386" s="59">
        <v>3447.7280000000001</v>
      </c>
      <c r="M386" s="57">
        <v>43740</v>
      </c>
      <c r="N386" s="55" t="s">
        <v>76</v>
      </c>
      <c r="O386" s="58">
        <v>167.739</v>
      </c>
      <c r="P386" s="55" t="s">
        <v>74</v>
      </c>
      <c r="Q386" s="55" t="s">
        <v>74</v>
      </c>
      <c r="R386" s="60">
        <v>7.2</v>
      </c>
      <c r="S386" s="60">
        <v>9.73</v>
      </c>
      <c r="T386" s="60">
        <v>54.2</v>
      </c>
      <c r="U386" s="55" t="s">
        <v>1674</v>
      </c>
      <c r="V386" s="59">
        <v>3446.88</v>
      </c>
      <c r="W386" s="55" t="s">
        <v>21</v>
      </c>
      <c r="X386" s="61">
        <v>10</v>
      </c>
      <c r="Y386" s="11">
        <f t="shared" si="26"/>
        <v>2019</v>
      </c>
      <c r="Z386" s="7" t="str">
        <f t="shared" si="27"/>
        <v>2019.4</v>
      </c>
      <c r="AA386" s="12">
        <f>IF(AND(INDEX('Rate Case History'!V$11:V$13,MATCH($F386,'Rate Case History'!$U$11:$U$13,0))="Yes",INDEX('Rate Case History'!V$15:V$17,MATCH($N386,'Rate Case History'!$U$15:$U$17,0))="Yes",$M386&lt;='Rate Case History'!$V$7,ISNUMBER($S386)),$S386/100,"NA")</f>
        <v>9.7299999999999998E-2</v>
      </c>
    </row>
    <row r="387" spans="1:27" x14ac:dyDescent="0.25">
      <c r="A387" s="55" t="s">
        <v>103</v>
      </c>
      <c r="B387" s="56" t="s">
        <v>422</v>
      </c>
      <c r="C387" s="55" t="s">
        <v>97</v>
      </c>
      <c r="D387" s="55" t="s">
        <v>425</v>
      </c>
      <c r="E387" s="55" t="s">
        <v>163</v>
      </c>
      <c r="F387" s="55" t="s">
        <v>35</v>
      </c>
      <c r="G387" s="57">
        <v>42804</v>
      </c>
      <c r="H387" s="58">
        <v>184.489</v>
      </c>
      <c r="I387" s="60">
        <v>7.87</v>
      </c>
      <c r="J387" s="60">
        <v>10.7</v>
      </c>
      <c r="K387" s="60">
        <v>54.5</v>
      </c>
      <c r="L387" s="59">
        <v>2516.692</v>
      </c>
      <c r="M387" s="57">
        <v>43131</v>
      </c>
      <c r="N387" s="55" t="s">
        <v>76</v>
      </c>
      <c r="O387" s="58">
        <v>93.48</v>
      </c>
      <c r="P387" s="55" t="s">
        <v>74</v>
      </c>
      <c r="Q387" s="55" t="s">
        <v>74</v>
      </c>
      <c r="R387" s="60">
        <v>7.26</v>
      </c>
      <c r="S387" s="60">
        <v>9.8000000000000007</v>
      </c>
      <c r="T387" s="60">
        <v>52</v>
      </c>
      <c r="U387" s="55" t="s">
        <v>1687</v>
      </c>
      <c r="V387" s="59">
        <v>2422.25</v>
      </c>
      <c r="W387" s="55" t="s">
        <v>21</v>
      </c>
      <c r="X387" s="61">
        <v>10</v>
      </c>
      <c r="Y387" s="11">
        <f t="shared" si="26"/>
        <v>2018</v>
      </c>
      <c r="Z387" s="7" t="str">
        <f t="shared" si="27"/>
        <v>2018.1</v>
      </c>
      <c r="AA387" s="12">
        <f>IF(AND(INDEX('Rate Case History'!V$11:V$13,MATCH($F387,'Rate Case History'!$U$11:$U$13,0))="Yes",INDEX('Rate Case History'!V$15:V$17,MATCH($N387,'Rate Case History'!$U$15:$U$17,0))="Yes",$M387&lt;='Rate Case History'!$V$7,ISNUMBER($S387)),$S387/100,"NA")</f>
        <v>9.8000000000000004E-2</v>
      </c>
    </row>
    <row r="388" spans="1:27" x14ac:dyDescent="0.25">
      <c r="A388" s="55" t="s">
        <v>103</v>
      </c>
      <c r="B388" s="56" t="s">
        <v>422</v>
      </c>
      <c r="C388" s="55" t="s">
        <v>97</v>
      </c>
      <c r="D388" s="55" t="s">
        <v>426</v>
      </c>
      <c r="E388" s="55" t="s">
        <v>163</v>
      </c>
      <c r="F388" s="55" t="s">
        <v>35</v>
      </c>
      <c r="G388" s="57">
        <v>39567</v>
      </c>
      <c r="H388" s="58">
        <v>140.399</v>
      </c>
      <c r="I388" s="59">
        <v>9.27</v>
      </c>
      <c r="J388" s="59">
        <v>11.15</v>
      </c>
      <c r="K388" s="59">
        <v>56.8</v>
      </c>
      <c r="L388" s="59">
        <v>1515.7260000000001</v>
      </c>
      <c r="M388" s="57">
        <v>39897</v>
      </c>
      <c r="N388" s="55" t="s">
        <v>76</v>
      </c>
      <c r="O388" s="58">
        <v>80.239000000000004</v>
      </c>
      <c r="P388" s="55" t="s">
        <v>74</v>
      </c>
      <c r="Q388" s="55" t="s">
        <v>74</v>
      </c>
      <c r="R388" s="59">
        <v>8.09</v>
      </c>
      <c r="S388" s="59">
        <v>10.17</v>
      </c>
      <c r="T388" s="59">
        <v>51.07</v>
      </c>
      <c r="U388" s="55" t="s">
        <v>1657</v>
      </c>
      <c r="V388" s="59">
        <v>1336.5540000000001</v>
      </c>
      <c r="W388" s="55" t="s">
        <v>21</v>
      </c>
      <c r="X388" s="61">
        <v>11</v>
      </c>
      <c r="Y388" s="11">
        <f t="shared" si="26"/>
        <v>2009</v>
      </c>
      <c r="Z388" s="7" t="str">
        <f t="shared" si="27"/>
        <v>2009.1</v>
      </c>
      <c r="AA388" s="12">
        <f>IF(AND(INDEX('Rate Case History'!V$11:V$13,MATCH($F388,'Rate Case History'!$U$11:$U$13,0))="Yes",INDEX('Rate Case History'!V$15:V$17,MATCH($N388,'Rate Case History'!$U$15:$U$17,0))="Yes",$M388&lt;='Rate Case History'!$V$7,ISNUMBER($S388)),$S388/100,"NA")</f>
        <v>0.1017</v>
      </c>
    </row>
    <row r="389" spans="1:27" x14ac:dyDescent="0.25">
      <c r="A389" s="55" t="s">
        <v>103</v>
      </c>
      <c r="B389" s="56" t="s">
        <v>422</v>
      </c>
      <c r="C389" s="55" t="s">
        <v>97</v>
      </c>
      <c r="D389" s="55" t="s">
        <v>427</v>
      </c>
      <c r="E389" s="55" t="s">
        <v>163</v>
      </c>
      <c r="F389" s="55" t="s">
        <v>35</v>
      </c>
      <c r="G389" s="57">
        <v>38295</v>
      </c>
      <c r="H389" s="58">
        <v>67.099999999999994</v>
      </c>
      <c r="I389" s="59">
        <v>9.0299999999999994</v>
      </c>
      <c r="J389" s="59">
        <v>10.82</v>
      </c>
      <c r="K389" s="59">
        <v>56.37</v>
      </c>
      <c r="L389" s="59">
        <v>1441.2</v>
      </c>
      <c r="M389" s="57">
        <v>38625</v>
      </c>
      <c r="N389" s="55" t="s">
        <v>76</v>
      </c>
      <c r="O389" s="60">
        <v>54.2</v>
      </c>
      <c r="P389" s="55" t="s">
        <v>74</v>
      </c>
      <c r="Q389" s="55" t="s">
        <v>74</v>
      </c>
      <c r="R389" s="60">
        <v>8.85</v>
      </c>
      <c r="S389" s="60">
        <v>10.51</v>
      </c>
      <c r="T389" s="60">
        <v>56.37</v>
      </c>
      <c r="U389" s="55" t="s">
        <v>1697</v>
      </c>
      <c r="V389" s="60">
        <v>1233.5</v>
      </c>
      <c r="W389" s="55" t="s">
        <v>21</v>
      </c>
      <c r="X389" s="61">
        <v>11</v>
      </c>
      <c r="Y389" s="11">
        <f t="shared" si="26"/>
        <v>2005</v>
      </c>
      <c r="Z389" s="7" t="str">
        <f t="shared" si="27"/>
        <v>2005.3</v>
      </c>
      <c r="AA389" s="12">
        <f>IF(AND(INDEX('Rate Case History'!V$11:V$13,MATCH($F389,'Rate Case History'!$U$11:$U$13,0))="Yes",INDEX('Rate Case History'!V$15:V$17,MATCH($N389,'Rate Case History'!$U$15:$U$17,0))="Yes",$M389&lt;='Rate Case History'!$V$7,ISNUMBER($S389)),$S389/100,"NA")</f>
        <v>0.1051</v>
      </c>
    </row>
    <row r="390" spans="1:27" x14ac:dyDescent="0.25">
      <c r="A390" s="55" t="s">
        <v>103</v>
      </c>
      <c r="B390" s="56" t="s">
        <v>422</v>
      </c>
      <c r="C390" s="55" t="s">
        <v>97</v>
      </c>
      <c r="D390" s="55" t="s">
        <v>428</v>
      </c>
      <c r="E390" s="55" t="s">
        <v>163</v>
      </c>
      <c r="F390" s="55" t="s">
        <v>35</v>
      </c>
      <c r="G390" s="57">
        <v>34827</v>
      </c>
      <c r="H390" s="58">
        <v>73.3</v>
      </c>
      <c r="I390" s="59">
        <v>10.73</v>
      </c>
      <c r="J390" s="59">
        <v>12.95</v>
      </c>
      <c r="K390" s="59">
        <v>57.3</v>
      </c>
      <c r="L390" s="59">
        <v>1459.6</v>
      </c>
      <c r="M390" s="57">
        <v>35158</v>
      </c>
      <c r="N390" s="55" t="s">
        <v>76</v>
      </c>
      <c r="O390" s="58">
        <v>33.4</v>
      </c>
      <c r="P390" s="55" t="s">
        <v>74</v>
      </c>
      <c r="Q390" s="55" t="s">
        <v>74</v>
      </c>
      <c r="R390" s="59">
        <v>9.67</v>
      </c>
      <c r="S390" s="59">
        <v>11.13</v>
      </c>
      <c r="T390" s="59">
        <v>58.08</v>
      </c>
      <c r="U390" s="55" t="s">
        <v>1724</v>
      </c>
      <c r="V390" s="59">
        <v>1372.8</v>
      </c>
      <c r="W390" s="55" t="s">
        <v>21</v>
      </c>
      <c r="X390" s="61">
        <v>11</v>
      </c>
      <c r="Y390" s="11">
        <f t="shared" si="26"/>
        <v>1996</v>
      </c>
      <c r="Z390" s="7" t="str">
        <f t="shared" si="27"/>
        <v>1996.2</v>
      </c>
      <c r="AA390" s="12">
        <f>IF(AND(INDEX('Rate Case History'!V$11:V$13,MATCH($F390,'Rate Case History'!$U$11:$U$13,0))="Yes",INDEX('Rate Case History'!V$15:V$17,MATCH($N390,'Rate Case History'!$U$15:$U$17,0))="Yes",$M390&lt;='Rate Case History'!$V$7,ISNUMBER($S390)),$S390/100,"NA")</f>
        <v>0.11130000000000001</v>
      </c>
    </row>
    <row r="391" spans="1:27" x14ac:dyDescent="0.25">
      <c r="A391" s="55" t="s">
        <v>103</v>
      </c>
      <c r="B391" s="56" t="s">
        <v>422</v>
      </c>
      <c r="C391" s="55" t="s">
        <v>97</v>
      </c>
      <c r="D391" s="55" t="s">
        <v>2114</v>
      </c>
      <c r="E391" s="55" t="s">
        <v>163</v>
      </c>
      <c r="F391" s="55" t="s">
        <v>35</v>
      </c>
      <c r="G391" s="57">
        <v>31804</v>
      </c>
      <c r="H391" s="58">
        <v>3</v>
      </c>
      <c r="I391" s="59">
        <v>11.78</v>
      </c>
      <c r="J391" s="59">
        <v>13.75</v>
      </c>
      <c r="K391" s="59">
        <v>59.17</v>
      </c>
      <c r="L391" s="60">
        <v>1026.5999999999999</v>
      </c>
      <c r="M391" s="57">
        <v>32162</v>
      </c>
      <c r="N391" s="55" t="s">
        <v>76</v>
      </c>
      <c r="O391" s="58">
        <v>-14.3</v>
      </c>
      <c r="P391" s="55" t="s">
        <v>74</v>
      </c>
      <c r="Q391" s="55" t="s">
        <v>74</v>
      </c>
      <c r="R391" s="60">
        <v>11.18</v>
      </c>
      <c r="S391" s="60">
        <v>12.75</v>
      </c>
      <c r="T391" s="60">
        <v>59.18</v>
      </c>
      <c r="U391" s="55" t="s">
        <v>1975</v>
      </c>
      <c r="V391" s="60">
        <v>1026.5999999999999</v>
      </c>
      <c r="W391" s="55" t="s">
        <v>21</v>
      </c>
      <c r="X391" s="61">
        <v>11</v>
      </c>
      <c r="Y391" s="11">
        <f t="shared" si="26"/>
        <v>1988</v>
      </c>
      <c r="Z391" s="7" t="str">
        <f t="shared" si="27"/>
        <v>1988.1</v>
      </c>
      <c r="AA391" s="12">
        <f>IF(AND(INDEX('Rate Case History'!V$11:V$13,MATCH($F391,'Rate Case History'!$U$11:$U$13,0))="Yes",INDEX('Rate Case History'!V$15:V$17,MATCH($N391,'Rate Case History'!$U$15:$U$17,0))="Yes",$M391&lt;='Rate Case History'!$V$7,ISNUMBER($S391)),$S391/100,"NA")</f>
        <v>0.1275</v>
      </c>
    </row>
    <row r="392" spans="1:27" x14ac:dyDescent="0.25">
      <c r="A392" s="55" t="s">
        <v>103</v>
      </c>
      <c r="B392" s="56" t="s">
        <v>422</v>
      </c>
      <c r="C392" s="55" t="s">
        <v>97</v>
      </c>
      <c r="D392" s="55" t="s">
        <v>2115</v>
      </c>
      <c r="E392" s="55" t="s">
        <v>163</v>
      </c>
      <c r="F392" s="55" t="s">
        <v>35</v>
      </c>
      <c r="G392" s="57">
        <v>29804</v>
      </c>
      <c r="H392" s="58">
        <v>154.30000000000001</v>
      </c>
      <c r="I392" s="59">
        <v>12.7</v>
      </c>
      <c r="J392" s="59">
        <v>16.64</v>
      </c>
      <c r="K392" s="59">
        <v>55.59</v>
      </c>
      <c r="L392" s="60">
        <v>1036.5999999999999</v>
      </c>
      <c r="M392" s="57">
        <v>30133</v>
      </c>
      <c r="N392" s="55" t="s">
        <v>76</v>
      </c>
      <c r="O392" s="58">
        <v>114.4</v>
      </c>
      <c r="P392" s="55" t="s">
        <v>74</v>
      </c>
      <c r="Q392" s="55" t="s">
        <v>74</v>
      </c>
      <c r="R392" s="59">
        <v>12.09</v>
      </c>
      <c r="S392" s="59">
        <v>15.55</v>
      </c>
      <c r="T392" s="59">
        <v>55.59</v>
      </c>
      <c r="U392" s="55" t="s">
        <v>2060</v>
      </c>
      <c r="V392" s="60">
        <v>958.8</v>
      </c>
      <c r="W392" s="55" t="s">
        <v>18</v>
      </c>
      <c r="X392" s="61">
        <v>10</v>
      </c>
      <c r="Y392" s="11">
        <f t="shared" si="26"/>
        <v>1982</v>
      </c>
      <c r="Z392" s="7" t="str">
        <f t="shared" si="27"/>
        <v>1982.3</v>
      </c>
      <c r="AA392" s="12">
        <f>IF(AND(INDEX('Rate Case History'!V$11:V$13,MATCH($F392,'Rate Case History'!$U$11:$U$13,0))="Yes",INDEX('Rate Case History'!V$15:V$17,MATCH($N392,'Rate Case History'!$U$15:$U$17,0))="Yes",$M392&lt;='Rate Case History'!$V$7,ISNUMBER($S392)),$S392/100,"NA")</f>
        <v>0.1555</v>
      </c>
    </row>
    <row r="393" spans="1:27" x14ac:dyDescent="0.25">
      <c r="A393" s="55" t="s">
        <v>103</v>
      </c>
      <c r="B393" s="56" t="s">
        <v>422</v>
      </c>
      <c r="C393" s="55" t="s">
        <v>97</v>
      </c>
      <c r="D393" s="55" t="s">
        <v>2116</v>
      </c>
      <c r="E393" s="55" t="s">
        <v>163</v>
      </c>
      <c r="F393" s="55" t="s">
        <v>35</v>
      </c>
      <c r="G393" s="57">
        <v>28895</v>
      </c>
      <c r="H393" s="58">
        <v>94.5</v>
      </c>
      <c r="I393" s="59">
        <v>11.01</v>
      </c>
      <c r="J393" s="59">
        <v>14.5</v>
      </c>
      <c r="K393" s="59">
        <v>51.81</v>
      </c>
      <c r="L393" s="60" t="s">
        <v>17</v>
      </c>
      <c r="M393" s="57">
        <v>29223</v>
      </c>
      <c r="N393" s="55" t="s">
        <v>76</v>
      </c>
      <c r="O393" s="58">
        <v>3.7</v>
      </c>
      <c r="P393" s="55" t="s">
        <v>74</v>
      </c>
      <c r="Q393" s="55" t="s">
        <v>74</v>
      </c>
      <c r="R393" s="59">
        <v>10</v>
      </c>
      <c r="S393" s="59">
        <v>12.55</v>
      </c>
      <c r="T393" s="59">
        <v>51.81</v>
      </c>
      <c r="U393" s="55" t="s">
        <v>1991</v>
      </c>
      <c r="V393" s="60" t="s">
        <v>17</v>
      </c>
      <c r="W393" s="55" t="s">
        <v>18</v>
      </c>
      <c r="X393" s="61">
        <v>10</v>
      </c>
      <c r="Y393" s="11">
        <f t="shared" si="26"/>
        <v>1980</v>
      </c>
      <c r="Z393" s="7" t="str">
        <f t="shared" si="27"/>
        <v>1980.1</v>
      </c>
      <c r="AA393" s="12">
        <f>IF(AND(INDEX('Rate Case History'!V$11:V$13,MATCH($F393,'Rate Case History'!$U$11:$U$13,0))="Yes",INDEX('Rate Case History'!V$15:V$17,MATCH($N393,'Rate Case History'!$U$15:$U$17,0))="Yes",$M393&lt;='Rate Case History'!$V$7,ISNUMBER($S393)),$S393/100,"NA")</f>
        <v>0.1255</v>
      </c>
    </row>
    <row r="394" spans="1:27" x14ac:dyDescent="0.25">
      <c r="A394" s="55" t="s">
        <v>103</v>
      </c>
      <c r="B394" s="56" t="s">
        <v>429</v>
      </c>
      <c r="C394" s="55" t="s">
        <v>123</v>
      </c>
      <c r="D394" s="55" t="s">
        <v>2637</v>
      </c>
      <c r="E394" s="55" t="s">
        <v>163</v>
      </c>
      <c r="F394" s="55" t="s">
        <v>35</v>
      </c>
      <c r="G394" s="57">
        <v>44932</v>
      </c>
      <c r="H394" s="58">
        <v>401.05500000000001</v>
      </c>
      <c r="I394" s="60">
        <v>7.12</v>
      </c>
      <c r="J394" s="60">
        <v>9.9</v>
      </c>
      <c r="K394" s="60">
        <v>54</v>
      </c>
      <c r="L394" s="59">
        <v>4783.366</v>
      </c>
      <c r="M394" s="57">
        <v>45246</v>
      </c>
      <c r="N394" s="55" t="s">
        <v>76</v>
      </c>
      <c r="O394" s="58">
        <v>302.79399999999998</v>
      </c>
      <c r="P394" s="55" t="s">
        <v>74</v>
      </c>
      <c r="Q394" s="55" t="s">
        <v>74</v>
      </c>
      <c r="R394" s="60">
        <v>6.65</v>
      </c>
      <c r="S394" s="60">
        <v>9.3800000000000008</v>
      </c>
      <c r="T394" s="60">
        <v>50.79</v>
      </c>
      <c r="U394" s="55" t="s">
        <v>1828</v>
      </c>
      <c r="V394" s="59">
        <v>4193.982</v>
      </c>
      <c r="W394" s="55" t="s">
        <v>21</v>
      </c>
      <c r="X394" s="61">
        <v>10</v>
      </c>
      <c r="Y394" s="11">
        <f t="shared" si="26"/>
        <v>2023</v>
      </c>
      <c r="Z394" s="7" t="str">
        <f t="shared" si="27"/>
        <v>2023.4</v>
      </c>
      <c r="AA394" s="12">
        <f>IF(AND(INDEX('Rate Case History'!V$11:V$13,MATCH($F394,'Rate Case History'!$U$11:$U$13,0))="Yes",INDEX('Rate Case History'!V$15:V$17,MATCH($N394,'Rate Case History'!$U$15:$U$17,0))="Yes",$M394&lt;='Rate Case History'!$V$7,ISNUMBER($S394)),$S394/100,"NA")</f>
        <v>9.3800000000000008E-2</v>
      </c>
    </row>
    <row r="395" spans="1:27" x14ac:dyDescent="0.25">
      <c r="A395" s="55" t="s">
        <v>103</v>
      </c>
      <c r="B395" s="56" t="s">
        <v>429</v>
      </c>
      <c r="C395" s="55" t="s">
        <v>123</v>
      </c>
      <c r="D395" s="55" t="s">
        <v>430</v>
      </c>
      <c r="E395" s="55" t="s">
        <v>163</v>
      </c>
      <c r="F395" s="55" t="s">
        <v>35</v>
      </c>
      <c r="G395" s="57">
        <v>41696</v>
      </c>
      <c r="H395" s="58">
        <v>100.541</v>
      </c>
      <c r="I395" s="60">
        <v>7.21</v>
      </c>
      <c r="J395" s="60">
        <v>10.25</v>
      </c>
      <c r="K395" s="60">
        <v>50.33</v>
      </c>
      <c r="L395" s="60">
        <v>1759.289</v>
      </c>
      <c r="M395" s="57">
        <v>42025</v>
      </c>
      <c r="N395" s="55" t="s">
        <v>76</v>
      </c>
      <c r="O395" s="58">
        <v>71.141000000000005</v>
      </c>
      <c r="P395" s="55" t="s">
        <v>74</v>
      </c>
      <c r="Q395" s="55" t="s">
        <v>74</v>
      </c>
      <c r="R395" s="60">
        <v>6.56</v>
      </c>
      <c r="S395" s="60">
        <v>9.0500000000000007</v>
      </c>
      <c r="T395" s="60">
        <v>50.33</v>
      </c>
      <c r="U395" s="55" t="s">
        <v>1656</v>
      </c>
      <c r="V395" s="60">
        <v>1669.6980000000001</v>
      </c>
      <c r="W395" s="55" t="s">
        <v>21</v>
      </c>
      <c r="X395" s="61">
        <v>10</v>
      </c>
      <c r="Y395" s="11">
        <f t="shared" si="26"/>
        <v>2015</v>
      </c>
      <c r="Z395" s="7" t="str">
        <f t="shared" si="27"/>
        <v>2015.1</v>
      </c>
      <c r="AA395" s="12">
        <f>IF(AND(INDEX('Rate Case History'!V$11:V$13,MATCH($F395,'Rate Case History'!$U$11:$U$13,0))="Yes",INDEX('Rate Case History'!V$15:V$17,MATCH($N395,'Rate Case History'!$U$15:$U$17,0))="Yes",$M395&lt;='Rate Case History'!$V$7,ISNUMBER($S395)),$S395/100,"NA")</f>
        <v>9.0500000000000011E-2</v>
      </c>
    </row>
    <row r="396" spans="1:27" x14ac:dyDescent="0.25">
      <c r="A396" s="55" t="s">
        <v>103</v>
      </c>
      <c r="B396" s="56" t="s">
        <v>429</v>
      </c>
      <c r="C396" s="55" t="s">
        <v>123</v>
      </c>
      <c r="D396" s="55" t="s">
        <v>431</v>
      </c>
      <c r="E396" s="55" t="s">
        <v>163</v>
      </c>
      <c r="F396" s="55" t="s">
        <v>35</v>
      </c>
      <c r="G396" s="57">
        <v>41121</v>
      </c>
      <c r="H396" s="58">
        <v>97.805000000000007</v>
      </c>
      <c r="I396" s="59">
        <v>7.07</v>
      </c>
      <c r="J396" s="59">
        <v>10</v>
      </c>
      <c r="K396" s="59">
        <v>50.43</v>
      </c>
      <c r="L396" s="59">
        <v>1659.271</v>
      </c>
      <c r="M396" s="57">
        <v>41443</v>
      </c>
      <c r="N396" s="55" t="s">
        <v>76</v>
      </c>
      <c r="O396" s="58">
        <v>57.238</v>
      </c>
      <c r="P396" s="55" t="s">
        <v>74</v>
      </c>
      <c r="Q396" s="55" t="s">
        <v>74</v>
      </c>
      <c r="R396" s="59">
        <v>6.67</v>
      </c>
      <c r="S396" s="59">
        <v>9.2799999999999994</v>
      </c>
      <c r="T396" s="59">
        <v>50.43</v>
      </c>
      <c r="U396" s="55" t="s">
        <v>1661</v>
      </c>
      <c r="V396" s="59">
        <v>1470.201</v>
      </c>
      <c r="W396" s="55" t="s">
        <v>21</v>
      </c>
      <c r="X396" s="61">
        <v>10</v>
      </c>
      <c r="Y396" s="11">
        <f t="shared" si="26"/>
        <v>2013</v>
      </c>
      <c r="Z396" s="7" t="str">
        <f t="shared" si="27"/>
        <v>2013.2</v>
      </c>
      <c r="AA396" s="12">
        <f>IF(AND(INDEX('Rate Case History'!V$11:V$13,MATCH($F396,'Rate Case History'!$U$11:$U$13,0))="Yes",INDEX('Rate Case History'!V$15:V$17,MATCH($N396,'Rate Case History'!$U$15:$U$17,0))="Yes",$M396&lt;='Rate Case History'!$V$7,ISNUMBER($S396)),$S396/100,"NA")</f>
        <v>9.2799999999999994E-2</v>
      </c>
    </row>
    <row r="397" spans="1:27" x14ac:dyDescent="0.25">
      <c r="A397" s="55" t="s">
        <v>103</v>
      </c>
      <c r="B397" s="56" t="s">
        <v>429</v>
      </c>
      <c r="C397" s="55" t="s">
        <v>123</v>
      </c>
      <c r="D397" s="55" t="s">
        <v>432</v>
      </c>
      <c r="E397" s="55" t="s">
        <v>163</v>
      </c>
      <c r="F397" s="55" t="s">
        <v>35</v>
      </c>
      <c r="G397" s="57">
        <v>40589</v>
      </c>
      <c r="H397" s="58">
        <v>112.61</v>
      </c>
      <c r="I397" s="60">
        <v>8.11</v>
      </c>
      <c r="J397" s="60">
        <v>10.85</v>
      </c>
      <c r="K397" s="60">
        <v>56</v>
      </c>
      <c r="L397" s="59">
        <v>1472.8530000000001</v>
      </c>
      <c r="M397" s="57">
        <v>40918</v>
      </c>
      <c r="N397" s="55" t="s">
        <v>76</v>
      </c>
      <c r="O397" s="58">
        <v>57.813000000000002</v>
      </c>
      <c r="P397" s="55" t="s">
        <v>74</v>
      </c>
      <c r="Q397" s="55" t="s">
        <v>74</v>
      </c>
      <c r="R397" s="60">
        <v>6.94</v>
      </c>
      <c r="S397" s="60">
        <v>9.4499999999999993</v>
      </c>
      <c r="T397" s="60">
        <v>49</v>
      </c>
      <c r="U397" s="55" t="s">
        <v>1688</v>
      </c>
      <c r="V397" s="59">
        <v>1359.0840000000001</v>
      </c>
      <c r="W397" s="55" t="s">
        <v>21</v>
      </c>
      <c r="X397" s="61">
        <v>10</v>
      </c>
      <c r="Y397" s="11">
        <f t="shared" si="26"/>
        <v>2012</v>
      </c>
      <c r="Z397" s="7" t="str">
        <f t="shared" si="27"/>
        <v>2012.1</v>
      </c>
      <c r="AA397" s="12">
        <f>IF(AND(INDEX('Rate Case History'!V$11:V$13,MATCH($F397,'Rate Case History'!$U$11:$U$13,0))="Yes",INDEX('Rate Case History'!V$15:V$17,MATCH($N397,'Rate Case History'!$U$15:$U$17,0))="Yes",$M397&lt;='Rate Case History'!$V$7,ISNUMBER($S397)),$S397/100,"NA")</f>
        <v>9.4499999999999987E-2</v>
      </c>
    </row>
    <row r="398" spans="1:27" x14ac:dyDescent="0.25">
      <c r="A398" s="55" t="s">
        <v>103</v>
      </c>
      <c r="B398" s="56" t="s">
        <v>429</v>
      </c>
      <c r="C398" s="55" t="s">
        <v>123</v>
      </c>
      <c r="D398" s="55" t="s">
        <v>433</v>
      </c>
      <c r="E398" s="55" t="s">
        <v>163</v>
      </c>
      <c r="F398" s="55" t="s">
        <v>35</v>
      </c>
      <c r="G398" s="57">
        <v>39857</v>
      </c>
      <c r="H398" s="58">
        <v>113.2</v>
      </c>
      <c r="I398" s="60">
        <v>9.1</v>
      </c>
      <c r="J398" s="60">
        <v>11.87</v>
      </c>
      <c r="K398" s="60">
        <v>56</v>
      </c>
      <c r="L398" s="59">
        <v>1300</v>
      </c>
      <c r="M398" s="57">
        <v>40199</v>
      </c>
      <c r="N398" s="55" t="s">
        <v>76</v>
      </c>
      <c r="O398" s="58">
        <v>69.802999999999997</v>
      </c>
      <c r="P398" s="55" t="s">
        <v>74</v>
      </c>
      <c r="Q398" s="55" t="s">
        <v>74</v>
      </c>
      <c r="R398" s="60">
        <v>8.0500000000000007</v>
      </c>
      <c r="S398" s="60">
        <v>10.23</v>
      </c>
      <c r="T398" s="60">
        <v>56</v>
      </c>
      <c r="U398" s="55" t="s">
        <v>1700</v>
      </c>
      <c r="V398" s="59">
        <v>1201.4259999999999</v>
      </c>
      <c r="W398" s="55" t="s">
        <v>21</v>
      </c>
      <c r="X398" s="61">
        <v>11</v>
      </c>
      <c r="Y398" s="11">
        <f t="shared" si="26"/>
        <v>2010</v>
      </c>
      <c r="Z398" s="7" t="str">
        <f t="shared" si="27"/>
        <v>2010.1</v>
      </c>
      <c r="AA398" s="12">
        <f>IF(AND(INDEX('Rate Case History'!V$11:V$13,MATCH($F398,'Rate Case History'!$U$11:$U$13,0))="Yes",INDEX('Rate Case History'!V$15:V$17,MATCH($N398,'Rate Case History'!$U$15:$U$17,0))="Yes",$M398&lt;='Rate Case History'!$V$7,ISNUMBER($S398)),$S398/100,"NA")</f>
        <v>0.1023</v>
      </c>
    </row>
    <row r="399" spans="1:27" x14ac:dyDescent="0.25">
      <c r="A399" s="55" t="s">
        <v>103</v>
      </c>
      <c r="B399" s="56" t="s">
        <v>429</v>
      </c>
      <c r="C399" s="55" t="s">
        <v>123</v>
      </c>
      <c r="D399" s="55" t="s">
        <v>434</v>
      </c>
      <c r="E399" s="55" t="s">
        <v>163</v>
      </c>
      <c r="F399" s="55" t="s">
        <v>35</v>
      </c>
      <c r="G399" s="57">
        <v>39150</v>
      </c>
      <c r="H399" s="58">
        <v>102.6</v>
      </c>
      <c r="I399" s="60">
        <v>8.25</v>
      </c>
      <c r="J399" s="60">
        <v>11.06</v>
      </c>
      <c r="K399" s="60">
        <v>56</v>
      </c>
      <c r="L399" s="59">
        <v>1308.0070000000001</v>
      </c>
      <c r="M399" s="57">
        <v>39483</v>
      </c>
      <c r="N399" s="55" t="s">
        <v>76</v>
      </c>
      <c r="O399" s="58">
        <v>71.191000000000003</v>
      </c>
      <c r="P399" s="55" t="s">
        <v>74</v>
      </c>
      <c r="Q399" s="55" t="s">
        <v>74</v>
      </c>
      <c r="R399" s="60">
        <v>7.76</v>
      </c>
      <c r="S399" s="60">
        <v>10.19</v>
      </c>
      <c r="T399" s="60">
        <v>56</v>
      </c>
      <c r="U399" s="55" t="s">
        <v>1761</v>
      </c>
      <c r="V399" s="59">
        <v>1212.2739999999999</v>
      </c>
      <c r="W399" s="55" t="s">
        <v>18</v>
      </c>
      <c r="X399" s="61">
        <v>11</v>
      </c>
      <c r="Y399" s="11">
        <f t="shared" si="26"/>
        <v>2008</v>
      </c>
      <c r="Z399" s="7" t="str">
        <f t="shared" si="27"/>
        <v>2008.1</v>
      </c>
      <c r="AA399" s="12">
        <f>IF(AND(INDEX('Rate Case History'!V$11:V$13,MATCH($F399,'Rate Case History'!$U$11:$U$13,0))="Yes",INDEX('Rate Case History'!V$15:V$17,MATCH($N399,'Rate Case History'!$U$15:$U$17,0))="Yes",$M399&lt;='Rate Case History'!$V$7,ISNUMBER($S399)),$S399/100,"NA")</f>
        <v>0.10189999999999999</v>
      </c>
    </row>
    <row r="400" spans="1:27" x14ac:dyDescent="0.25">
      <c r="A400" s="55" t="s">
        <v>103</v>
      </c>
      <c r="B400" s="56" t="s">
        <v>429</v>
      </c>
      <c r="C400" s="55" t="s">
        <v>123</v>
      </c>
      <c r="D400" s="55" t="s">
        <v>435</v>
      </c>
      <c r="E400" s="55" t="s">
        <v>163</v>
      </c>
      <c r="F400" s="55" t="s">
        <v>35</v>
      </c>
      <c r="G400" s="57">
        <v>34684</v>
      </c>
      <c r="H400" s="58">
        <v>41.2</v>
      </c>
      <c r="I400" s="60">
        <v>9.5500000000000007</v>
      </c>
      <c r="J400" s="60">
        <v>11.8</v>
      </c>
      <c r="K400" s="60">
        <v>51.08</v>
      </c>
      <c r="L400" s="59">
        <v>1091.2</v>
      </c>
      <c r="M400" s="57">
        <v>35011</v>
      </c>
      <c r="N400" s="55" t="s">
        <v>76</v>
      </c>
      <c r="O400" s="58">
        <v>30.8</v>
      </c>
      <c r="P400" s="55" t="s">
        <v>74</v>
      </c>
      <c r="Q400" s="55" t="s">
        <v>74</v>
      </c>
      <c r="R400" s="60">
        <v>9.19</v>
      </c>
      <c r="S400" s="60">
        <v>11.1</v>
      </c>
      <c r="T400" s="60">
        <v>51.08</v>
      </c>
      <c r="U400" s="55" t="s">
        <v>1762</v>
      </c>
      <c r="V400" s="59">
        <v>1070.9000000000001</v>
      </c>
      <c r="W400" s="55" t="s">
        <v>21</v>
      </c>
      <c r="X400" s="61">
        <v>10</v>
      </c>
      <c r="Y400" s="11">
        <f t="shared" si="26"/>
        <v>1995</v>
      </c>
      <c r="Z400" s="7" t="str">
        <f t="shared" si="27"/>
        <v>1995.4</v>
      </c>
      <c r="AA400" s="12">
        <f>IF(AND(INDEX('Rate Case History'!V$11:V$13,MATCH($F400,'Rate Case History'!$U$11:$U$13,0))="Yes",INDEX('Rate Case History'!V$15:V$17,MATCH($N400,'Rate Case History'!$U$15:$U$17,0))="Yes",$M400&lt;='Rate Case History'!$V$7,ISNUMBER($S400)),$S400/100,"NA")</f>
        <v>0.111</v>
      </c>
    </row>
    <row r="401" spans="1:27" x14ac:dyDescent="0.25">
      <c r="A401" s="55" t="s">
        <v>103</v>
      </c>
      <c r="B401" s="56" t="s">
        <v>429</v>
      </c>
      <c r="C401" s="55" t="s">
        <v>123</v>
      </c>
      <c r="D401" s="55" t="s">
        <v>436</v>
      </c>
      <c r="E401" s="55" t="s">
        <v>163</v>
      </c>
      <c r="F401" s="55" t="s">
        <v>35</v>
      </c>
      <c r="G401" s="57">
        <v>33557</v>
      </c>
      <c r="H401" s="58">
        <v>58.3</v>
      </c>
      <c r="I401" s="59">
        <v>11.12</v>
      </c>
      <c r="J401" s="59">
        <v>13.5</v>
      </c>
      <c r="K401" s="59">
        <v>53.26</v>
      </c>
      <c r="L401" s="59">
        <v>1054.0999999999999</v>
      </c>
      <c r="M401" s="57">
        <v>33883</v>
      </c>
      <c r="N401" s="55" t="s">
        <v>76</v>
      </c>
      <c r="O401" s="58">
        <v>30.6</v>
      </c>
      <c r="P401" s="55" t="s">
        <v>74</v>
      </c>
      <c r="Q401" s="55" t="s">
        <v>74</v>
      </c>
      <c r="R401" s="59">
        <v>10.4</v>
      </c>
      <c r="S401" s="59">
        <v>12.25</v>
      </c>
      <c r="T401" s="59">
        <v>53.08</v>
      </c>
      <c r="U401" s="55" t="s">
        <v>1732</v>
      </c>
      <c r="V401" s="59">
        <v>1016.7</v>
      </c>
      <c r="W401" s="55" t="s">
        <v>21</v>
      </c>
      <c r="X401" s="61">
        <v>10</v>
      </c>
      <c r="Y401" s="11">
        <f t="shared" ref="Y401:Y430" si="28">YEAR(M401)</f>
        <v>1992</v>
      </c>
      <c r="Z401" s="7" t="str">
        <f t="shared" ref="Z401:Z430" si="29">YEAR(M401)&amp;"."&amp;INT((MONTH(M401)-1)/3)+1</f>
        <v>1992.4</v>
      </c>
      <c r="AA401" s="12">
        <f>IF(AND(INDEX('Rate Case History'!V$11:V$13,MATCH($F401,'Rate Case History'!$U$11:$U$13,0))="Yes",INDEX('Rate Case History'!V$15:V$17,MATCH($N401,'Rate Case History'!$U$15:$U$17,0))="Yes",$M401&lt;='Rate Case History'!$V$7,ISNUMBER($S401)),$S401/100,"NA")</f>
        <v>0.1225</v>
      </c>
    </row>
    <row r="402" spans="1:27" x14ac:dyDescent="0.25">
      <c r="A402" s="55" t="s">
        <v>103</v>
      </c>
      <c r="B402" s="56" t="s">
        <v>429</v>
      </c>
      <c r="C402" s="55" t="s">
        <v>123</v>
      </c>
      <c r="D402" s="55" t="s">
        <v>2117</v>
      </c>
      <c r="E402" s="55" t="s">
        <v>163</v>
      </c>
      <c r="F402" s="55" t="s">
        <v>35</v>
      </c>
      <c r="G402" s="57">
        <v>32857</v>
      </c>
      <c r="H402" s="58">
        <v>52.4</v>
      </c>
      <c r="I402" s="59">
        <v>11.21</v>
      </c>
      <c r="J402" s="59">
        <v>14.5</v>
      </c>
      <c r="K402" s="59">
        <v>48.31</v>
      </c>
      <c r="L402" s="59">
        <v>1001.8</v>
      </c>
      <c r="M402" s="57">
        <v>33186</v>
      </c>
      <c r="N402" s="55" t="s">
        <v>76</v>
      </c>
      <c r="O402" s="58">
        <v>27.5</v>
      </c>
      <c r="P402" s="55" t="s">
        <v>74</v>
      </c>
      <c r="Q402" s="55" t="s">
        <v>74</v>
      </c>
      <c r="R402" s="59">
        <v>10.56</v>
      </c>
      <c r="S402" s="59">
        <v>13.25</v>
      </c>
      <c r="T402" s="59">
        <v>47.76</v>
      </c>
      <c r="U402" s="55" t="s">
        <v>1718</v>
      </c>
      <c r="V402" s="59">
        <v>954.8</v>
      </c>
      <c r="W402" s="55" t="s">
        <v>21</v>
      </c>
      <c r="X402" s="61">
        <v>10</v>
      </c>
      <c r="Y402" s="11">
        <f t="shared" si="28"/>
        <v>1990</v>
      </c>
      <c r="Z402" s="7" t="str">
        <f t="shared" si="29"/>
        <v>1990.4</v>
      </c>
      <c r="AA402" s="12">
        <f>IF(AND(INDEX('Rate Case History'!V$11:V$13,MATCH($F402,'Rate Case History'!$U$11:$U$13,0))="Yes",INDEX('Rate Case History'!V$15:V$17,MATCH($N402,'Rate Case History'!$U$15:$U$17,0))="Yes",$M402&lt;='Rate Case History'!$V$7,ISNUMBER($S402)),$S402/100,"NA")</f>
        <v>0.13250000000000001</v>
      </c>
    </row>
    <row r="403" spans="1:27" x14ac:dyDescent="0.25">
      <c r="A403" s="55" t="s">
        <v>103</v>
      </c>
      <c r="B403" s="56" t="s">
        <v>429</v>
      </c>
      <c r="C403" s="55" t="s">
        <v>123</v>
      </c>
      <c r="D403" s="55" t="s">
        <v>2118</v>
      </c>
      <c r="E403" s="55" t="s">
        <v>163</v>
      </c>
      <c r="F403" s="55" t="s">
        <v>35</v>
      </c>
      <c r="G403" s="57">
        <v>30606</v>
      </c>
      <c r="H403" s="58">
        <v>88.5</v>
      </c>
      <c r="I403" s="59">
        <v>12</v>
      </c>
      <c r="J403" s="59">
        <v>16.5</v>
      </c>
      <c r="K403" s="59">
        <v>43.95</v>
      </c>
      <c r="L403" s="59">
        <v>790.8</v>
      </c>
      <c r="M403" s="57">
        <v>30924</v>
      </c>
      <c r="N403" s="55" t="s">
        <v>76</v>
      </c>
      <c r="O403" s="58">
        <v>62.6</v>
      </c>
      <c r="P403" s="55" t="s">
        <v>74</v>
      </c>
      <c r="Q403" s="55" t="s">
        <v>74</v>
      </c>
      <c r="R403" s="59">
        <v>11.58</v>
      </c>
      <c r="S403" s="59">
        <v>15.6</v>
      </c>
      <c r="T403" s="59">
        <v>44.1</v>
      </c>
      <c r="U403" s="55" t="s">
        <v>2055</v>
      </c>
      <c r="V403" s="59">
        <v>784.5</v>
      </c>
      <c r="W403" s="55" t="s">
        <v>21</v>
      </c>
      <c r="X403" s="61">
        <v>10</v>
      </c>
      <c r="Y403" s="11">
        <f t="shared" si="28"/>
        <v>1984</v>
      </c>
      <c r="Z403" s="7" t="str">
        <f t="shared" si="29"/>
        <v>1984.3</v>
      </c>
      <c r="AA403" s="12">
        <f>IF(AND(INDEX('Rate Case History'!V$11:V$13,MATCH($F403,'Rate Case History'!$U$11:$U$13,0))="Yes",INDEX('Rate Case History'!V$15:V$17,MATCH($N403,'Rate Case History'!$U$15:$U$17,0))="Yes",$M403&lt;='Rate Case History'!$V$7,ISNUMBER($S403)),$S403/100,"NA")</f>
        <v>0.156</v>
      </c>
    </row>
    <row r="404" spans="1:27" x14ac:dyDescent="0.25">
      <c r="A404" s="55" t="s">
        <v>103</v>
      </c>
      <c r="B404" s="56" t="s">
        <v>429</v>
      </c>
      <c r="C404" s="55" t="s">
        <v>123</v>
      </c>
      <c r="D404" s="55" t="s">
        <v>2119</v>
      </c>
      <c r="E404" s="55" t="s">
        <v>163</v>
      </c>
      <c r="F404" s="55" t="s">
        <v>35</v>
      </c>
      <c r="G404" s="57">
        <v>29985</v>
      </c>
      <c r="H404" s="58">
        <v>101</v>
      </c>
      <c r="I404" s="59">
        <v>12.31</v>
      </c>
      <c r="J404" s="59">
        <v>18</v>
      </c>
      <c r="K404" s="59">
        <v>40.729999999999997</v>
      </c>
      <c r="L404" s="59">
        <v>781.6</v>
      </c>
      <c r="M404" s="57">
        <v>30313</v>
      </c>
      <c r="N404" s="55" t="s">
        <v>76</v>
      </c>
      <c r="O404" s="58">
        <v>64.599999999999994</v>
      </c>
      <c r="P404" s="55" t="s">
        <v>74</v>
      </c>
      <c r="Q404" s="55" t="s">
        <v>74</v>
      </c>
      <c r="R404" s="59">
        <v>11.02</v>
      </c>
      <c r="S404" s="59">
        <v>15.25</v>
      </c>
      <c r="T404" s="59">
        <v>42.75</v>
      </c>
      <c r="U404" s="55" t="s">
        <v>1961</v>
      </c>
      <c r="V404" s="59">
        <v>742.6</v>
      </c>
      <c r="W404" s="55" t="s">
        <v>21</v>
      </c>
      <c r="X404" s="61">
        <v>10</v>
      </c>
      <c r="Y404" s="11">
        <f t="shared" si="28"/>
        <v>1982</v>
      </c>
      <c r="Z404" s="7" t="str">
        <f t="shared" si="29"/>
        <v>1982.4</v>
      </c>
      <c r="AA404" s="12">
        <f>IF(AND(INDEX('Rate Case History'!V$11:V$13,MATCH($F404,'Rate Case History'!$U$11:$U$13,0))="Yes",INDEX('Rate Case History'!V$15:V$17,MATCH($N404,'Rate Case History'!$U$15:$U$17,0))="Yes",$M404&lt;='Rate Case History'!$V$7,ISNUMBER($S404)),$S404/100,"NA")</f>
        <v>0.1525</v>
      </c>
    </row>
    <row r="405" spans="1:27" x14ac:dyDescent="0.25">
      <c r="A405" s="55" t="s">
        <v>103</v>
      </c>
      <c r="B405" s="56" t="s">
        <v>429</v>
      </c>
      <c r="C405" s="55" t="s">
        <v>123</v>
      </c>
      <c r="D405" s="55" t="s">
        <v>2120</v>
      </c>
      <c r="E405" s="55" t="s">
        <v>163</v>
      </c>
      <c r="F405" s="55" t="s">
        <v>35</v>
      </c>
      <c r="G405" s="57">
        <v>29241</v>
      </c>
      <c r="H405" s="58">
        <v>96.2</v>
      </c>
      <c r="I405" s="59">
        <v>11.23</v>
      </c>
      <c r="J405" s="59">
        <v>16</v>
      </c>
      <c r="K405" s="59">
        <v>40.94</v>
      </c>
      <c r="L405" s="59" t="s">
        <v>17</v>
      </c>
      <c r="M405" s="57">
        <v>29572</v>
      </c>
      <c r="N405" s="55" t="s">
        <v>76</v>
      </c>
      <c r="O405" s="58">
        <v>48.1</v>
      </c>
      <c r="P405" s="55" t="s">
        <v>74</v>
      </c>
      <c r="Q405" s="55" t="s">
        <v>74</v>
      </c>
      <c r="R405" s="59">
        <v>10.44</v>
      </c>
      <c r="S405" s="60">
        <v>14.2</v>
      </c>
      <c r="T405" s="60">
        <v>40.020000000000003</v>
      </c>
      <c r="U405" s="55" t="s">
        <v>1942</v>
      </c>
      <c r="V405" s="59" t="s">
        <v>17</v>
      </c>
      <c r="W405" s="55" t="s">
        <v>18</v>
      </c>
      <c r="X405" s="61">
        <v>11</v>
      </c>
      <c r="Y405" s="11">
        <f t="shared" si="28"/>
        <v>1980</v>
      </c>
      <c r="Z405" s="7" t="str">
        <f t="shared" si="29"/>
        <v>1980.4</v>
      </c>
      <c r="AA405" s="12">
        <f>IF(AND(INDEX('Rate Case History'!V$11:V$13,MATCH($F405,'Rate Case History'!$U$11:$U$13,0))="Yes",INDEX('Rate Case History'!V$15:V$17,MATCH($N405,'Rate Case History'!$U$15:$U$17,0))="Yes",$M405&lt;='Rate Case History'!$V$7,ISNUMBER($S405)),$S405/100,"NA")</f>
        <v>0.14199999999999999</v>
      </c>
    </row>
    <row r="406" spans="1:27" x14ac:dyDescent="0.25">
      <c r="A406" s="55" t="s">
        <v>106</v>
      </c>
      <c r="B406" s="56" t="s">
        <v>437</v>
      </c>
      <c r="C406" s="55" t="s">
        <v>109</v>
      </c>
      <c r="D406" s="55" t="s">
        <v>1913</v>
      </c>
      <c r="E406" s="55" t="s">
        <v>163</v>
      </c>
      <c r="F406" s="55" t="s">
        <v>24</v>
      </c>
      <c r="G406" s="57">
        <v>45019</v>
      </c>
      <c r="H406" s="58">
        <v>7.1042360000000002</v>
      </c>
      <c r="I406" s="59" t="s">
        <v>17</v>
      </c>
      <c r="J406" s="59" t="s">
        <v>17</v>
      </c>
      <c r="K406" s="59" t="s">
        <v>17</v>
      </c>
      <c r="L406" s="59">
        <v>132.36621400000001</v>
      </c>
      <c r="M406" s="57">
        <v>45133</v>
      </c>
      <c r="N406" s="55" t="s">
        <v>76</v>
      </c>
      <c r="O406" s="58">
        <v>7.1042360000000002</v>
      </c>
      <c r="P406" s="55" t="s">
        <v>74</v>
      </c>
      <c r="Q406" s="55" t="s">
        <v>74</v>
      </c>
      <c r="R406" s="59" t="s">
        <v>17</v>
      </c>
      <c r="S406" s="59" t="s">
        <v>17</v>
      </c>
      <c r="T406" s="59" t="s">
        <v>17</v>
      </c>
      <c r="U406" s="55" t="s">
        <v>1684</v>
      </c>
      <c r="V406" s="59">
        <v>132.36621400000001</v>
      </c>
      <c r="W406" s="55" t="s">
        <v>18</v>
      </c>
      <c r="X406" s="61">
        <v>3</v>
      </c>
      <c r="Y406" s="11">
        <f t="shared" si="28"/>
        <v>2023</v>
      </c>
      <c r="Z406" s="7" t="str">
        <f t="shared" si="29"/>
        <v>2023.3</v>
      </c>
      <c r="AA406" s="12" t="str">
        <f>IF(AND(INDEX('Rate Case History'!V$11:V$13,MATCH($F406,'Rate Case History'!$U$11:$U$13,0))="Yes",INDEX('Rate Case History'!V$15:V$17,MATCH($N406,'Rate Case History'!$U$15:$U$17,0))="Yes",$M406&lt;='Rate Case History'!$V$7,ISNUMBER($S406)),$S406/100,"NA")</f>
        <v>NA</v>
      </c>
    </row>
    <row r="407" spans="1:27" x14ac:dyDescent="0.25">
      <c r="A407" s="55" t="s">
        <v>106</v>
      </c>
      <c r="B407" s="56" t="s">
        <v>437</v>
      </c>
      <c r="C407" s="55" t="s">
        <v>109</v>
      </c>
      <c r="D407" s="55" t="s">
        <v>1629</v>
      </c>
      <c r="E407" s="55" t="s">
        <v>163</v>
      </c>
      <c r="F407" s="55" t="s">
        <v>24</v>
      </c>
      <c r="G407" s="57">
        <v>44837</v>
      </c>
      <c r="H407" s="58">
        <v>22.901554999999998</v>
      </c>
      <c r="I407" s="60" t="s">
        <v>17</v>
      </c>
      <c r="J407" s="59" t="s">
        <v>17</v>
      </c>
      <c r="K407" s="59" t="s">
        <v>17</v>
      </c>
      <c r="L407" s="60">
        <v>38.070923000000001</v>
      </c>
      <c r="M407" s="57">
        <v>44951</v>
      </c>
      <c r="N407" s="55" t="s">
        <v>76</v>
      </c>
      <c r="O407" s="58">
        <v>22.901554999999998</v>
      </c>
      <c r="P407" s="55" t="s">
        <v>74</v>
      </c>
      <c r="Q407" s="55" t="s">
        <v>74</v>
      </c>
      <c r="R407" s="59" t="s">
        <v>17</v>
      </c>
      <c r="S407" s="59" t="s">
        <v>17</v>
      </c>
      <c r="T407" s="59" t="s">
        <v>17</v>
      </c>
      <c r="U407" s="55" t="s">
        <v>1765</v>
      </c>
      <c r="V407" s="60">
        <v>38.070923000000001</v>
      </c>
      <c r="W407" s="55" t="s">
        <v>18</v>
      </c>
      <c r="X407" s="61">
        <v>3</v>
      </c>
      <c r="Y407" s="11">
        <f t="shared" si="28"/>
        <v>2023</v>
      </c>
      <c r="Z407" s="7" t="str">
        <f t="shared" si="29"/>
        <v>2023.1</v>
      </c>
      <c r="AA407" s="12" t="str">
        <f>IF(AND(INDEX('Rate Case History'!V$11:V$13,MATCH($F407,'Rate Case History'!$U$11:$U$13,0))="Yes",INDEX('Rate Case History'!V$15:V$17,MATCH($N407,'Rate Case History'!$U$15:$U$17,0))="Yes",$M407&lt;='Rate Case History'!$V$7,ISNUMBER($S407)),$S407/100,"NA")</f>
        <v>NA</v>
      </c>
    </row>
    <row r="408" spans="1:27" x14ac:dyDescent="0.25">
      <c r="A408" s="55" t="s">
        <v>106</v>
      </c>
      <c r="B408" s="56" t="s">
        <v>437</v>
      </c>
      <c r="C408" s="55" t="s">
        <v>109</v>
      </c>
      <c r="D408" s="55" t="s">
        <v>438</v>
      </c>
      <c r="E408" s="55" t="s">
        <v>163</v>
      </c>
      <c r="F408" s="55" t="s">
        <v>24</v>
      </c>
      <c r="G408" s="57">
        <v>44287</v>
      </c>
      <c r="H408" s="58">
        <v>3.669206</v>
      </c>
      <c r="I408" s="59" t="s">
        <v>17</v>
      </c>
      <c r="J408" s="59" t="s">
        <v>17</v>
      </c>
      <c r="K408" s="59" t="s">
        <v>17</v>
      </c>
      <c r="L408" s="59">
        <v>665.42981599999996</v>
      </c>
      <c r="M408" s="57">
        <v>44405</v>
      </c>
      <c r="N408" s="55" t="s">
        <v>76</v>
      </c>
      <c r="O408" s="58">
        <v>3.6513990000000001</v>
      </c>
      <c r="P408" s="55" t="s">
        <v>74</v>
      </c>
      <c r="Q408" s="55" t="s">
        <v>74</v>
      </c>
      <c r="R408" s="59" t="s">
        <v>17</v>
      </c>
      <c r="S408" s="59" t="s">
        <v>17</v>
      </c>
      <c r="T408" s="59" t="s">
        <v>17</v>
      </c>
      <c r="U408" s="55" t="s">
        <v>1685</v>
      </c>
      <c r="V408" s="59">
        <v>665.22939499999995</v>
      </c>
      <c r="W408" s="55" t="s">
        <v>18</v>
      </c>
      <c r="X408" s="61">
        <v>3</v>
      </c>
      <c r="Y408" s="11">
        <f t="shared" si="28"/>
        <v>2021</v>
      </c>
      <c r="Z408" s="7" t="str">
        <f t="shared" si="29"/>
        <v>2021.3</v>
      </c>
      <c r="AA408" s="12" t="str">
        <f>IF(AND(INDEX('Rate Case History'!V$11:V$13,MATCH($F408,'Rate Case History'!$U$11:$U$13,0))="Yes",INDEX('Rate Case History'!V$15:V$17,MATCH($N408,'Rate Case History'!$U$15:$U$17,0))="Yes",$M408&lt;='Rate Case History'!$V$7,ISNUMBER($S408)),$S408/100,"NA")</f>
        <v>NA</v>
      </c>
    </row>
    <row r="409" spans="1:27" x14ac:dyDescent="0.25">
      <c r="A409" s="55" t="s">
        <v>106</v>
      </c>
      <c r="B409" s="56" t="s">
        <v>437</v>
      </c>
      <c r="C409" s="55" t="s">
        <v>109</v>
      </c>
      <c r="D409" s="55" t="s">
        <v>439</v>
      </c>
      <c r="E409" s="55" t="s">
        <v>163</v>
      </c>
      <c r="F409" s="55" t="s">
        <v>35</v>
      </c>
      <c r="G409" s="57">
        <v>44183</v>
      </c>
      <c r="H409" s="58">
        <v>20.7592</v>
      </c>
      <c r="I409" s="59">
        <v>6.32</v>
      </c>
      <c r="J409" s="59">
        <v>10.15</v>
      </c>
      <c r="K409" s="59">
        <v>46.22</v>
      </c>
      <c r="L409" s="59">
        <v>1610.799</v>
      </c>
      <c r="M409" s="57">
        <v>44517</v>
      </c>
      <c r="N409" s="55" t="s">
        <v>73</v>
      </c>
      <c r="O409" s="58">
        <v>-5.9674180000000003</v>
      </c>
      <c r="P409" s="55" t="s">
        <v>75</v>
      </c>
      <c r="Q409" s="55" t="s">
        <v>74</v>
      </c>
      <c r="R409" s="59">
        <v>6.16</v>
      </c>
      <c r="S409" s="59">
        <v>9.8000000000000007</v>
      </c>
      <c r="T409" s="59">
        <v>46.21</v>
      </c>
      <c r="U409" s="55" t="s">
        <v>1664</v>
      </c>
      <c r="V409" s="59">
        <v>1610.799</v>
      </c>
      <c r="W409" s="55" t="s">
        <v>18</v>
      </c>
      <c r="X409" s="61">
        <v>11</v>
      </c>
      <c r="Y409" s="11">
        <f t="shared" si="28"/>
        <v>2021</v>
      </c>
      <c r="Z409" s="7" t="str">
        <f t="shared" si="29"/>
        <v>2021.4</v>
      </c>
      <c r="AA409" s="12">
        <f>IF(AND(INDEX('Rate Case History'!V$11:V$13,MATCH($F409,'Rate Case History'!$U$11:$U$13,0))="Yes",INDEX('Rate Case History'!V$15:V$17,MATCH($N409,'Rate Case History'!$U$15:$U$17,0))="Yes",$M409&lt;='Rate Case History'!$V$7,ISNUMBER($S409)),$S409/100,"NA")</f>
        <v>9.8000000000000004E-2</v>
      </c>
    </row>
    <row r="410" spans="1:27" x14ac:dyDescent="0.25">
      <c r="A410" s="55" t="s">
        <v>106</v>
      </c>
      <c r="B410" s="56" t="s">
        <v>437</v>
      </c>
      <c r="C410" s="55" t="s">
        <v>109</v>
      </c>
      <c r="D410" s="55" t="s">
        <v>440</v>
      </c>
      <c r="E410" s="55" t="s">
        <v>163</v>
      </c>
      <c r="F410" s="55" t="s">
        <v>24</v>
      </c>
      <c r="G410" s="57">
        <v>44105</v>
      </c>
      <c r="H410" s="58">
        <v>1.404015</v>
      </c>
      <c r="I410" s="59" t="s">
        <v>17</v>
      </c>
      <c r="J410" s="59" t="s">
        <v>17</v>
      </c>
      <c r="K410" s="59" t="s">
        <v>17</v>
      </c>
      <c r="L410" s="59">
        <v>628.71943199999998</v>
      </c>
      <c r="M410" s="57">
        <v>44216</v>
      </c>
      <c r="N410" s="55" t="s">
        <v>76</v>
      </c>
      <c r="O410" s="58">
        <v>1.404015</v>
      </c>
      <c r="P410" s="55" t="s">
        <v>74</v>
      </c>
      <c r="Q410" s="55" t="s">
        <v>74</v>
      </c>
      <c r="R410" s="59" t="s">
        <v>17</v>
      </c>
      <c r="S410" s="59" t="s">
        <v>17</v>
      </c>
      <c r="T410" s="59" t="s">
        <v>17</v>
      </c>
      <c r="U410" s="55" t="s">
        <v>1766</v>
      </c>
      <c r="V410" s="59">
        <v>628.71943199999998</v>
      </c>
      <c r="W410" s="55" t="s">
        <v>18</v>
      </c>
      <c r="X410" s="61">
        <v>3</v>
      </c>
      <c r="Y410" s="11">
        <f t="shared" si="28"/>
        <v>2021</v>
      </c>
      <c r="Z410" s="7" t="str">
        <f t="shared" si="29"/>
        <v>2021.1</v>
      </c>
      <c r="AA410" s="12" t="str">
        <f>IF(AND(INDEX('Rate Case History'!V$11:V$13,MATCH($F410,'Rate Case History'!$U$11:$U$13,0))="Yes",INDEX('Rate Case History'!V$15:V$17,MATCH($N410,'Rate Case History'!$U$15:$U$17,0))="Yes",$M410&lt;='Rate Case History'!$V$7,ISNUMBER($S410)),$S410/100,"NA")</f>
        <v>NA</v>
      </c>
    </row>
    <row r="411" spans="1:27" x14ac:dyDescent="0.25">
      <c r="A411" s="55" t="s">
        <v>106</v>
      </c>
      <c r="B411" s="56" t="s">
        <v>437</v>
      </c>
      <c r="C411" s="55" t="s">
        <v>109</v>
      </c>
      <c r="D411" s="55" t="s">
        <v>441</v>
      </c>
      <c r="E411" s="55" t="s">
        <v>163</v>
      </c>
      <c r="F411" s="55" t="s">
        <v>24</v>
      </c>
      <c r="G411" s="57">
        <v>43923</v>
      </c>
      <c r="H411" s="58">
        <v>2.849078</v>
      </c>
      <c r="I411" s="59" t="s">
        <v>17</v>
      </c>
      <c r="J411" s="59" t="s">
        <v>17</v>
      </c>
      <c r="K411" s="59" t="s">
        <v>17</v>
      </c>
      <c r="L411" s="59">
        <v>597.04107199999999</v>
      </c>
      <c r="M411" s="57">
        <v>44034</v>
      </c>
      <c r="N411" s="55" t="s">
        <v>76</v>
      </c>
      <c r="O411" s="58">
        <v>2.849078</v>
      </c>
      <c r="P411" s="55" t="s">
        <v>74</v>
      </c>
      <c r="Q411" s="55" t="s">
        <v>74</v>
      </c>
      <c r="R411" s="59" t="s">
        <v>17</v>
      </c>
      <c r="S411" s="59" t="s">
        <v>17</v>
      </c>
      <c r="T411" s="59" t="s">
        <v>17</v>
      </c>
      <c r="U411" s="55" t="s">
        <v>1686</v>
      </c>
      <c r="V411" s="59">
        <v>597.04107199999999</v>
      </c>
      <c r="W411" s="55" t="s">
        <v>18</v>
      </c>
      <c r="X411" s="61">
        <v>3</v>
      </c>
      <c r="Y411" s="11">
        <f t="shared" si="28"/>
        <v>2020</v>
      </c>
      <c r="Z411" s="7" t="str">
        <f t="shared" si="29"/>
        <v>2020.3</v>
      </c>
      <c r="AA411" s="12" t="str">
        <f>IF(AND(INDEX('Rate Case History'!V$11:V$13,MATCH($F411,'Rate Case History'!$U$11:$U$13,0))="Yes",INDEX('Rate Case History'!V$15:V$17,MATCH($N411,'Rate Case History'!$U$15:$U$17,0))="Yes",$M411&lt;='Rate Case History'!$V$7,ISNUMBER($S411)),$S411/100,"NA")</f>
        <v>NA</v>
      </c>
    </row>
    <row r="412" spans="1:27" x14ac:dyDescent="0.25">
      <c r="A412" s="55" t="s">
        <v>106</v>
      </c>
      <c r="B412" s="56" t="s">
        <v>437</v>
      </c>
      <c r="C412" s="55" t="s">
        <v>109</v>
      </c>
      <c r="D412" s="55" t="s">
        <v>442</v>
      </c>
      <c r="E412" s="55" t="s">
        <v>163</v>
      </c>
      <c r="F412" s="55" t="s">
        <v>24</v>
      </c>
      <c r="G412" s="57">
        <v>43739</v>
      </c>
      <c r="H412" s="58">
        <v>1.7765439999999999</v>
      </c>
      <c r="I412" s="59" t="s">
        <v>17</v>
      </c>
      <c r="J412" s="59" t="s">
        <v>17</v>
      </c>
      <c r="K412" s="59" t="s">
        <v>17</v>
      </c>
      <c r="L412" s="59">
        <v>562.575602</v>
      </c>
      <c r="M412" s="57">
        <v>43859</v>
      </c>
      <c r="N412" s="55" t="s">
        <v>76</v>
      </c>
      <c r="O412" s="58">
        <v>1.7765439999999999</v>
      </c>
      <c r="P412" s="55" t="s">
        <v>74</v>
      </c>
      <c r="Q412" s="55" t="s">
        <v>74</v>
      </c>
      <c r="R412" s="59" t="s">
        <v>17</v>
      </c>
      <c r="S412" s="59" t="s">
        <v>17</v>
      </c>
      <c r="T412" s="59" t="s">
        <v>17</v>
      </c>
      <c r="U412" s="55" t="s">
        <v>1699</v>
      </c>
      <c r="V412" s="59">
        <v>562.575602</v>
      </c>
      <c r="W412" s="55" t="s">
        <v>18</v>
      </c>
      <c r="X412" s="61">
        <v>4</v>
      </c>
      <c r="Y412" s="11">
        <f t="shared" si="28"/>
        <v>2020</v>
      </c>
      <c r="Z412" s="7" t="str">
        <f t="shared" si="29"/>
        <v>2020.1</v>
      </c>
      <c r="AA412" s="12" t="str">
        <f>IF(AND(INDEX('Rate Case History'!V$11:V$13,MATCH($F412,'Rate Case History'!$U$11:$U$13,0))="Yes",INDEX('Rate Case History'!V$15:V$17,MATCH($N412,'Rate Case History'!$U$15:$U$17,0))="Yes",$M412&lt;='Rate Case History'!$V$7,ISNUMBER($S412)),$S412/100,"NA")</f>
        <v>NA</v>
      </c>
    </row>
    <row r="413" spans="1:27" x14ac:dyDescent="0.25">
      <c r="A413" s="55" t="s">
        <v>106</v>
      </c>
      <c r="B413" s="56" t="s">
        <v>437</v>
      </c>
      <c r="C413" s="55" t="s">
        <v>109</v>
      </c>
      <c r="D413" s="55" t="s">
        <v>443</v>
      </c>
      <c r="E413" s="55" t="s">
        <v>163</v>
      </c>
      <c r="F413" s="55" t="s">
        <v>24</v>
      </c>
      <c r="G413" s="57">
        <v>43556</v>
      </c>
      <c r="H413" s="58">
        <v>10.421816</v>
      </c>
      <c r="I413" s="59" t="s">
        <v>17</v>
      </c>
      <c r="J413" s="59" t="s">
        <v>17</v>
      </c>
      <c r="K413" s="59" t="s">
        <v>17</v>
      </c>
      <c r="L413" s="59">
        <v>533.65137800000002</v>
      </c>
      <c r="M413" s="57">
        <v>43675</v>
      </c>
      <c r="N413" s="55" t="s">
        <v>76</v>
      </c>
      <c r="O413" s="58">
        <v>10.4</v>
      </c>
      <c r="P413" s="55" t="s">
        <v>74</v>
      </c>
      <c r="Q413" s="55" t="s">
        <v>74</v>
      </c>
      <c r="R413" s="59" t="s">
        <v>17</v>
      </c>
      <c r="S413" s="59" t="s">
        <v>17</v>
      </c>
      <c r="T413" s="59" t="s">
        <v>17</v>
      </c>
      <c r="U413" s="55" t="s">
        <v>1687</v>
      </c>
      <c r="V413" s="59" t="s">
        <v>17</v>
      </c>
      <c r="W413" s="55" t="s">
        <v>17</v>
      </c>
      <c r="X413" s="61">
        <v>3</v>
      </c>
      <c r="Y413" s="11">
        <f t="shared" si="28"/>
        <v>2019</v>
      </c>
      <c r="Z413" s="7" t="str">
        <f t="shared" si="29"/>
        <v>2019.3</v>
      </c>
      <c r="AA413" s="12" t="str">
        <f>IF(AND(INDEX('Rate Case History'!V$11:V$13,MATCH($F413,'Rate Case History'!$U$11:$U$13,0))="Yes",INDEX('Rate Case History'!V$15:V$17,MATCH($N413,'Rate Case History'!$U$15:$U$17,0))="Yes",$M413&lt;='Rate Case History'!$V$7,ISNUMBER($S413)),$S413/100,"NA")</f>
        <v>NA</v>
      </c>
    </row>
    <row r="414" spans="1:27" x14ac:dyDescent="0.25">
      <c r="A414" s="55" t="s">
        <v>106</v>
      </c>
      <c r="B414" s="56" t="s">
        <v>437</v>
      </c>
      <c r="C414" s="55" t="s">
        <v>109</v>
      </c>
      <c r="D414" s="55" t="s">
        <v>444</v>
      </c>
      <c r="E414" s="55" t="s">
        <v>163</v>
      </c>
      <c r="F414" s="55" t="s">
        <v>24</v>
      </c>
      <c r="G414" s="57">
        <v>43374</v>
      </c>
      <c r="H414" s="58">
        <v>-13.114713999999999</v>
      </c>
      <c r="I414" s="59" t="s">
        <v>17</v>
      </c>
      <c r="J414" s="59" t="s">
        <v>17</v>
      </c>
      <c r="K414" s="59" t="s">
        <v>17</v>
      </c>
      <c r="L414" s="59">
        <v>475.999011</v>
      </c>
      <c r="M414" s="57">
        <v>43494</v>
      </c>
      <c r="N414" s="55" t="s">
        <v>76</v>
      </c>
      <c r="O414" s="58">
        <v>-13.114713999999999</v>
      </c>
      <c r="P414" s="55" t="s">
        <v>74</v>
      </c>
      <c r="Q414" s="55" t="s">
        <v>74</v>
      </c>
      <c r="R414" s="59" t="s">
        <v>17</v>
      </c>
      <c r="S414" s="59" t="s">
        <v>17</v>
      </c>
      <c r="T414" s="59" t="s">
        <v>17</v>
      </c>
      <c r="U414" s="55" t="s">
        <v>1728</v>
      </c>
      <c r="V414" s="59">
        <v>475.999011</v>
      </c>
      <c r="W414" s="55" t="s">
        <v>18</v>
      </c>
      <c r="X414" s="61">
        <v>4</v>
      </c>
      <c r="Y414" s="11">
        <f t="shared" si="28"/>
        <v>2019</v>
      </c>
      <c r="Z414" s="7" t="str">
        <f t="shared" si="29"/>
        <v>2019.1</v>
      </c>
      <c r="AA414" s="12" t="str">
        <f>IF(AND(INDEX('Rate Case History'!V$11:V$13,MATCH($F414,'Rate Case History'!$U$11:$U$13,0))="Yes",INDEX('Rate Case History'!V$15:V$17,MATCH($N414,'Rate Case History'!$U$15:$U$17,0))="Yes",$M414&lt;='Rate Case History'!$V$7,ISNUMBER($S414)),$S414/100,"NA")</f>
        <v>NA</v>
      </c>
    </row>
    <row r="415" spans="1:27" x14ac:dyDescent="0.25">
      <c r="A415" s="55" t="s">
        <v>106</v>
      </c>
      <c r="B415" s="56" t="s">
        <v>437</v>
      </c>
      <c r="C415" s="55" t="s">
        <v>109</v>
      </c>
      <c r="D415" s="55" t="s">
        <v>445</v>
      </c>
      <c r="E415" s="55" t="s">
        <v>163</v>
      </c>
      <c r="F415" s="55" t="s">
        <v>24</v>
      </c>
      <c r="G415" s="57">
        <v>43192</v>
      </c>
      <c r="H415" s="58">
        <v>9.8121740000000006</v>
      </c>
      <c r="I415" s="60" t="s">
        <v>17</v>
      </c>
      <c r="J415" s="60" t="s">
        <v>17</v>
      </c>
      <c r="K415" s="60" t="s">
        <v>17</v>
      </c>
      <c r="L415" s="60">
        <v>421.71896700000002</v>
      </c>
      <c r="M415" s="57">
        <v>43348</v>
      </c>
      <c r="N415" s="55" t="s">
        <v>76</v>
      </c>
      <c r="O415" s="58">
        <v>9.8121740000000006</v>
      </c>
      <c r="P415" s="55" t="s">
        <v>74</v>
      </c>
      <c r="Q415" s="55" t="s">
        <v>74</v>
      </c>
      <c r="R415" s="60" t="s">
        <v>17</v>
      </c>
      <c r="S415" s="60" t="s">
        <v>17</v>
      </c>
      <c r="T415" s="60" t="s">
        <v>17</v>
      </c>
      <c r="U415" s="55" t="s">
        <v>1665</v>
      </c>
      <c r="V415" s="60">
        <v>421.71896700000002</v>
      </c>
      <c r="W415" s="55" t="s">
        <v>18</v>
      </c>
      <c r="X415" s="61">
        <v>5</v>
      </c>
      <c r="Y415" s="11">
        <f t="shared" si="28"/>
        <v>2018</v>
      </c>
      <c r="Z415" s="7" t="str">
        <f t="shared" si="29"/>
        <v>2018.3</v>
      </c>
      <c r="AA415" s="12" t="str">
        <f>IF(AND(INDEX('Rate Case History'!V$11:V$13,MATCH($F415,'Rate Case History'!$U$11:$U$13,0))="Yes",INDEX('Rate Case History'!V$15:V$17,MATCH($N415,'Rate Case History'!$U$15:$U$17,0))="Yes",$M415&lt;='Rate Case History'!$V$7,ISNUMBER($S415)),$S415/100,"NA")</f>
        <v>NA</v>
      </c>
    </row>
    <row r="416" spans="1:27" x14ac:dyDescent="0.25">
      <c r="A416" s="55" t="s">
        <v>106</v>
      </c>
      <c r="B416" s="56" t="s">
        <v>437</v>
      </c>
      <c r="C416" s="55" t="s">
        <v>109</v>
      </c>
      <c r="D416" s="55" t="s">
        <v>446</v>
      </c>
      <c r="E416" s="55" t="s">
        <v>163</v>
      </c>
      <c r="F416" s="55" t="s">
        <v>24</v>
      </c>
      <c r="G416" s="57">
        <v>43010</v>
      </c>
      <c r="H416" s="58">
        <v>8.4465280000000007</v>
      </c>
      <c r="I416" s="59" t="s">
        <v>17</v>
      </c>
      <c r="J416" s="59" t="s">
        <v>17</v>
      </c>
      <c r="K416" s="59" t="s">
        <v>17</v>
      </c>
      <c r="L416" s="60">
        <v>365.27226000000002</v>
      </c>
      <c r="M416" s="57">
        <v>43124</v>
      </c>
      <c r="N416" s="55" t="s">
        <v>76</v>
      </c>
      <c r="O416" s="58">
        <v>8.4465280000000007</v>
      </c>
      <c r="P416" s="55" t="s">
        <v>74</v>
      </c>
      <c r="Q416" s="55" t="s">
        <v>74</v>
      </c>
      <c r="R416" s="60" t="s">
        <v>17</v>
      </c>
      <c r="S416" s="59" t="s">
        <v>17</v>
      </c>
      <c r="T416" s="60" t="s">
        <v>17</v>
      </c>
      <c r="U416" s="55" t="s">
        <v>1763</v>
      </c>
      <c r="V416" s="60">
        <v>365.27226000000002</v>
      </c>
      <c r="W416" s="55" t="s">
        <v>18</v>
      </c>
      <c r="X416" s="61">
        <v>3</v>
      </c>
      <c r="Y416" s="11">
        <f t="shared" si="28"/>
        <v>2018</v>
      </c>
      <c r="Z416" s="7" t="str">
        <f t="shared" si="29"/>
        <v>2018.1</v>
      </c>
      <c r="AA416" s="12" t="str">
        <f>IF(AND(INDEX('Rate Case History'!V$11:V$13,MATCH($F416,'Rate Case History'!$U$11:$U$13,0))="Yes",INDEX('Rate Case History'!V$15:V$17,MATCH($N416,'Rate Case History'!$U$15:$U$17,0))="Yes",$M416&lt;='Rate Case History'!$V$7,ISNUMBER($S416)),$S416/100,"NA")</f>
        <v>NA</v>
      </c>
    </row>
    <row r="417" spans="1:27" x14ac:dyDescent="0.25">
      <c r="A417" s="55" t="s">
        <v>106</v>
      </c>
      <c r="B417" s="56" t="s">
        <v>437</v>
      </c>
      <c r="C417" s="55" t="s">
        <v>109</v>
      </c>
      <c r="D417" s="55" t="s">
        <v>447</v>
      </c>
      <c r="E417" s="55" t="s">
        <v>163</v>
      </c>
      <c r="F417" s="55" t="s">
        <v>24</v>
      </c>
      <c r="G417" s="57">
        <v>42828</v>
      </c>
      <c r="H417" s="58">
        <v>9.2176080000000002</v>
      </c>
      <c r="I417" s="59" t="s">
        <v>17</v>
      </c>
      <c r="J417" s="59" t="s">
        <v>17</v>
      </c>
      <c r="K417" s="59" t="s">
        <v>17</v>
      </c>
      <c r="L417" s="60">
        <v>313.43804499999999</v>
      </c>
      <c r="M417" s="57">
        <v>42942</v>
      </c>
      <c r="N417" s="55" t="s">
        <v>76</v>
      </c>
      <c r="O417" s="58">
        <v>9.2176080000000002</v>
      </c>
      <c r="P417" s="55" t="s">
        <v>74</v>
      </c>
      <c r="Q417" s="55" t="s">
        <v>74</v>
      </c>
      <c r="R417" s="59" t="s">
        <v>17</v>
      </c>
      <c r="S417" s="59" t="s">
        <v>17</v>
      </c>
      <c r="T417" s="59" t="s">
        <v>17</v>
      </c>
      <c r="U417" s="55" t="s">
        <v>1722</v>
      </c>
      <c r="V417" s="60">
        <v>313.43804499999999</v>
      </c>
      <c r="W417" s="55" t="s">
        <v>18</v>
      </c>
      <c r="X417" s="61">
        <v>3</v>
      </c>
      <c r="Y417" s="11">
        <f t="shared" si="28"/>
        <v>2017</v>
      </c>
      <c r="Z417" s="7" t="str">
        <f t="shared" si="29"/>
        <v>2017.3</v>
      </c>
      <c r="AA417" s="12" t="str">
        <f>IF(AND(INDEX('Rate Case History'!V$11:V$13,MATCH($F417,'Rate Case History'!$U$11:$U$13,0))="Yes",INDEX('Rate Case History'!V$15:V$17,MATCH($N417,'Rate Case History'!$U$15:$U$17,0))="Yes",$M417&lt;='Rate Case History'!$V$7,ISNUMBER($S417)),$S417/100,"NA")</f>
        <v>NA</v>
      </c>
    </row>
    <row r="418" spans="1:27" x14ac:dyDescent="0.25">
      <c r="A418" s="55" t="s">
        <v>106</v>
      </c>
      <c r="B418" s="56" t="s">
        <v>437</v>
      </c>
      <c r="C418" s="55" t="s">
        <v>109</v>
      </c>
      <c r="D418" s="55" t="s">
        <v>448</v>
      </c>
      <c r="E418" s="55" t="s">
        <v>163</v>
      </c>
      <c r="F418" s="55" t="s">
        <v>24</v>
      </c>
      <c r="G418" s="57">
        <v>42647</v>
      </c>
      <c r="H418" s="58">
        <v>8.5368110000000001</v>
      </c>
      <c r="I418" s="59" t="s">
        <v>17</v>
      </c>
      <c r="J418" s="59" t="s">
        <v>17</v>
      </c>
      <c r="K418" s="59" t="s">
        <v>17</v>
      </c>
      <c r="L418" s="59">
        <v>264.353048</v>
      </c>
      <c r="M418" s="57">
        <v>42760</v>
      </c>
      <c r="N418" s="55" t="s">
        <v>76</v>
      </c>
      <c r="O418" s="58">
        <v>8.5368110000000001</v>
      </c>
      <c r="P418" s="55" t="s">
        <v>74</v>
      </c>
      <c r="Q418" s="55" t="s">
        <v>74</v>
      </c>
      <c r="R418" s="59" t="s">
        <v>17</v>
      </c>
      <c r="S418" s="59" t="s">
        <v>17</v>
      </c>
      <c r="T418" s="59" t="s">
        <v>17</v>
      </c>
      <c r="U418" s="55" t="s">
        <v>1695</v>
      </c>
      <c r="V418" s="59">
        <v>264.353048</v>
      </c>
      <c r="W418" s="55" t="s">
        <v>18</v>
      </c>
      <c r="X418" s="61">
        <v>3</v>
      </c>
      <c r="Y418" s="11">
        <f t="shared" si="28"/>
        <v>2017</v>
      </c>
      <c r="Z418" s="7" t="str">
        <f t="shared" si="29"/>
        <v>2017.1</v>
      </c>
      <c r="AA418" s="12" t="str">
        <f>IF(AND(INDEX('Rate Case History'!V$11:V$13,MATCH($F418,'Rate Case History'!$U$11:$U$13,0))="Yes",INDEX('Rate Case History'!V$15:V$17,MATCH($N418,'Rate Case History'!$U$15:$U$17,0))="Yes",$M418&lt;='Rate Case History'!$V$7,ISNUMBER($S418)),$S418/100,"NA")</f>
        <v>NA</v>
      </c>
    </row>
    <row r="419" spans="1:27" x14ac:dyDescent="0.25">
      <c r="A419" s="55" t="s">
        <v>106</v>
      </c>
      <c r="B419" s="56" t="s">
        <v>437</v>
      </c>
      <c r="C419" s="55" t="s">
        <v>109</v>
      </c>
      <c r="D419" s="55" t="s">
        <v>449</v>
      </c>
      <c r="E419" s="55" t="s">
        <v>163</v>
      </c>
      <c r="F419" s="55" t="s">
        <v>24</v>
      </c>
      <c r="G419" s="57">
        <v>42466</v>
      </c>
      <c r="H419" s="58">
        <v>10.245703000000001</v>
      </c>
      <c r="I419" s="59" t="s">
        <v>17</v>
      </c>
      <c r="J419" s="59" t="s">
        <v>17</v>
      </c>
      <c r="K419" s="59" t="s">
        <v>17</v>
      </c>
      <c r="L419" s="59">
        <v>201.30675500000001</v>
      </c>
      <c r="M419" s="57">
        <v>42550</v>
      </c>
      <c r="N419" s="55" t="s">
        <v>76</v>
      </c>
      <c r="O419" s="58">
        <v>10.245703000000001</v>
      </c>
      <c r="P419" s="55" t="s">
        <v>74</v>
      </c>
      <c r="Q419" s="55" t="s">
        <v>74</v>
      </c>
      <c r="R419" s="59" t="s">
        <v>17</v>
      </c>
      <c r="S419" s="59" t="s">
        <v>17</v>
      </c>
      <c r="T419" s="59" t="s">
        <v>17</v>
      </c>
      <c r="U419" s="55" t="s">
        <v>1656</v>
      </c>
      <c r="V419" s="59">
        <v>201.30675500000001</v>
      </c>
      <c r="W419" s="55" t="s">
        <v>18</v>
      </c>
      <c r="X419" s="61">
        <v>2</v>
      </c>
      <c r="Y419" s="11">
        <f t="shared" si="28"/>
        <v>2016</v>
      </c>
      <c r="Z419" s="7" t="str">
        <f t="shared" si="29"/>
        <v>2016.2</v>
      </c>
      <c r="AA419" s="12" t="str">
        <f>IF(AND(INDEX('Rate Case History'!V$11:V$13,MATCH($F419,'Rate Case History'!$U$11:$U$13,0))="Yes",INDEX('Rate Case History'!V$15:V$17,MATCH($N419,'Rate Case History'!$U$15:$U$17,0))="Yes",$M419&lt;='Rate Case History'!$V$7,ISNUMBER($S419)),$S419/100,"NA")</f>
        <v>NA</v>
      </c>
    </row>
    <row r="420" spans="1:27" x14ac:dyDescent="0.25">
      <c r="A420" s="55" t="s">
        <v>106</v>
      </c>
      <c r="B420" s="56" t="s">
        <v>437</v>
      </c>
      <c r="C420" s="55" t="s">
        <v>109</v>
      </c>
      <c r="D420" s="55" t="s">
        <v>450</v>
      </c>
      <c r="E420" s="55" t="s">
        <v>163</v>
      </c>
      <c r="F420" s="55" t="s">
        <v>24</v>
      </c>
      <c r="G420" s="57">
        <v>42278</v>
      </c>
      <c r="H420" s="58">
        <v>7.3353799999999998</v>
      </c>
      <c r="I420" s="59" t="s">
        <v>17</v>
      </c>
      <c r="J420" s="59" t="s">
        <v>17</v>
      </c>
      <c r="K420" s="59" t="s">
        <v>17</v>
      </c>
      <c r="L420" s="60">
        <v>140.360435</v>
      </c>
      <c r="M420" s="57">
        <v>42459</v>
      </c>
      <c r="N420" s="55" t="s">
        <v>76</v>
      </c>
      <c r="O420" s="58">
        <v>7.0209580000000003</v>
      </c>
      <c r="P420" s="55" t="s">
        <v>74</v>
      </c>
      <c r="Q420" s="55" t="s">
        <v>74</v>
      </c>
      <c r="R420" s="59" t="s">
        <v>17</v>
      </c>
      <c r="S420" s="59" t="s">
        <v>17</v>
      </c>
      <c r="T420" s="59" t="s">
        <v>17</v>
      </c>
      <c r="U420" s="55" t="s">
        <v>1712</v>
      </c>
      <c r="V420" s="60">
        <v>136.82960399999999</v>
      </c>
      <c r="W420" s="55" t="s">
        <v>18</v>
      </c>
      <c r="X420" s="61">
        <v>6</v>
      </c>
      <c r="Y420" s="11">
        <f t="shared" si="28"/>
        <v>2016</v>
      </c>
      <c r="Z420" s="7" t="str">
        <f t="shared" si="29"/>
        <v>2016.1</v>
      </c>
      <c r="AA420" s="12" t="str">
        <f>IF(AND(INDEX('Rate Case History'!V$11:V$13,MATCH($F420,'Rate Case History'!$U$11:$U$13,0))="Yes",INDEX('Rate Case History'!V$15:V$17,MATCH($N420,'Rate Case History'!$U$15:$U$17,0))="Yes",$M420&lt;='Rate Case History'!$V$7,ISNUMBER($S420)),$S420/100,"NA")</f>
        <v>NA</v>
      </c>
    </row>
    <row r="421" spans="1:27" x14ac:dyDescent="0.25">
      <c r="A421" s="55" t="s">
        <v>106</v>
      </c>
      <c r="B421" s="56" t="s">
        <v>437</v>
      </c>
      <c r="C421" s="55" t="s">
        <v>109</v>
      </c>
      <c r="D421" s="55" t="s">
        <v>451</v>
      </c>
      <c r="E421" s="55" t="s">
        <v>163</v>
      </c>
      <c r="F421" s="55" t="s">
        <v>24</v>
      </c>
      <c r="G421" s="57">
        <v>42095</v>
      </c>
      <c r="H421" s="58">
        <v>6.5812309999999998</v>
      </c>
      <c r="I421" s="60" t="s">
        <v>17</v>
      </c>
      <c r="J421" s="60" t="s">
        <v>17</v>
      </c>
      <c r="K421" s="60" t="s">
        <v>17</v>
      </c>
      <c r="L421" s="59">
        <v>69.274516000000006</v>
      </c>
      <c r="M421" s="57">
        <v>42207</v>
      </c>
      <c r="N421" s="55" t="s">
        <v>76</v>
      </c>
      <c r="O421" s="58">
        <v>5.5380640000000003</v>
      </c>
      <c r="P421" s="55" t="s">
        <v>74</v>
      </c>
      <c r="Q421" s="55" t="s">
        <v>74</v>
      </c>
      <c r="R421" s="60" t="s">
        <v>17</v>
      </c>
      <c r="S421" s="60" t="s">
        <v>17</v>
      </c>
      <c r="T421" s="60" t="s">
        <v>17</v>
      </c>
      <c r="U421" s="55" t="s">
        <v>1658</v>
      </c>
      <c r="V421" s="59">
        <v>69.274516000000006</v>
      </c>
      <c r="W421" s="55" t="s">
        <v>18</v>
      </c>
      <c r="X421" s="61">
        <v>3</v>
      </c>
      <c r="Y421" s="11">
        <f t="shared" si="28"/>
        <v>2015</v>
      </c>
      <c r="Z421" s="7" t="str">
        <f t="shared" si="29"/>
        <v>2015.3</v>
      </c>
      <c r="AA421" s="12" t="str">
        <f>IF(AND(INDEX('Rate Case History'!V$11:V$13,MATCH($F421,'Rate Case History'!$U$11:$U$13,0))="Yes",INDEX('Rate Case History'!V$15:V$17,MATCH($N421,'Rate Case History'!$U$15:$U$17,0))="Yes",$M421&lt;='Rate Case History'!$V$7,ISNUMBER($S421)),$S421/100,"NA")</f>
        <v>NA</v>
      </c>
    </row>
    <row r="422" spans="1:27" x14ac:dyDescent="0.25">
      <c r="A422" s="55" t="s">
        <v>106</v>
      </c>
      <c r="B422" s="56" t="s">
        <v>437</v>
      </c>
      <c r="C422" s="55" t="s">
        <v>109</v>
      </c>
      <c r="D422" s="55" t="s">
        <v>452</v>
      </c>
      <c r="E422" s="55" t="s">
        <v>163</v>
      </c>
      <c r="F422" s="55" t="s">
        <v>24</v>
      </c>
      <c r="G422" s="57">
        <v>41913</v>
      </c>
      <c r="H422" s="58">
        <v>6.0114650000000003</v>
      </c>
      <c r="I422" s="60" t="s">
        <v>17</v>
      </c>
      <c r="J422" s="60" t="s">
        <v>17</v>
      </c>
      <c r="K422" s="60" t="s">
        <v>17</v>
      </c>
      <c r="L422" s="59">
        <v>34.465651999999999</v>
      </c>
      <c r="M422" s="57">
        <v>42018</v>
      </c>
      <c r="N422" s="55" t="s">
        <v>76</v>
      </c>
      <c r="O422" s="58">
        <v>5.7401629999999999</v>
      </c>
      <c r="P422" s="55" t="s">
        <v>74</v>
      </c>
      <c r="Q422" s="55" t="s">
        <v>74</v>
      </c>
      <c r="R422" s="60" t="s">
        <v>17</v>
      </c>
      <c r="S422" s="60" t="s">
        <v>17</v>
      </c>
      <c r="T422" s="60" t="s">
        <v>17</v>
      </c>
      <c r="U422" s="55" t="s">
        <v>1764</v>
      </c>
      <c r="V422" s="59">
        <v>31.94463</v>
      </c>
      <c r="W422" s="55" t="s">
        <v>18</v>
      </c>
      <c r="X422" s="61">
        <v>3</v>
      </c>
      <c r="Y422" s="11">
        <f t="shared" si="28"/>
        <v>2015</v>
      </c>
      <c r="Z422" s="7" t="str">
        <f t="shared" si="29"/>
        <v>2015.1</v>
      </c>
      <c r="AA422" s="12" t="str">
        <f>IF(AND(INDEX('Rate Case History'!V$11:V$13,MATCH($F422,'Rate Case History'!$U$11:$U$13,0))="Yes",INDEX('Rate Case History'!V$15:V$17,MATCH($N422,'Rate Case History'!$U$15:$U$17,0))="Yes",$M422&lt;='Rate Case History'!$V$7,ISNUMBER($S422)),$S422/100,"NA")</f>
        <v>NA</v>
      </c>
    </row>
    <row r="423" spans="1:27" x14ac:dyDescent="0.25">
      <c r="A423" s="55" t="s">
        <v>106</v>
      </c>
      <c r="B423" s="56" t="s">
        <v>437</v>
      </c>
      <c r="C423" s="55" t="s">
        <v>109</v>
      </c>
      <c r="D423" s="55" t="s">
        <v>453</v>
      </c>
      <c r="E423" s="55" t="s">
        <v>163</v>
      </c>
      <c r="F423" s="55" t="s">
        <v>35</v>
      </c>
      <c r="G423" s="57">
        <v>39220</v>
      </c>
      <c r="H423" s="58">
        <v>41.140866000000003</v>
      </c>
      <c r="I423" s="60">
        <v>8.43</v>
      </c>
      <c r="J423" s="60">
        <v>11.5</v>
      </c>
      <c r="K423" s="60">
        <v>48.99</v>
      </c>
      <c r="L423" s="59">
        <v>790.50700900000004</v>
      </c>
      <c r="M423" s="57">
        <v>39491</v>
      </c>
      <c r="N423" s="55" t="s">
        <v>73</v>
      </c>
      <c r="O423" s="58">
        <v>26.9</v>
      </c>
      <c r="P423" s="55" t="s">
        <v>74</v>
      </c>
      <c r="Q423" s="55" t="s">
        <v>74</v>
      </c>
      <c r="R423" s="60">
        <v>7.8</v>
      </c>
      <c r="S423" s="60">
        <v>10.199999999999999</v>
      </c>
      <c r="T423" s="60">
        <v>48.99</v>
      </c>
      <c r="U423" s="55" t="s">
        <v>1678</v>
      </c>
      <c r="V423" s="59">
        <v>792.7</v>
      </c>
      <c r="W423" s="55" t="s">
        <v>18</v>
      </c>
      <c r="X423" s="61">
        <v>9</v>
      </c>
      <c r="Y423" s="11">
        <f t="shared" si="28"/>
        <v>2008</v>
      </c>
      <c r="Z423" s="7" t="str">
        <f t="shared" si="29"/>
        <v>2008.1</v>
      </c>
      <c r="AA423" s="12">
        <f>IF(AND(INDEX('Rate Case History'!V$11:V$13,MATCH($F423,'Rate Case History'!$U$11:$U$13,0))="Yes",INDEX('Rate Case History'!V$15:V$17,MATCH($N423,'Rate Case History'!$U$15:$U$17,0))="Yes",$M423&lt;='Rate Case History'!$V$7,ISNUMBER($S423)),$S423/100,"NA")</f>
        <v>0.10199999999999999</v>
      </c>
    </row>
    <row r="424" spans="1:27" x14ac:dyDescent="0.25">
      <c r="A424" s="55" t="s">
        <v>106</v>
      </c>
      <c r="B424" s="56" t="s">
        <v>437</v>
      </c>
      <c r="C424" s="55" t="s">
        <v>109</v>
      </c>
      <c r="D424" s="55" t="s">
        <v>454</v>
      </c>
      <c r="E424" s="55" t="s">
        <v>163</v>
      </c>
      <c r="F424" s="55" t="s">
        <v>35</v>
      </c>
      <c r="G424" s="57">
        <v>38065</v>
      </c>
      <c r="H424" s="58">
        <v>46.9</v>
      </c>
      <c r="I424" s="59">
        <v>9.2100000000000009</v>
      </c>
      <c r="J424" s="59">
        <v>12.25</v>
      </c>
      <c r="K424" s="59">
        <v>48</v>
      </c>
      <c r="L424" s="59">
        <v>709.6</v>
      </c>
      <c r="M424" s="57">
        <v>38321</v>
      </c>
      <c r="N424" s="55" t="s">
        <v>73</v>
      </c>
      <c r="O424" s="58">
        <v>24</v>
      </c>
      <c r="P424" s="55" t="s">
        <v>74</v>
      </c>
      <c r="Q424" s="55" t="s">
        <v>74</v>
      </c>
      <c r="R424" s="59">
        <v>8.3800000000000008</v>
      </c>
      <c r="S424" s="59">
        <v>10.6</v>
      </c>
      <c r="T424" s="59">
        <v>50.06</v>
      </c>
      <c r="U424" s="55" t="s">
        <v>1767</v>
      </c>
      <c r="V424" s="59">
        <v>707.8</v>
      </c>
      <c r="W424" s="55" t="s">
        <v>18</v>
      </c>
      <c r="X424" s="61">
        <v>8</v>
      </c>
      <c r="Y424" s="11">
        <f t="shared" si="28"/>
        <v>2004</v>
      </c>
      <c r="Z424" s="7" t="str">
        <f t="shared" si="29"/>
        <v>2004.4</v>
      </c>
      <c r="AA424" s="12">
        <f>IF(AND(INDEX('Rate Case History'!V$11:V$13,MATCH($F424,'Rate Case History'!$U$11:$U$13,0))="Yes",INDEX('Rate Case History'!V$15:V$17,MATCH($N424,'Rate Case History'!$U$15:$U$17,0))="Yes",$M424&lt;='Rate Case History'!$V$7,ISNUMBER($S424)),$S424/100,"NA")</f>
        <v>0.106</v>
      </c>
    </row>
    <row r="425" spans="1:27" x14ac:dyDescent="0.25">
      <c r="A425" s="55" t="s">
        <v>106</v>
      </c>
      <c r="B425" s="56" t="s">
        <v>437</v>
      </c>
      <c r="C425" s="55" t="s">
        <v>109</v>
      </c>
      <c r="D425" s="55" t="s">
        <v>455</v>
      </c>
      <c r="E425" s="55" t="s">
        <v>163</v>
      </c>
      <c r="F425" s="55" t="s">
        <v>35</v>
      </c>
      <c r="G425" s="57">
        <v>33611</v>
      </c>
      <c r="H425" s="58">
        <v>27.7</v>
      </c>
      <c r="I425" s="60">
        <v>10.51</v>
      </c>
      <c r="J425" s="60">
        <v>13.95</v>
      </c>
      <c r="K425" s="60">
        <v>46</v>
      </c>
      <c r="L425" s="59">
        <v>487.8</v>
      </c>
      <c r="M425" s="57">
        <v>33905</v>
      </c>
      <c r="N425" s="55" t="s">
        <v>73</v>
      </c>
      <c r="O425" s="58">
        <v>15.2</v>
      </c>
      <c r="P425" s="55" t="s">
        <v>74</v>
      </c>
      <c r="Q425" s="55" t="s">
        <v>74</v>
      </c>
      <c r="R425" s="60">
        <v>9.69</v>
      </c>
      <c r="S425" s="60">
        <v>12.25</v>
      </c>
      <c r="T425" s="60">
        <v>46</v>
      </c>
      <c r="U425" s="55" t="s">
        <v>1768</v>
      </c>
      <c r="V425" s="59">
        <v>485.8</v>
      </c>
      <c r="W425" s="55" t="s">
        <v>18</v>
      </c>
      <c r="X425" s="61">
        <v>9</v>
      </c>
      <c r="Y425" s="11">
        <f t="shared" si="28"/>
        <v>1992</v>
      </c>
      <c r="Z425" s="7" t="str">
        <f t="shared" si="29"/>
        <v>1992.4</v>
      </c>
      <c r="AA425" s="12">
        <f>IF(AND(INDEX('Rate Case History'!V$11:V$13,MATCH($F425,'Rate Case History'!$U$11:$U$13,0))="Yes",INDEX('Rate Case History'!V$15:V$17,MATCH($N425,'Rate Case History'!$U$15:$U$17,0))="Yes",$M425&lt;='Rate Case History'!$V$7,ISNUMBER($S425)),$S425/100,"NA")</f>
        <v>0.1225</v>
      </c>
    </row>
    <row r="426" spans="1:27" x14ac:dyDescent="0.25">
      <c r="A426" s="55" t="s">
        <v>106</v>
      </c>
      <c r="B426" s="56" t="s">
        <v>437</v>
      </c>
      <c r="C426" s="55" t="s">
        <v>109</v>
      </c>
      <c r="D426" s="55" t="s">
        <v>2121</v>
      </c>
      <c r="E426" s="55" t="s">
        <v>163</v>
      </c>
      <c r="F426" s="55" t="s">
        <v>35</v>
      </c>
      <c r="G426" s="57">
        <v>32994</v>
      </c>
      <c r="H426" s="58">
        <v>7.5</v>
      </c>
      <c r="I426" s="60">
        <v>10.49</v>
      </c>
      <c r="J426" s="60">
        <v>13.9</v>
      </c>
      <c r="K426" s="60">
        <v>45.56</v>
      </c>
      <c r="L426" s="59" t="s">
        <v>17</v>
      </c>
      <c r="M426" s="57">
        <v>33177</v>
      </c>
      <c r="N426" s="55" t="s">
        <v>73</v>
      </c>
      <c r="O426" s="58">
        <v>0</v>
      </c>
      <c r="P426" s="55" t="s">
        <v>74</v>
      </c>
      <c r="Q426" s="55" t="s">
        <v>74</v>
      </c>
      <c r="R426" s="60">
        <v>10.16</v>
      </c>
      <c r="S426" s="60">
        <v>12.95</v>
      </c>
      <c r="T426" s="60">
        <v>46.08</v>
      </c>
      <c r="U426" s="55" t="s">
        <v>2064</v>
      </c>
      <c r="V426" s="59">
        <v>423</v>
      </c>
      <c r="W426" s="55" t="s">
        <v>18</v>
      </c>
      <c r="X426" s="61">
        <v>6</v>
      </c>
      <c r="Y426" s="11">
        <f t="shared" si="28"/>
        <v>1990</v>
      </c>
      <c r="Z426" s="7" t="str">
        <f t="shared" si="29"/>
        <v>1990.4</v>
      </c>
      <c r="AA426" s="12">
        <f>IF(AND(INDEX('Rate Case History'!V$11:V$13,MATCH($F426,'Rate Case History'!$U$11:$U$13,0))="Yes",INDEX('Rate Case History'!V$15:V$17,MATCH($N426,'Rate Case History'!$U$15:$U$17,0))="Yes",$M426&lt;='Rate Case History'!$V$7,ISNUMBER($S426)),$S426/100,"NA")</f>
        <v>0.1295</v>
      </c>
    </row>
    <row r="427" spans="1:27" x14ac:dyDescent="0.25">
      <c r="A427" s="55" t="s">
        <v>106</v>
      </c>
      <c r="B427" s="56" t="s">
        <v>437</v>
      </c>
      <c r="C427" s="55" t="s">
        <v>109</v>
      </c>
      <c r="D427" s="55" t="s">
        <v>2122</v>
      </c>
      <c r="E427" s="55" t="s">
        <v>163</v>
      </c>
      <c r="F427" s="55" t="s">
        <v>35</v>
      </c>
      <c r="G427" s="57">
        <v>31814</v>
      </c>
      <c r="H427" s="58">
        <v>14.3</v>
      </c>
      <c r="I427" s="59">
        <v>10.42</v>
      </c>
      <c r="J427" s="59">
        <v>14</v>
      </c>
      <c r="K427" s="59">
        <v>41.5</v>
      </c>
      <c r="L427" s="59">
        <v>316.2</v>
      </c>
      <c r="M427" s="57">
        <v>32038</v>
      </c>
      <c r="N427" s="55" t="s">
        <v>76</v>
      </c>
      <c r="O427" s="58">
        <v>6.4</v>
      </c>
      <c r="P427" s="55" t="s">
        <v>74</v>
      </c>
      <c r="Q427" s="55" t="s">
        <v>74</v>
      </c>
      <c r="R427" s="59">
        <v>10.01</v>
      </c>
      <c r="S427" s="59">
        <v>13</v>
      </c>
      <c r="T427" s="59">
        <v>41.67</v>
      </c>
      <c r="U427" s="55" t="s">
        <v>2123</v>
      </c>
      <c r="V427" s="59">
        <v>314.10000000000002</v>
      </c>
      <c r="W427" s="55" t="s">
        <v>18</v>
      </c>
      <c r="X427" s="61">
        <v>7</v>
      </c>
      <c r="Y427" s="11">
        <f t="shared" si="28"/>
        <v>1987</v>
      </c>
      <c r="Z427" s="7" t="str">
        <f t="shared" si="29"/>
        <v>1987.3</v>
      </c>
      <c r="AA427" s="12">
        <f>IF(AND(INDEX('Rate Case History'!V$11:V$13,MATCH($F427,'Rate Case History'!$U$11:$U$13,0))="Yes",INDEX('Rate Case History'!V$15:V$17,MATCH($N427,'Rate Case History'!$U$15:$U$17,0))="Yes",$M427&lt;='Rate Case History'!$V$7,ISNUMBER($S427)),$S427/100,"NA")</f>
        <v>0.13</v>
      </c>
    </row>
    <row r="428" spans="1:27" x14ac:dyDescent="0.25">
      <c r="A428" s="55" t="s">
        <v>106</v>
      </c>
      <c r="B428" s="56" t="s">
        <v>437</v>
      </c>
      <c r="C428" s="55" t="s">
        <v>109</v>
      </c>
      <c r="D428" s="55" t="s">
        <v>2124</v>
      </c>
      <c r="E428" s="55" t="s">
        <v>163</v>
      </c>
      <c r="F428" s="55" t="s">
        <v>35</v>
      </c>
      <c r="G428" s="57">
        <v>30505</v>
      </c>
      <c r="H428" s="58">
        <v>21.1</v>
      </c>
      <c r="I428" s="60">
        <v>11.72</v>
      </c>
      <c r="J428" s="60">
        <v>16.75</v>
      </c>
      <c r="K428" s="60">
        <v>38.4</v>
      </c>
      <c r="L428" s="59" t="s">
        <v>17</v>
      </c>
      <c r="M428" s="57">
        <v>30699</v>
      </c>
      <c r="N428" s="55" t="s">
        <v>76</v>
      </c>
      <c r="O428" s="58">
        <v>16</v>
      </c>
      <c r="P428" s="55" t="s">
        <v>74</v>
      </c>
      <c r="Q428" s="55" t="s">
        <v>74</v>
      </c>
      <c r="R428" s="60">
        <v>11.22</v>
      </c>
      <c r="S428" s="60">
        <v>15.53</v>
      </c>
      <c r="T428" s="60">
        <v>38.4</v>
      </c>
      <c r="U428" s="55" t="s">
        <v>2005</v>
      </c>
      <c r="V428" s="59" t="s">
        <v>17</v>
      </c>
      <c r="W428" s="55" t="s">
        <v>18</v>
      </c>
      <c r="X428" s="61">
        <v>6</v>
      </c>
      <c r="Y428" s="11">
        <f t="shared" si="28"/>
        <v>1984</v>
      </c>
      <c r="Z428" s="7" t="str">
        <f t="shared" si="29"/>
        <v>1984.1</v>
      </c>
      <c r="AA428" s="12">
        <f>IF(AND(INDEX('Rate Case History'!V$11:V$13,MATCH($F428,'Rate Case History'!$U$11:$U$13,0))="Yes",INDEX('Rate Case History'!V$15:V$17,MATCH($N428,'Rate Case History'!$U$15:$U$17,0))="Yes",$M428&lt;='Rate Case History'!$V$7,ISNUMBER($S428)),$S428/100,"NA")</f>
        <v>0.15529999999999999</v>
      </c>
    </row>
    <row r="429" spans="1:27" x14ac:dyDescent="0.25">
      <c r="A429" s="55" t="s">
        <v>106</v>
      </c>
      <c r="B429" s="56" t="s">
        <v>437</v>
      </c>
      <c r="C429" s="55" t="s">
        <v>109</v>
      </c>
      <c r="D429" s="55" t="s">
        <v>2125</v>
      </c>
      <c r="E429" s="55" t="s">
        <v>163</v>
      </c>
      <c r="F429" s="55" t="s">
        <v>35</v>
      </c>
      <c r="G429" s="57">
        <v>30035</v>
      </c>
      <c r="H429" s="58">
        <v>38.700000000000003</v>
      </c>
      <c r="I429" s="60">
        <v>12.19</v>
      </c>
      <c r="J429" s="60">
        <v>18</v>
      </c>
      <c r="K429" s="60">
        <v>37</v>
      </c>
      <c r="L429" s="59">
        <v>245.9</v>
      </c>
      <c r="M429" s="57">
        <v>30251</v>
      </c>
      <c r="N429" s="55" t="s">
        <v>76</v>
      </c>
      <c r="O429" s="58">
        <v>36.700000000000003</v>
      </c>
      <c r="P429" s="55" t="s">
        <v>74</v>
      </c>
      <c r="Q429" s="55" t="s">
        <v>74</v>
      </c>
      <c r="R429" s="60">
        <v>11.8</v>
      </c>
      <c r="S429" s="60">
        <v>17</v>
      </c>
      <c r="T429" s="60">
        <v>36.6</v>
      </c>
      <c r="U429" s="55" t="s">
        <v>1981</v>
      </c>
      <c r="V429" s="59">
        <v>245.9</v>
      </c>
      <c r="W429" s="55" t="s">
        <v>18</v>
      </c>
      <c r="X429" s="61">
        <v>7</v>
      </c>
      <c r="Y429" s="11">
        <f t="shared" si="28"/>
        <v>1982</v>
      </c>
      <c r="Z429" s="7" t="str">
        <f t="shared" si="29"/>
        <v>1982.4</v>
      </c>
      <c r="AA429" s="12">
        <f>IF(AND(INDEX('Rate Case History'!V$11:V$13,MATCH($F429,'Rate Case History'!$U$11:$U$13,0))="Yes",INDEX('Rate Case History'!V$15:V$17,MATCH($N429,'Rate Case History'!$U$15:$U$17,0))="Yes",$M429&lt;='Rate Case History'!$V$7,ISNUMBER($S429)),$S429/100,"NA")</f>
        <v>0.17</v>
      </c>
    </row>
    <row r="430" spans="1:27" x14ac:dyDescent="0.25">
      <c r="A430" s="55" t="s">
        <v>106</v>
      </c>
      <c r="B430" s="56" t="s">
        <v>437</v>
      </c>
      <c r="C430" s="55" t="s">
        <v>109</v>
      </c>
      <c r="D430" s="55" t="s">
        <v>2126</v>
      </c>
      <c r="E430" s="55" t="s">
        <v>163</v>
      </c>
      <c r="F430" s="55" t="s">
        <v>35</v>
      </c>
      <c r="G430" s="57">
        <v>29383</v>
      </c>
      <c r="H430" s="58">
        <v>19.7</v>
      </c>
      <c r="I430" s="60" t="s">
        <v>17</v>
      </c>
      <c r="J430" s="60">
        <v>17.8</v>
      </c>
      <c r="K430" s="60">
        <v>49.1</v>
      </c>
      <c r="L430" s="59" t="s">
        <v>17</v>
      </c>
      <c r="M430" s="57">
        <v>29563</v>
      </c>
      <c r="N430" s="55" t="s">
        <v>76</v>
      </c>
      <c r="O430" s="58">
        <v>17.5</v>
      </c>
      <c r="P430" s="55" t="s">
        <v>74</v>
      </c>
      <c r="Q430" s="55" t="s">
        <v>74</v>
      </c>
      <c r="R430" s="60">
        <v>10.5</v>
      </c>
      <c r="S430" s="60">
        <v>16.399999999999999</v>
      </c>
      <c r="T430" s="60">
        <v>49.1</v>
      </c>
      <c r="U430" s="55" t="s">
        <v>1985</v>
      </c>
      <c r="V430" s="59" t="s">
        <v>17</v>
      </c>
      <c r="W430" s="55" t="s">
        <v>18</v>
      </c>
      <c r="X430" s="61">
        <v>6</v>
      </c>
      <c r="Y430" s="11">
        <f t="shared" si="28"/>
        <v>1980</v>
      </c>
      <c r="Z430" s="7" t="str">
        <f t="shared" si="29"/>
        <v>1980.4</v>
      </c>
      <c r="AA430" s="12">
        <f>IF(AND(INDEX('Rate Case History'!V$11:V$13,MATCH($F430,'Rate Case History'!$U$11:$U$13,0))="Yes",INDEX('Rate Case History'!V$15:V$17,MATCH($N430,'Rate Case History'!$U$15:$U$17,0))="Yes",$M430&lt;='Rate Case History'!$V$7,ISNUMBER($S430)),$S430/100,"NA")</f>
        <v>0.16399999999999998</v>
      </c>
    </row>
    <row r="431" spans="1:27" x14ac:dyDescent="0.25">
      <c r="A431" s="55" t="s">
        <v>106</v>
      </c>
      <c r="B431" s="56" t="s">
        <v>1639</v>
      </c>
      <c r="C431" s="55" t="s">
        <v>107</v>
      </c>
      <c r="D431" s="55" t="s">
        <v>1920</v>
      </c>
      <c r="E431" s="55" t="s">
        <v>163</v>
      </c>
      <c r="F431" s="55" t="s">
        <v>24</v>
      </c>
      <c r="G431" s="57">
        <v>45044</v>
      </c>
      <c r="H431" s="58">
        <v>5.3561579999999998</v>
      </c>
      <c r="I431" s="60" t="s">
        <v>17</v>
      </c>
      <c r="J431" s="60" t="s">
        <v>17</v>
      </c>
      <c r="K431" s="60" t="s">
        <v>17</v>
      </c>
      <c r="L431" s="59">
        <v>235.084509</v>
      </c>
      <c r="M431" s="57">
        <v>45161</v>
      </c>
      <c r="N431" s="55" t="s">
        <v>76</v>
      </c>
      <c r="O431" s="58">
        <v>5.3561579999999998</v>
      </c>
      <c r="P431" s="55" t="s">
        <v>74</v>
      </c>
      <c r="Q431" s="55" t="s">
        <v>74</v>
      </c>
      <c r="R431" s="60" t="s">
        <v>17</v>
      </c>
      <c r="S431" s="60" t="s">
        <v>17</v>
      </c>
      <c r="T431" s="60" t="s">
        <v>17</v>
      </c>
      <c r="U431" s="55" t="s">
        <v>1842</v>
      </c>
      <c r="V431" s="59">
        <v>235.084509</v>
      </c>
      <c r="W431" s="55" t="s">
        <v>18</v>
      </c>
      <c r="X431" s="61">
        <v>3</v>
      </c>
      <c r="Y431" s="11">
        <f t="shared" ref="Y431:Y457" si="30">YEAR(M431)</f>
        <v>2023</v>
      </c>
      <c r="Z431" s="7" t="str">
        <f t="shared" ref="Z431:Z457" si="31">YEAR(M431)&amp;"."&amp;INT((MONTH(M431)-1)/3)+1</f>
        <v>2023.3</v>
      </c>
      <c r="AA431" s="12" t="str">
        <f>IF(AND(INDEX('Rate Case History'!V$11:V$13,MATCH($F431,'Rate Case History'!$U$11:$U$13,0))="Yes",INDEX('Rate Case History'!V$15:V$17,MATCH($N431,'Rate Case History'!$U$15:$U$17,0))="Yes",$M431&lt;='Rate Case History'!$V$7,ISNUMBER($S431)),$S431/100,"NA")</f>
        <v>NA</v>
      </c>
    </row>
    <row r="432" spans="1:27" x14ac:dyDescent="0.25">
      <c r="A432" s="55" t="s">
        <v>106</v>
      </c>
      <c r="B432" s="56" t="s">
        <v>1639</v>
      </c>
      <c r="C432" s="55" t="s">
        <v>107</v>
      </c>
      <c r="D432" s="55" t="s">
        <v>1583</v>
      </c>
      <c r="E432" s="55" t="s">
        <v>163</v>
      </c>
      <c r="F432" s="55" t="s">
        <v>24</v>
      </c>
      <c r="G432" s="57">
        <v>44621</v>
      </c>
      <c r="H432" s="58">
        <v>17.480287000000001</v>
      </c>
      <c r="I432" s="60" t="s">
        <v>17</v>
      </c>
      <c r="J432" s="60" t="s">
        <v>17</v>
      </c>
      <c r="K432" s="60" t="s">
        <v>17</v>
      </c>
      <c r="L432" s="59">
        <v>270.65269499999999</v>
      </c>
      <c r="M432" s="57">
        <v>44727</v>
      </c>
      <c r="N432" s="55" t="s">
        <v>76</v>
      </c>
      <c r="O432" s="58">
        <v>17.480287000000001</v>
      </c>
      <c r="P432" s="55" t="s">
        <v>74</v>
      </c>
      <c r="Q432" s="55" t="s">
        <v>74</v>
      </c>
      <c r="R432" s="60" t="s">
        <v>17</v>
      </c>
      <c r="S432" s="60" t="s">
        <v>17</v>
      </c>
      <c r="T432" s="60" t="s">
        <v>17</v>
      </c>
      <c r="U432" s="55" t="s">
        <v>1664</v>
      </c>
      <c r="V432" s="59">
        <v>270.65269499999999</v>
      </c>
      <c r="W432" s="55" t="s">
        <v>18</v>
      </c>
      <c r="X432" s="61">
        <v>3</v>
      </c>
      <c r="Y432" s="11">
        <f t="shared" si="30"/>
        <v>2022</v>
      </c>
      <c r="Z432" s="7" t="str">
        <f t="shared" si="31"/>
        <v>2022.2</v>
      </c>
      <c r="AA432" s="12" t="str">
        <f>IF(AND(INDEX('Rate Case History'!V$11:V$13,MATCH($F432,'Rate Case History'!$U$11:$U$13,0))="Yes",INDEX('Rate Case History'!V$15:V$17,MATCH($N432,'Rate Case History'!$U$15:$U$17,0))="Yes",$M432&lt;='Rate Case History'!$V$7,ISNUMBER($S432)),$S432/100,"NA")</f>
        <v>NA</v>
      </c>
    </row>
    <row r="433" spans="1:27" x14ac:dyDescent="0.25">
      <c r="A433" s="55" t="s">
        <v>106</v>
      </c>
      <c r="B433" s="56" t="s">
        <v>1639</v>
      </c>
      <c r="C433" s="55" t="s">
        <v>107</v>
      </c>
      <c r="D433" s="55" t="s">
        <v>1586</v>
      </c>
      <c r="E433" s="55" t="s">
        <v>163</v>
      </c>
      <c r="F433" s="55" t="s">
        <v>35</v>
      </c>
      <c r="G433" s="57">
        <v>44468</v>
      </c>
      <c r="H433" s="58">
        <v>109.691969</v>
      </c>
      <c r="I433" s="59">
        <v>6.87</v>
      </c>
      <c r="J433" s="59">
        <v>10.5</v>
      </c>
      <c r="K433" s="59">
        <v>49.47</v>
      </c>
      <c r="L433" s="59">
        <v>2418.6691350000001</v>
      </c>
      <c r="M433" s="57">
        <v>44769</v>
      </c>
      <c r="N433" s="55" t="s">
        <v>73</v>
      </c>
      <c r="O433" s="58">
        <v>71.800281999999996</v>
      </c>
      <c r="P433" s="55" t="s">
        <v>75</v>
      </c>
      <c r="Q433" s="55" t="s">
        <v>74</v>
      </c>
      <c r="R433" s="59">
        <v>6.55</v>
      </c>
      <c r="S433" s="59">
        <v>9.85</v>
      </c>
      <c r="T433" s="59">
        <v>49.47</v>
      </c>
      <c r="U433" s="55" t="s">
        <v>1684</v>
      </c>
      <c r="V433" s="59">
        <v>2418.6691340000002</v>
      </c>
      <c r="W433" s="55" t="s">
        <v>18</v>
      </c>
      <c r="X433" s="61">
        <v>10</v>
      </c>
      <c r="Y433" s="11">
        <f t="shared" si="30"/>
        <v>2022</v>
      </c>
      <c r="Z433" s="7" t="str">
        <f t="shared" si="31"/>
        <v>2022.3</v>
      </c>
      <c r="AA433" s="12">
        <f>IF(AND(INDEX('Rate Case History'!V$11:V$13,MATCH($F433,'Rate Case History'!$U$11:$U$13,0))="Yes",INDEX('Rate Case History'!V$15:V$17,MATCH($N433,'Rate Case History'!$U$15:$U$17,0))="Yes",$M433&lt;='Rate Case History'!$V$7,ISNUMBER($S433)),$S433/100,"NA")</f>
        <v>9.849999999999999E-2</v>
      </c>
    </row>
    <row r="434" spans="1:27" x14ac:dyDescent="0.25">
      <c r="A434" s="55" t="s">
        <v>106</v>
      </c>
      <c r="B434" s="56" t="s">
        <v>1639</v>
      </c>
      <c r="C434" s="55" t="s">
        <v>107</v>
      </c>
      <c r="D434" s="55" t="s">
        <v>456</v>
      </c>
      <c r="E434" s="55" t="s">
        <v>163</v>
      </c>
      <c r="F434" s="55" t="s">
        <v>24</v>
      </c>
      <c r="G434" s="57">
        <v>44432</v>
      </c>
      <c r="H434" s="58">
        <v>0.28611700000000001</v>
      </c>
      <c r="I434" s="60" t="s">
        <v>17</v>
      </c>
      <c r="J434" s="60" t="s">
        <v>17</v>
      </c>
      <c r="K434" s="60" t="s">
        <v>17</v>
      </c>
      <c r="L434" s="59">
        <v>194.54158000000001</v>
      </c>
      <c r="M434" s="57">
        <v>44552</v>
      </c>
      <c r="N434" s="55" t="s">
        <v>76</v>
      </c>
      <c r="O434" s="58">
        <v>0.28611700000000001</v>
      </c>
      <c r="P434" s="55" t="s">
        <v>74</v>
      </c>
      <c r="Q434" s="55" t="s">
        <v>74</v>
      </c>
      <c r="R434" s="60" t="s">
        <v>17</v>
      </c>
      <c r="S434" s="60" t="s">
        <v>17</v>
      </c>
      <c r="T434" s="60" t="s">
        <v>17</v>
      </c>
      <c r="U434" s="55" t="s">
        <v>1772</v>
      </c>
      <c r="V434" s="60">
        <v>194.54158000000001</v>
      </c>
      <c r="W434" s="55" t="s">
        <v>18</v>
      </c>
      <c r="X434" s="61">
        <v>4</v>
      </c>
      <c r="Y434" s="11">
        <f t="shared" si="30"/>
        <v>2021</v>
      </c>
      <c r="Z434" s="7" t="str">
        <f t="shared" si="31"/>
        <v>2021.4</v>
      </c>
      <c r="AA434" s="12" t="str">
        <f>IF(AND(INDEX('Rate Case History'!V$11:V$13,MATCH($F434,'Rate Case History'!$U$11:$U$13,0))="Yes",INDEX('Rate Case History'!V$15:V$17,MATCH($N434,'Rate Case History'!$U$15:$U$17,0))="Yes",$M434&lt;='Rate Case History'!$V$7,ISNUMBER($S434)),$S434/100,"NA")</f>
        <v>NA</v>
      </c>
    </row>
    <row r="435" spans="1:27" x14ac:dyDescent="0.25">
      <c r="A435" s="55" t="s">
        <v>106</v>
      </c>
      <c r="B435" s="56" t="s">
        <v>1639</v>
      </c>
      <c r="C435" s="55" t="s">
        <v>107</v>
      </c>
      <c r="D435" s="55" t="s">
        <v>457</v>
      </c>
      <c r="E435" s="55" t="s">
        <v>163</v>
      </c>
      <c r="F435" s="55" t="s">
        <v>24</v>
      </c>
      <c r="G435" s="57">
        <v>44250</v>
      </c>
      <c r="H435" s="58">
        <v>1.0682670000000001</v>
      </c>
      <c r="I435" s="60" t="s">
        <v>17</v>
      </c>
      <c r="J435" s="60" t="s">
        <v>17</v>
      </c>
      <c r="K435" s="60" t="s">
        <v>17</v>
      </c>
      <c r="L435" s="59">
        <v>142.89972800000001</v>
      </c>
      <c r="M435" s="57">
        <v>44363</v>
      </c>
      <c r="N435" s="55" t="s">
        <v>76</v>
      </c>
      <c r="O435" s="58">
        <v>1.0682670000000001</v>
      </c>
      <c r="P435" s="55" t="s">
        <v>74</v>
      </c>
      <c r="Q435" s="55" t="s">
        <v>74</v>
      </c>
      <c r="R435" s="60" t="s">
        <v>17</v>
      </c>
      <c r="S435" s="60" t="s">
        <v>17</v>
      </c>
      <c r="T435" s="60" t="s">
        <v>17</v>
      </c>
      <c r="U435" s="55" t="s">
        <v>1685</v>
      </c>
      <c r="V435" s="59">
        <v>142.89972800000001</v>
      </c>
      <c r="W435" s="55" t="s">
        <v>18</v>
      </c>
      <c r="X435" s="61">
        <v>3</v>
      </c>
      <c r="Y435" s="11">
        <f t="shared" si="30"/>
        <v>2021</v>
      </c>
      <c r="Z435" s="7" t="str">
        <f t="shared" si="31"/>
        <v>2021.2</v>
      </c>
      <c r="AA435" s="12" t="str">
        <f>IF(AND(INDEX('Rate Case History'!V$11:V$13,MATCH($F435,'Rate Case History'!$U$11:$U$13,0))="Yes",INDEX('Rate Case History'!V$15:V$17,MATCH($N435,'Rate Case History'!$U$15:$U$17,0))="Yes",$M435&lt;='Rate Case History'!$V$7,ISNUMBER($S435)),$S435/100,"NA")</f>
        <v>NA</v>
      </c>
    </row>
    <row r="436" spans="1:27" x14ac:dyDescent="0.25">
      <c r="A436" s="55" t="s">
        <v>106</v>
      </c>
      <c r="B436" s="56" t="s">
        <v>1639</v>
      </c>
      <c r="C436" s="55" t="s">
        <v>107</v>
      </c>
      <c r="D436" s="55" t="s">
        <v>458</v>
      </c>
      <c r="E436" s="55" t="s">
        <v>163</v>
      </c>
      <c r="F436" s="55" t="s">
        <v>24</v>
      </c>
      <c r="G436" s="57">
        <v>44068</v>
      </c>
      <c r="H436" s="58">
        <v>3.1934680000000002</v>
      </c>
      <c r="I436" s="59" t="s">
        <v>17</v>
      </c>
      <c r="J436" s="59" t="s">
        <v>17</v>
      </c>
      <c r="K436" s="59" t="s">
        <v>17</v>
      </c>
      <c r="L436" s="59">
        <v>91.246399999999994</v>
      </c>
      <c r="M436" s="57">
        <v>44188</v>
      </c>
      <c r="N436" s="55" t="s">
        <v>76</v>
      </c>
      <c r="O436" s="58">
        <v>3.1934680000000002</v>
      </c>
      <c r="P436" s="55" t="s">
        <v>74</v>
      </c>
      <c r="Q436" s="55" t="s">
        <v>74</v>
      </c>
      <c r="R436" s="60" t="s">
        <v>17</v>
      </c>
      <c r="S436" s="60" t="s">
        <v>17</v>
      </c>
      <c r="T436" s="59" t="s">
        <v>17</v>
      </c>
      <c r="U436" s="55" t="s">
        <v>1766</v>
      </c>
      <c r="V436" s="60">
        <v>91.246399999999994</v>
      </c>
      <c r="W436" s="55" t="s">
        <v>18</v>
      </c>
      <c r="X436" s="61">
        <v>4</v>
      </c>
      <c r="Y436" s="11">
        <f t="shared" si="30"/>
        <v>2020</v>
      </c>
      <c r="Z436" s="7" t="str">
        <f t="shared" si="31"/>
        <v>2020.4</v>
      </c>
      <c r="AA436" s="12" t="str">
        <f>IF(AND(INDEX('Rate Case History'!V$11:V$13,MATCH($F436,'Rate Case History'!$U$11:$U$13,0))="Yes",INDEX('Rate Case History'!V$15:V$17,MATCH($N436,'Rate Case History'!$U$15:$U$17,0))="Yes",$M436&lt;='Rate Case History'!$V$7,ISNUMBER($S436)),$S436/100,"NA")</f>
        <v>NA</v>
      </c>
    </row>
    <row r="437" spans="1:27" x14ac:dyDescent="0.25">
      <c r="A437" s="55" t="s">
        <v>106</v>
      </c>
      <c r="B437" s="56" t="s">
        <v>1639</v>
      </c>
      <c r="C437" s="55" t="s">
        <v>107</v>
      </c>
      <c r="D437" s="55" t="s">
        <v>459</v>
      </c>
      <c r="E437" s="55" t="s">
        <v>163</v>
      </c>
      <c r="F437" s="55" t="s">
        <v>24</v>
      </c>
      <c r="G437" s="57">
        <v>43886</v>
      </c>
      <c r="H437" s="58">
        <v>4.4862029999999997</v>
      </c>
      <c r="I437" s="59" t="s">
        <v>17</v>
      </c>
      <c r="J437" s="59" t="s">
        <v>17</v>
      </c>
      <c r="K437" s="59" t="s">
        <v>17</v>
      </c>
      <c r="L437" s="59">
        <v>65.728565000000003</v>
      </c>
      <c r="M437" s="57">
        <v>44006</v>
      </c>
      <c r="N437" s="55" t="s">
        <v>76</v>
      </c>
      <c r="O437" s="58">
        <v>4.4862029999999997</v>
      </c>
      <c r="P437" s="55" t="s">
        <v>74</v>
      </c>
      <c r="Q437" s="55" t="s">
        <v>74</v>
      </c>
      <c r="R437" s="59" t="s">
        <v>17</v>
      </c>
      <c r="S437" s="59" t="s">
        <v>17</v>
      </c>
      <c r="T437" s="59" t="s">
        <v>17</v>
      </c>
      <c r="U437" s="55" t="s">
        <v>1686</v>
      </c>
      <c r="V437" s="59">
        <v>65.728565000000003</v>
      </c>
      <c r="W437" s="55" t="s">
        <v>18</v>
      </c>
      <c r="X437" s="61">
        <v>4</v>
      </c>
      <c r="Y437" s="11">
        <f t="shared" si="30"/>
        <v>2020</v>
      </c>
      <c r="Z437" s="7" t="str">
        <f t="shared" si="31"/>
        <v>2020.2</v>
      </c>
      <c r="AA437" s="12" t="str">
        <f>IF(AND(INDEX('Rate Case History'!V$11:V$13,MATCH($F437,'Rate Case History'!$U$11:$U$13,0))="Yes",INDEX('Rate Case History'!V$15:V$17,MATCH($N437,'Rate Case History'!$U$15:$U$17,0))="Yes",$M437&lt;='Rate Case History'!$V$7,ISNUMBER($S437)),$S437/100,"NA")</f>
        <v>NA</v>
      </c>
    </row>
    <row r="438" spans="1:27" x14ac:dyDescent="0.25">
      <c r="A438" s="55" t="s">
        <v>106</v>
      </c>
      <c r="B438" s="56" t="s">
        <v>1639</v>
      </c>
      <c r="C438" s="55" t="s">
        <v>107</v>
      </c>
      <c r="D438" s="55" t="s">
        <v>460</v>
      </c>
      <c r="E438" s="55" t="s">
        <v>163</v>
      </c>
      <c r="F438" s="55" t="s">
        <v>24</v>
      </c>
      <c r="G438" s="57">
        <v>43641</v>
      </c>
      <c r="H438" s="58">
        <v>7.3358999999999996</v>
      </c>
      <c r="I438" s="59" t="s">
        <v>17</v>
      </c>
      <c r="J438" s="59" t="s">
        <v>17</v>
      </c>
      <c r="K438" s="59" t="s">
        <v>17</v>
      </c>
      <c r="L438" s="59">
        <v>27.355710999999999</v>
      </c>
      <c r="M438" s="57">
        <v>43754</v>
      </c>
      <c r="N438" s="55" t="s">
        <v>76</v>
      </c>
      <c r="O438" s="58">
        <v>7.3358999999999996</v>
      </c>
      <c r="P438" s="55" t="s">
        <v>74</v>
      </c>
      <c r="Q438" s="55" t="s">
        <v>74</v>
      </c>
      <c r="R438" s="59" t="s">
        <v>17</v>
      </c>
      <c r="S438" s="59" t="s">
        <v>17</v>
      </c>
      <c r="T438" s="59" t="s">
        <v>17</v>
      </c>
      <c r="U438" s="55" t="s">
        <v>1773</v>
      </c>
      <c r="V438" s="59">
        <v>27.355710999999999</v>
      </c>
      <c r="W438" s="55" t="s">
        <v>18</v>
      </c>
      <c r="X438" s="61">
        <v>3</v>
      </c>
      <c r="Y438" s="11">
        <f t="shared" si="30"/>
        <v>2019</v>
      </c>
      <c r="Z438" s="7" t="str">
        <f t="shared" si="31"/>
        <v>2019.4</v>
      </c>
      <c r="AA438" s="12" t="str">
        <f>IF(AND(INDEX('Rate Case History'!V$11:V$13,MATCH($F438,'Rate Case History'!$U$11:$U$13,0))="Yes",INDEX('Rate Case History'!V$15:V$17,MATCH($N438,'Rate Case History'!$U$15:$U$17,0))="Yes",$M438&lt;='Rate Case History'!$V$7,ISNUMBER($S438)),$S438/100,"NA")</f>
        <v>NA</v>
      </c>
    </row>
    <row r="439" spans="1:27" x14ac:dyDescent="0.25">
      <c r="A439" s="55" t="s">
        <v>106</v>
      </c>
      <c r="B439" s="56" t="s">
        <v>1639</v>
      </c>
      <c r="C439" s="55" t="s">
        <v>107</v>
      </c>
      <c r="D439" s="55" t="s">
        <v>461</v>
      </c>
      <c r="E439" s="55" t="s">
        <v>163</v>
      </c>
      <c r="F439" s="55" t="s">
        <v>24</v>
      </c>
      <c r="G439" s="57">
        <v>43340</v>
      </c>
      <c r="H439" s="58">
        <v>-0.32367400000000002</v>
      </c>
      <c r="I439" s="59" t="s">
        <v>17</v>
      </c>
      <c r="J439" s="59" t="s">
        <v>17</v>
      </c>
      <c r="K439" s="59" t="s">
        <v>17</v>
      </c>
      <c r="L439" s="59">
        <v>452.91929299999998</v>
      </c>
      <c r="M439" s="57">
        <v>43461</v>
      </c>
      <c r="N439" s="55" t="s">
        <v>73</v>
      </c>
      <c r="O439" s="58">
        <v>-6.9758079999999998</v>
      </c>
      <c r="P439" s="55" t="s">
        <v>74</v>
      </c>
      <c r="Q439" s="55" t="s">
        <v>74</v>
      </c>
      <c r="R439" s="59" t="s">
        <v>17</v>
      </c>
      <c r="S439" s="59" t="s">
        <v>17</v>
      </c>
      <c r="T439" s="59" t="s">
        <v>17</v>
      </c>
      <c r="U439" s="55" t="s">
        <v>1728</v>
      </c>
      <c r="V439" s="59" t="s">
        <v>17</v>
      </c>
      <c r="W439" s="55" t="s">
        <v>17</v>
      </c>
      <c r="X439" s="61">
        <v>4</v>
      </c>
      <c r="Y439" s="11">
        <f t="shared" si="30"/>
        <v>2018</v>
      </c>
      <c r="Z439" s="7" t="str">
        <f t="shared" si="31"/>
        <v>2018.4</v>
      </c>
      <c r="AA439" s="12" t="str">
        <f>IF(AND(INDEX('Rate Case History'!V$11:V$13,MATCH($F439,'Rate Case History'!$U$11:$U$13,0))="Yes",INDEX('Rate Case History'!V$15:V$17,MATCH($N439,'Rate Case History'!$U$15:$U$17,0))="Yes",$M439&lt;='Rate Case History'!$V$7,ISNUMBER($S439)),$S439/100,"NA")</f>
        <v>NA</v>
      </c>
    </row>
    <row r="440" spans="1:27" x14ac:dyDescent="0.25">
      <c r="A440" s="55" t="s">
        <v>106</v>
      </c>
      <c r="B440" s="56" t="s">
        <v>1639</v>
      </c>
      <c r="C440" s="55" t="s">
        <v>107</v>
      </c>
      <c r="D440" s="55" t="s">
        <v>462</v>
      </c>
      <c r="E440" s="55" t="s">
        <v>163</v>
      </c>
      <c r="F440" s="55" t="s">
        <v>24</v>
      </c>
      <c r="G440" s="57">
        <v>43158</v>
      </c>
      <c r="H440" s="58">
        <v>15.443508</v>
      </c>
      <c r="I440" s="59" t="s">
        <v>17</v>
      </c>
      <c r="J440" s="59" t="s">
        <v>17</v>
      </c>
      <c r="K440" s="59" t="s">
        <v>17</v>
      </c>
      <c r="L440" s="60">
        <v>405.15004900000002</v>
      </c>
      <c r="M440" s="57">
        <v>43334</v>
      </c>
      <c r="N440" s="55" t="s">
        <v>76</v>
      </c>
      <c r="O440" s="58">
        <v>14.242288</v>
      </c>
      <c r="P440" s="55" t="s">
        <v>74</v>
      </c>
      <c r="Q440" s="55" t="s">
        <v>74</v>
      </c>
      <c r="R440" s="59" t="s">
        <v>17</v>
      </c>
      <c r="S440" s="59" t="s">
        <v>17</v>
      </c>
      <c r="T440" s="59" t="s">
        <v>17</v>
      </c>
      <c r="U440" s="55" t="s">
        <v>1665</v>
      </c>
      <c r="V440" s="60">
        <v>381.65945699999997</v>
      </c>
      <c r="W440" s="55" t="s">
        <v>18</v>
      </c>
      <c r="X440" s="61">
        <v>5</v>
      </c>
      <c r="Y440" s="11">
        <f t="shared" si="30"/>
        <v>2018</v>
      </c>
      <c r="Z440" s="7" t="str">
        <f t="shared" si="31"/>
        <v>2018.3</v>
      </c>
      <c r="AA440" s="12" t="str">
        <f>IF(AND(INDEX('Rate Case History'!V$11:V$13,MATCH($F440,'Rate Case History'!$U$11:$U$13,0))="Yes",INDEX('Rate Case History'!V$15:V$17,MATCH($N440,'Rate Case History'!$U$15:$U$17,0))="Yes",$M440&lt;='Rate Case History'!$V$7,ISNUMBER($S440)),$S440/100,"NA")</f>
        <v>NA</v>
      </c>
    </row>
    <row r="441" spans="1:27" x14ac:dyDescent="0.25">
      <c r="A441" s="55" t="s">
        <v>106</v>
      </c>
      <c r="B441" s="56" t="s">
        <v>1639</v>
      </c>
      <c r="C441" s="55" t="s">
        <v>107</v>
      </c>
      <c r="D441" s="55" t="s">
        <v>463</v>
      </c>
      <c r="E441" s="55" t="s">
        <v>163</v>
      </c>
      <c r="F441" s="55" t="s">
        <v>35</v>
      </c>
      <c r="G441" s="57">
        <v>43005</v>
      </c>
      <c r="H441" s="58">
        <v>138.13420400000001</v>
      </c>
      <c r="I441" s="60">
        <v>6.9</v>
      </c>
      <c r="J441" s="60">
        <v>10.7</v>
      </c>
      <c r="K441" s="60">
        <v>46.88</v>
      </c>
      <c r="L441" s="59">
        <v>1520.2097000000001</v>
      </c>
      <c r="M441" s="57">
        <v>43362</v>
      </c>
      <c r="N441" s="55" t="s">
        <v>73</v>
      </c>
      <c r="O441" s="58">
        <v>107.30000099999999</v>
      </c>
      <c r="P441" s="55" t="s">
        <v>75</v>
      </c>
      <c r="Q441" s="55" t="s">
        <v>74</v>
      </c>
      <c r="R441" s="60">
        <v>6.5</v>
      </c>
      <c r="S441" s="60">
        <v>9.85</v>
      </c>
      <c r="T441" s="60">
        <v>46.88</v>
      </c>
      <c r="U441" s="55" t="s">
        <v>1687</v>
      </c>
      <c r="V441" s="59">
        <v>1520.2097000000001</v>
      </c>
      <c r="W441" s="55" t="s">
        <v>18</v>
      </c>
      <c r="X441" s="61">
        <v>11</v>
      </c>
      <c r="Y441" s="11">
        <f t="shared" si="30"/>
        <v>2018</v>
      </c>
      <c r="Z441" s="7" t="str">
        <f t="shared" si="31"/>
        <v>2018.3</v>
      </c>
      <c r="AA441" s="12">
        <f>IF(AND(INDEX('Rate Case History'!V$11:V$13,MATCH($F441,'Rate Case History'!$U$11:$U$13,0))="Yes",INDEX('Rate Case History'!V$15:V$17,MATCH($N441,'Rate Case History'!$U$15:$U$17,0))="Yes",$M441&lt;='Rate Case History'!$V$7,ISNUMBER($S441)),$S441/100,"NA")</f>
        <v>9.849999999999999E-2</v>
      </c>
    </row>
    <row r="442" spans="1:27" x14ac:dyDescent="0.25">
      <c r="A442" s="55" t="s">
        <v>106</v>
      </c>
      <c r="B442" s="56" t="s">
        <v>1639</v>
      </c>
      <c r="C442" s="55" t="s">
        <v>107</v>
      </c>
      <c r="D442" s="55" t="s">
        <v>464</v>
      </c>
      <c r="E442" s="55" t="s">
        <v>163</v>
      </c>
      <c r="F442" s="55" t="s">
        <v>24</v>
      </c>
      <c r="G442" s="57">
        <v>42978</v>
      </c>
      <c r="H442" s="58">
        <v>14.611701</v>
      </c>
      <c r="I442" s="60" t="s">
        <v>17</v>
      </c>
      <c r="J442" s="60" t="s">
        <v>17</v>
      </c>
      <c r="K442" s="60" t="s">
        <v>17</v>
      </c>
      <c r="L442" s="59">
        <v>328.93535200000002</v>
      </c>
      <c r="M442" s="57">
        <v>43097</v>
      </c>
      <c r="N442" s="55" t="s">
        <v>76</v>
      </c>
      <c r="O442" s="58">
        <v>14.611701</v>
      </c>
      <c r="P442" s="55" t="s">
        <v>74</v>
      </c>
      <c r="Q442" s="55" t="s">
        <v>74</v>
      </c>
      <c r="R442" s="60" t="s">
        <v>17</v>
      </c>
      <c r="S442" s="60" t="s">
        <v>17</v>
      </c>
      <c r="T442" s="60" t="s">
        <v>17</v>
      </c>
      <c r="U442" s="55" t="s">
        <v>1763</v>
      </c>
      <c r="V442" s="59">
        <v>328.93535200000002</v>
      </c>
      <c r="W442" s="55" t="s">
        <v>18</v>
      </c>
      <c r="X442" s="61">
        <v>3</v>
      </c>
      <c r="Y442" s="11">
        <f t="shared" si="30"/>
        <v>2017</v>
      </c>
      <c r="Z442" s="7" t="str">
        <f t="shared" si="31"/>
        <v>2017.4</v>
      </c>
      <c r="AA442" s="12" t="str">
        <f>IF(AND(INDEX('Rate Case History'!V$11:V$13,MATCH($F442,'Rate Case History'!$U$11:$U$13,0))="Yes",INDEX('Rate Case History'!V$15:V$17,MATCH($N442,'Rate Case History'!$U$15:$U$17,0))="Yes",$M442&lt;='Rate Case History'!$V$7,ISNUMBER($S442)),$S442/100,"NA")</f>
        <v>NA</v>
      </c>
    </row>
    <row r="443" spans="1:27" x14ac:dyDescent="0.25">
      <c r="A443" s="55" t="s">
        <v>106</v>
      </c>
      <c r="B443" s="56" t="s">
        <v>1639</v>
      </c>
      <c r="C443" s="55" t="s">
        <v>107</v>
      </c>
      <c r="D443" s="55" t="s">
        <v>465</v>
      </c>
      <c r="E443" s="55" t="s">
        <v>163</v>
      </c>
      <c r="F443" s="55" t="s">
        <v>24</v>
      </c>
      <c r="G443" s="57">
        <v>42794</v>
      </c>
      <c r="H443" s="58">
        <v>11.084789000000001</v>
      </c>
      <c r="I443" s="60" t="s">
        <v>17</v>
      </c>
      <c r="J443" s="60" t="s">
        <v>17</v>
      </c>
      <c r="K443" s="60" t="s">
        <v>17</v>
      </c>
      <c r="L443" s="59">
        <v>271.26283799999999</v>
      </c>
      <c r="M443" s="57">
        <v>42914</v>
      </c>
      <c r="N443" s="55" t="s">
        <v>76</v>
      </c>
      <c r="O443" s="58">
        <v>11.084789000000001</v>
      </c>
      <c r="P443" s="55" t="s">
        <v>74</v>
      </c>
      <c r="Q443" s="55" t="s">
        <v>74</v>
      </c>
      <c r="R443" s="60" t="s">
        <v>17</v>
      </c>
      <c r="S443" s="60" t="s">
        <v>17</v>
      </c>
      <c r="T443" s="60" t="s">
        <v>17</v>
      </c>
      <c r="U443" s="55" t="s">
        <v>1722</v>
      </c>
      <c r="V443" s="59">
        <v>271.26283799999999</v>
      </c>
      <c r="W443" s="55" t="s">
        <v>18</v>
      </c>
      <c r="X443" s="61">
        <v>4</v>
      </c>
      <c r="Y443" s="11">
        <f t="shared" si="30"/>
        <v>2017</v>
      </c>
      <c r="Z443" s="7" t="str">
        <f t="shared" si="31"/>
        <v>2017.2</v>
      </c>
      <c r="AA443" s="12" t="str">
        <f>IF(AND(INDEX('Rate Case History'!V$11:V$13,MATCH($F443,'Rate Case History'!$U$11:$U$13,0))="Yes",INDEX('Rate Case History'!V$15:V$17,MATCH($N443,'Rate Case History'!$U$15:$U$17,0))="Yes",$M443&lt;='Rate Case History'!$V$7,ISNUMBER($S443)),$S443/100,"NA")</f>
        <v>NA</v>
      </c>
    </row>
    <row r="444" spans="1:27" x14ac:dyDescent="0.25">
      <c r="A444" s="55" t="s">
        <v>106</v>
      </c>
      <c r="B444" s="56" t="s">
        <v>1639</v>
      </c>
      <c r="C444" s="55" t="s">
        <v>107</v>
      </c>
      <c r="D444" s="55" t="s">
        <v>466</v>
      </c>
      <c r="E444" s="55" t="s">
        <v>163</v>
      </c>
      <c r="F444" s="55" t="s">
        <v>24</v>
      </c>
      <c r="G444" s="57">
        <v>42613</v>
      </c>
      <c r="H444" s="58">
        <v>11.842176</v>
      </c>
      <c r="I444" s="60" t="s">
        <v>17</v>
      </c>
      <c r="J444" s="60" t="s">
        <v>17</v>
      </c>
      <c r="K444" s="60" t="s">
        <v>17</v>
      </c>
      <c r="L444" s="59">
        <v>211.61379500000001</v>
      </c>
      <c r="M444" s="57">
        <v>42732</v>
      </c>
      <c r="N444" s="55" t="s">
        <v>76</v>
      </c>
      <c r="O444" s="58">
        <v>11.842176</v>
      </c>
      <c r="P444" s="55" t="s">
        <v>17</v>
      </c>
      <c r="Q444" s="55" t="s">
        <v>17</v>
      </c>
      <c r="R444" s="60" t="s">
        <v>17</v>
      </c>
      <c r="S444" s="60" t="s">
        <v>17</v>
      </c>
      <c r="T444" s="60" t="s">
        <v>17</v>
      </c>
      <c r="U444" s="55" t="s">
        <v>17</v>
      </c>
      <c r="V444" s="59">
        <v>211.61379500000001</v>
      </c>
      <c r="W444" s="55" t="s">
        <v>18</v>
      </c>
      <c r="X444" s="61">
        <v>3</v>
      </c>
      <c r="Y444" s="11">
        <f t="shared" si="30"/>
        <v>2016</v>
      </c>
      <c r="Z444" s="7" t="str">
        <f t="shared" si="31"/>
        <v>2016.4</v>
      </c>
      <c r="AA444" s="12" t="str">
        <f>IF(AND(INDEX('Rate Case History'!V$11:V$13,MATCH($F444,'Rate Case History'!$U$11:$U$13,0))="Yes",INDEX('Rate Case History'!V$15:V$17,MATCH($N444,'Rate Case History'!$U$15:$U$17,0))="Yes",$M444&lt;='Rate Case History'!$V$7,ISNUMBER($S444)),$S444/100,"NA")</f>
        <v>NA</v>
      </c>
    </row>
    <row r="445" spans="1:27" x14ac:dyDescent="0.25">
      <c r="A445" s="55" t="s">
        <v>106</v>
      </c>
      <c r="B445" s="56" t="s">
        <v>1639</v>
      </c>
      <c r="C445" s="55" t="s">
        <v>107</v>
      </c>
      <c r="D445" s="55" t="s">
        <v>467</v>
      </c>
      <c r="E445" s="55" t="s">
        <v>163</v>
      </c>
      <c r="F445" s="55" t="s">
        <v>24</v>
      </c>
      <c r="G445" s="57">
        <v>42429</v>
      </c>
      <c r="H445" s="58">
        <v>6.6790440000000002</v>
      </c>
      <c r="I445" s="60" t="s">
        <v>17</v>
      </c>
      <c r="J445" s="60" t="s">
        <v>17</v>
      </c>
      <c r="K445" s="60" t="s">
        <v>17</v>
      </c>
      <c r="L445" s="59">
        <v>146.733238</v>
      </c>
      <c r="M445" s="57">
        <v>42543</v>
      </c>
      <c r="N445" s="55" t="s">
        <v>76</v>
      </c>
      <c r="O445" s="58">
        <v>6.6790440000000002</v>
      </c>
      <c r="P445" s="55" t="s">
        <v>74</v>
      </c>
      <c r="Q445" s="55" t="s">
        <v>74</v>
      </c>
      <c r="R445" s="60" t="s">
        <v>17</v>
      </c>
      <c r="S445" s="60" t="s">
        <v>17</v>
      </c>
      <c r="T445" s="60" t="s">
        <v>17</v>
      </c>
      <c r="U445" s="55" t="s">
        <v>1656</v>
      </c>
      <c r="V445" s="59">
        <v>146.733238</v>
      </c>
      <c r="W445" s="55" t="s">
        <v>18</v>
      </c>
      <c r="X445" s="61">
        <v>3</v>
      </c>
      <c r="Y445" s="11">
        <f t="shared" si="30"/>
        <v>2016</v>
      </c>
      <c r="Z445" s="7" t="str">
        <f t="shared" si="31"/>
        <v>2016.2</v>
      </c>
      <c r="AA445" s="12" t="str">
        <f>IF(AND(INDEX('Rate Case History'!V$11:V$13,MATCH($F445,'Rate Case History'!$U$11:$U$13,0))="Yes",INDEX('Rate Case History'!V$15:V$17,MATCH($N445,'Rate Case History'!$U$15:$U$17,0))="Yes",$M445&lt;='Rate Case History'!$V$7,ISNUMBER($S445)),$S445/100,"NA")</f>
        <v>NA</v>
      </c>
    </row>
    <row r="446" spans="1:27" x14ac:dyDescent="0.25">
      <c r="A446" s="55" t="s">
        <v>106</v>
      </c>
      <c r="B446" s="56" t="s">
        <v>1639</v>
      </c>
      <c r="C446" s="55" t="s">
        <v>107</v>
      </c>
      <c r="D446" s="55" t="s">
        <v>468</v>
      </c>
      <c r="E446" s="55" t="s">
        <v>163</v>
      </c>
      <c r="F446" s="55" t="s">
        <v>24</v>
      </c>
      <c r="G446" s="57">
        <v>42247</v>
      </c>
      <c r="H446" s="58">
        <v>7.6391840000000002</v>
      </c>
      <c r="I446" s="59" t="s">
        <v>17</v>
      </c>
      <c r="J446" s="59" t="s">
        <v>17</v>
      </c>
      <c r="K446" s="59" t="s">
        <v>17</v>
      </c>
      <c r="L446" s="59">
        <v>75.235982000000007</v>
      </c>
      <c r="M446" s="57">
        <v>42459</v>
      </c>
      <c r="N446" s="55" t="s">
        <v>76</v>
      </c>
      <c r="O446" s="58">
        <v>7.5772820000000003</v>
      </c>
      <c r="P446" s="55" t="s">
        <v>74</v>
      </c>
      <c r="Q446" s="55" t="s">
        <v>74</v>
      </c>
      <c r="R446" s="59" t="s">
        <v>17</v>
      </c>
      <c r="S446" s="59" t="s">
        <v>17</v>
      </c>
      <c r="T446" s="59" t="s">
        <v>17</v>
      </c>
      <c r="U446" s="55" t="s">
        <v>1712</v>
      </c>
      <c r="V446" s="59" t="s">
        <v>17</v>
      </c>
      <c r="W446" s="55" t="s">
        <v>18</v>
      </c>
      <c r="X446" s="61">
        <v>7</v>
      </c>
      <c r="Y446" s="11">
        <f t="shared" si="30"/>
        <v>2016</v>
      </c>
      <c r="Z446" s="7" t="str">
        <f t="shared" si="31"/>
        <v>2016.1</v>
      </c>
      <c r="AA446" s="12" t="str">
        <f>IF(AND(INDEX('Rate Case History'!V$11:V$13,MATCH($F446,'Rate Case History'!$U$11:$U$13,0))="Yes",INDEX('Rate Case History'!V$15:V$17,MATCH($N446,'Rate Case History'!$U$15:$U$17,0))="Yes",$M446&lt;='Rate Case History'!$V$7,ISNUMBER($S446)),$S446/100,"NA")</f>
        <v>NA</v>
      </c>
    </row>
    <row r="447" spans="1:27" x14ac:dyDescent="0.25">
      <c r="A447" s="55" t="s">
        <v>106</v>
      </c>
      <c r="B447" s="56" t="s">
        <v>1639</v>
      </c>
      <c r="C447" s="55" t="s">
        <v>107</v>
      </c>
      <c r="D447" s="55" t="s">
        <v>469</v>
      </c>
      <c r="E447" s="55" t="s">
        <v>163</v>
      </c>
      <c r="F447" s="55" t="s">
        <v>24</v>
      </c>
      <c r="G447" s="57">
        <v>41879</v>
      </c>
      <c r="H447" s="58">
        <v>0.42945100000000003</v>
      </c>
      <c r="I447" s="60" t="s">
        <v>17</v>
      </c>
      <c r="J447" s="60" t="s">
        <v>17</v>
      </c>
      <c r="K447" s="60" t="s">
        <v>17</v>
      </c>
      <c r="L447" s="59">
        <v>4.4861649999999997</v>
      </c>
      <c r="M447" s="57">
        <v>42032</v>
      </c>
      <c r="N447" s="55" t="s">
        <v>76</v>
      </c>
      <c r="O447" s="58">
        <v>0.34110099999999999</v>
      </c>
      <c r="P447" s="55" t="s">
        <v>74</v>
      </c>
      <c r="Q447" s="55" t="s">
        <v>74</v>
      </c>
      <c r="R447" s="60" t="s">
        <v>17</v>
      </c>
      <c r="S447" s="60" t="s">
        <v>17</v>
      </c>
      <c r="T447" s="60" t="s">
        <v>17</v>
      </c>
      <c r="U447" s="55" t="s">
        <v>1764</v>
      </c>
      <c r="V447" s="59">
        <v>4.4487730000000001</v>
      </c>
      <c r="W447" s="55" t="s">
        <v>18</v>
      </c>
      <c r="X447" s="61">
        <v>5</v>
      </c>
      <c r="Y447" s="11">
        <f t="shared" si="30"/>
        <v>2015</v>
      </c>
      <c r="Z447" s="7" t="str">
        <f t="shared" si="31"/>
        <v>2015.1</v>
      </c>
      <c r="AA447" s="12" t="str">
        <f>IF(AND(INDEX('Rate Case History'!V$11:V$13,MATCH($F447,'Rate Case History'!$U$11:$U$13,0))="Yes",INDEX('Rate Case History'!V$15:V$17,MATCH($N447,'Rate Case History'!$U$15:$U$17,0))="Yes",$M447&lt;='Rate Case History'!$V$7,ISNUMBER($S447)),$S447/100,"NA")</f>
        <v>NA</v>
      </c>
    </row>
    <row r="448" spans="1:27" x14ac:dyDescent="0.25">
      <c r="A448" s="55" t="s">
        <v>106</v>
      </c>
      <c r="B448" s="56" t="s">
        <v>1639</v>
      </c>
      <c r="C448" s="55" t="s">
        <v>107</v>
      </c>
      <c r="D448" s="55" t="s">
        <v>470</v>
      </c>
      <c r="E448" s="55" t="s">
        <v>163</v>
      </c>
      <c r="F448" s="55" t="s">
        <v>35</v>
      </c>
      <c r="G448" s="57">
        <v>40301</v>
      </c>
      <c r="H448" s="58">
        <v>0</v>
      </c>
      <c r="I448" s="60">
        <v>7.69</v>
      </c>
      <c r="J448" s="60">
        <v>11.75</v>
      </c>
      <c r="K448" s="60">
        <v>46.29</v>
      </c>
      <c r="L448" s="59">
        <v>318.02343200000001</v>
      </c>
      <c r="M448" s="57">
        <v>40486</v>
      </c>
      <c r="N448" s="55" t="s">
        <v>73</v>
      </c>
      <c r="O448" s="58">
        <v>-14.813934</v>
      </c>
      <c r="P448" s="55" t="s">
        <v>74</v>
      </c>
      <c r="Q448" s="55" t="s">
        <v>74</v>
      </c>
      <c r="R448" s="60" t="s">
        <v>17</v>
      </c>
      <c r="S448" s="60" t="s">
        <v>17</v>
      </c>
      <c r="T448" s="60">
        <v>46.29</v>
      </c>
      <c r="U448" s="55" t="s">
        <v>1657</v>
      </c>
      <c r="V448" s="59" t="s">
        <v>17</v>
      </c>
      <c r="W448" s="55" t="s">
        <v>18</v>
      </c>
      <c r="X448" s="61">
        <v>6</v>
      </c>
      <c r="Y448" s="11">
        <f t="shared" si="30"/>
        <v>2010</v>
      </c>
      <c r="Z448" s="7" t="str">
        <f t="shared" si="31"/>
        <v>2010.4</v>
      </c>
      <c r="AA448" s="12" t="str">
        <f>IF(AND(INDEX('Rate Case History'!V$11:V$13,MATCH($F448,'Rate Case History'!$U$11:$U$13,0))="Yes",INDEX('Rate Case History'!V$15:V$17,MATCH($N448,'Rate Case History'!$U$15:$U$17,0))="Yes",$M448&lt;='Rate Case History'!$V$7,ISNUMBER($S448)),$S448/100,"NA")</f>
        <v>NA</v>
      </c>
    </row>
    <row r="449" spans="1:27" x14ac:dyDescent="0.25">
      <c r="A449" s="55" t="s">
        <v>106</v>
      </c>
      <c r="B449" s="56" t="s">
        <v>1639</v>
      </c>
      <c r="C449" s="55" t="s">
        <v>107</v>
      </c>
      <c r="D449" s="55" t="s">
        <v>2128</v>
      </c>
      <c r="E449" s="55" t="s">
        <v>163</v>
      </c>
      <c r="F449" s="55" t="s">
        <v>35</v>
      </c>
      <c r="G449" s="57">
        <v>32093</v>
      </c>
      <c r="H449" s="58">
        <v>64.099999999999994</v>
      </c>
      <c r="I449" s="60">
        <v>8.86</v>
      </c>
      <c r="J449" s="60">
        <v>14</v>
      </c>
      <c r="K449" s="60">
        <v>27.73</v>
      </c>
      <c r="L449" s="59">
        <v>718.8</v>
      </c>
      <c r="M449" s="57">
        <v>32442</v>
      </c>
      <c r="N449" s="55" t="s">
        <v>76</v>
      </c>
      <c r="O449" s="58">
        <v>59.2</v>
      </c>
      <c r="P449" s="55" t="s">
        <v>74</v>
      </c>
      <c r="Q449" s="55" t="s">
        <v>74</v>
      </c>
      <c r="R449" s="60">
        <v>8.7899999999999991</v>
      </c>
      <c r="S449" s="60">
        <v>13.5</v>
      </c>
      <c r="T449" s="60">
        <v>28.46</v>
      </c>
      <c r="U449" s="55" t="s">
        <v>2129</v>
      </c>
      <c r="V449" s="59">
        <v>718.8</v>
      </c>
      <c r="W449" s="55" t="s">
        <v>18</v>
      </c>
      <c r="X449" s="61">
        <v>11</v>
      </c>
      <c r="Y449" s="11">
        <f t="shared" si="30"/>
        <v>1988</v>
      </c>
      <c r="Z449" s="7" t="str">
        <f t="shared" si="31"/>
        <v>1988.4</v>
      </c>
      <c r="AA449" s="12">
        <f>IF(AND(INDEX('Rate Case History'!V$11:V$13,MATCH($F449,'Rate Case History'!$U$11:$U$13,0))="Yes",INDEX('Rate Case History'!V$15:V$17,MATCH($N449,'Rate Case History'!$U$15:$U$17,0))="Yes",$M449&lt;='Rate Case History'!$V$7,ISNUMBER($S449)),$S449/100,"NA")</f>
        <v>0.13500000000000001</v>
      </c>
    </row>
    <row r="450" spans="1:27" x14ac:dyDescent="0.25">
      <c r="A450" s="55" t="s">
        <v>106</v>
      </c>
      <c r="B450" s="56" t="s">
        <v>1639</v>
      </c>
      <c r="C450" s="55" t="s">
        <v>107</v>
      </c>
      <c r="D450" s="55" t="s">
        <v>2131</v>
      </c>
      <c r="E450" s="55" t="s">
        <v>163</v>
      </c>
      <c r="F450" s="55" t="s">
        <v>35</v>
      </c>
      <c r="G450" s="57">
        <v>29906</v>
      </c>
      <c r="H450" s="58">
        <v>52.3</v>
      </c>
      <c r="I450" s="60">
        <v>11.67</v>
      </c>
      <c r="J450" s="60">
        <v>20</v>
      </c>
      <c r="K450" s="60">
        <v>32.74</v>
      </c>
      <c r="L450" s="59">
        <v>565.70000000000005</v>
      </c>
      <c r="M450" s="57">
        <v>30174</v>
      </c>
      <c r="N450" s="55" t="s">
        <v>76</v>
      </c>
      <c r="O450" s="58">
        <v>39.6</v>
      </c>
      <c r="P450" s="55" t="s">
        <v>74</v>
      </c>
      <c r="Q450" s="55" t="s">
        <v>74</v>
      </c>
      <c r="R450" s="60">
        <v>10.52</v>
      </c>
      <c r="S450" s="60">
        <v>17.11</v>
      </c>
      <c r="T450" s="60">
        <v>32.74</v>
      </c>
      <c r="U450" s="55" t="s">
        <v>1940</v>
      </c>
      <c r="V450" s="59">
        <v>565.70000000000005</v>
      </c>
      <c r="W450" s="55" t="s">
        <v>18</v>
      </c>
      <c r="X450" s="61">
        <v>8</v>
      </c>
      <c r="Y450" s="11">
        <f t="shared" si="30"/>
        <v>1982</v>
      </c>
      <c r="Z450" s="7" t="str">
        <f t="shared" si="31"/>
        <v>1982.3</v>
      </c>
      <c r="AA450" s="12">
        <f>IF(AND(INDEX('Rate Case History'!V$11:V$13,MATCH($F450,'Rate Case History'!$U$11:$U$13,0))="Yes",INDEX('Rate Case History'!V$15:V$17,MATCH($N450,'Rate Case History'!$U$15:$U$17,0))="Yes",$M450&lt;='Rate Case History'!$V$7,ISNUMBER($S450)),$S450/100,"NA")</f>
        <v>0.1711</v>
      </c>
    </row>
    <row r="451" spans="1:27" x14ac:dyDescent="0.25">
      <c r="A451" s="55" t="s">
        <v>106</v>
      </c>
      <c r="B451" s="56" t="s">
        <v>108</v>
      </c>
      <c r="C451" s="55" t="s">
        <v>109</v>
      </c>
      <c r="D451" s="55" t="s">
        <v>1914</v>
      </c>
      <c r="E451" s="55" t="s">
        <v>163</v>
      </c>
      <c r="F451" s="55" t="s">
        <v>24</v>
      </c>
      <c r="G451" s="57">
        <v>45019</v>
      </c>
      <c r="H451" s="58">
        <v>2.2877100000000001</v>
      </c>
      <c r="I451" s="60" t="s">
        <v>17</v>
      </c>
      <c r="J451" s="60" t="s">
        <v>17</v>
      </c>
      <c r="K451" s="60" t="s">
        <v>17</v>
      </c>
      <c r="L451" s="59">
        <v>44.784151000000001</v>
      </c>
      <c r="M451" s="57">
        <v>45133</v>
      </c>
      <c r="N451" s="55" t="s">
        <v>76</v>
      </c>
      <c r="O451" s="58">
        <v>2.2877100000000001</v>
      </c>
      <c r="P451" s="55" t="s">
        <v>74</v>
      </c>
      <c r="Q451" s="55" t="s">
        <v>74</v>
      </c>
      <c r="R451" s="60" t="s">
        <v>17</v>
      </c>
      <c r="S451" s="60" t="s">
        <v>17</v>
      </c>
      <c r="T451" s="60" t="s">
        <v>17</v>
      </c>
      <c r="U451" s="55" t="s">
        <v>1684</v>
      </c>
      <c r="V451" s="59">
        <v>44.784151000000001</v>
      </c>
      <c r="W451" s="55" t="s">
        <v>18</v>
      </c>
      <c r="X451" s="61">
        <v>3</v>
      </c>
      <c r="Y451" s="11">
        <f t="shared" si="30"/>
        <v>2023</v>
      </c>
      <c r="Z451" s="7" t="str">
        <f t="shared" si="31"/>
        <v>2023.3</v>
      </c>
      <c r="AA451" s="12" t="str">
        <f>IF(AND(INDEX('Rate Case History'!V$11:V$13,MATCH($F451,'Rate Case History'!$U$11:$U$13,0))="Yes",INDEX('Rate Case History'!V$15:V$17,MATCH($N451,'Rate Case History'!$U$15:$U$17,0))="Yes",$M451&lt;='Rate Case History'!$V$7,ISNUMBER($S451)),$S451/100,"NA")</f>
        <v>NA</v>
      </c>
    </row>
    <row r="452" spans="1:27" x14ac:dyDescent="0.25">
      <c r="A452" s="55" t="s">
        <v>106</v>
      </c>
      <c r="B452" s="56" t="s">
        <v>108</v>
      </c>
      <c r="C452" s="55" t="s">
        <v>109</v>
      </c>
      <c r="D452" s="55" t="s">
        <v>1630</v>
      </c>
      <c r="E452" s="55" t="s">
        <v>163</v>
      </c>
      <c r="F452" s="55" t="s">
        <v>24</v>
      </c>
      <c r="G452" s="57">
        <v>44837</v>
      </c>
      <c r="H452" s="58">
        <v>10.169026000000001</v>
      </c>
      <c r="I452" s="60" t="s">
        <v>17</v>
      </c>
      <c r="J452" s="60" t="s">
        <v>17</v>
      </c>
      <c r="K452" s="60" t="s">
        <v>17</v>
      </c>
      <c r="L452" s="59">
        <v>11.950711</v>
      </c>
      <c r="M452" s="57">
        <v>44951</v>
      </c>
      <c r="N452" s="55" t="s">
        <v>76</v>
      </c>
      <c r="O452" s="58">
        <v>10.169026000000001</v>
      </c>
      <c r="P452" s="55" t="s">
        <v>74</v>
      </c>
      <c r="Q452" s="55" t="s">
        <v>74</v>
      </c>
      <c r="R452" s="60" t="s">
        <v>17</v>
      </c>
      <c r="S452" s="60" t="s">
        <v>17</v>
      </c>
      <c r="T452" s="60" t="s">
        <v>17</v>
      </c>
      <c r="U452" s="55" t="s">
        <v>1765</v>
      </c>
      <c r="V452" s="59">
        <v>11.950711</v>
      </c>
      <c r="W452" s="55" t="s">
        <v>18</v>
      </c>
      <c r="X452" s="61">
        <v>3</v>
      </c>
      <c r="Y452" s="11">
        <f t="shared" si="30"/>
        <v>2023</v>
      </c>
      <c r="Z452" s="7" t="str">
        <f t="shared" si="31"/>
        <v>2023.1</v>
      </c>
      <c r="AA452" s="12" t="str">
        <f>IF(AND(INDEX('Rate Case History'!V$11:V$13,MATCH($F452,'Rate Case History'!$U$11:$U$13,0))="Yes",INDEX('Rate Case History'!V$15:V$17,MATCH($N452,'Rate Case History'!$U$15:$U$17,0))="Yes",$M452&lt;='Rate Case History'!$V$7,ISNUMBER($S452)),$S452/100,"NA")</f>
        <v>NA</v>
      </c>
    </row>
    <row r="453" spans="1:27" x14ac:dyDescent="0.25">
      <c r="A453" s="55" t="s">
        <v>106</v>
      </c>
      <c r="B453" s="56" t="s">
        <v>108</v>
      </c>
      <c r="C453" s="55" t="s">
        <v>109</v>
      </c>
      <c r="D453" s="55" t="s">
        <v>471</v>
      </c>
      <c r="E453" s="55" t="s">
        <v>163</v>
      </c>
      <c r="F453" s="55" t="s">
        <v>24</v>
      </c>
      <c r="G453" s="57">
        <v>44287</v>
      </c>
      <c r="H453" s="58">
        <v>-0.50832500000000003</v>
      </c>
      <c r="I453" s="59" t="s">
        <v>17</v>
      </c>
      <c r="J453" s="59" t="s">
        <v>17</v>
      </c>
      <c r="K453" s="59" t="s">
        <v>17</v>
      </c>
      <c r="L453" s="59">
        <v>224.15034</v>
      </c>
      <c r="M453" s="57">
        <v>44405</v>
      </c>
      <c r="N453" s="55" t="s">
        <v>76</v>
      </c>
      <c r="O453" s="58">
        <v>-0.50832500000000003</v>
      </c>
      <c r="P453" s="55" t="s">
        <v>74</v>
      </c>
      <c r="Q453" s="55" t="s">
        <v>74</v>
      </c>
      <c r="R453" s="59" t="s">
        <v>17</v>
      </c>
      <c r="S453" s="59" t="s">
        <v>17</v>
      </c>
      <c r="T453" s="59" t="s">
        <v>17</v>
      </c>
      <c r="U453" s="55" t="s">
        <v>1685</v>
      </c>
      <c r="V453" s="59">
        <v>224.15034</v>
      </c>
      <c r="W453" s="55" t="s">
        <v>18</v>
      </c>
      <c r="X453" s="61">
        <v>3</v>
      </c>
      <c r="Y453" s="11">
        <f t="shared" si="30"/>
        <v>2021</v>
      </c>
      <c r="Z453" s="7" t="str">
        <f t="shared" si="31"/>
        <v>2021.3</v>
      </c>
      <c r="AA453" s="12" t="str">
        <f>IF(AND(INDEX('Rate Case History'!V$11:V$13,MATCH($F453,'Rate Case History'!$U$11:$U$13,0))="Yes",INDEX('Rate Case History'!V$15:V$17,MATCH($N453,'Rate Case History'!$U$15:$U$17,0))="Yes",$M453&lt;='Rate Case History'!$V$7,ISNUMBER($S453)),$S453/100,"NA")</f>
        <v>NA</v>
      </c>
    </row>
    <row r="454" spans="1:27" x14ac:dyDescent="0.25">
      <c r="A454" s="55" t="s">
        <v>106</v>
      </c>
      <c r="B454" s="56" t="s">
        <v>108</v>
      </c>
      <c r="C454" s="55" t="s">
        <v>109</v>
      </c>
      <c r="D454" s="55" t="s">
        <v>472</v>
      </c>
      <c r="E454" s="55" t="s">
        <v>163</v>
      </c>
      <c r="F454" s="55" t="s">
        <v>35</v>
      </c>
      <c r="G454" s="57">
        <v>44134</v>
      </c>
      <c r="H454" s="58">
        <v>27.929333</v>
      </c>
      <c r="I454" s="60">
        <v>5.98</v>
      </c>
      <c r="J454" s="60">
        <v>10.15</v>
      </c>
      <c r="K454" s="60">
        <v>45.74</v>
      </c>
      <c r="L454" s="60">
        <v>469.32793099999998</v>
      </c>
      <c r="M454" s="57">
        <v>44475</v>
      </c>
      <c r="N454" s="55" t="s">
        <v>73</v>
      </c>
      <c r="O454" s="58">
        <v>20.489540999999999</v>
      </c>
      <c r="P454" s="55" t="s">
        <v>75</v>
      </c>
      <c r="Q454" s="55" t="s">
        <v>74</v>
      </c>
      <c r="R454" s="59">
        <v>5.78</v>
      </c>
      <c r="S454" s="59">
        <v>9.6999999999999993</v>
      </c>
      <c r="T454" s="59">
        <v>45.74</v>
      </c>
      <c r="U454" s="55" t="s">
        <v>1664</v>
      </c>
      <c r="V454" s="59">
        <v>469.32793099999998</v>
      </c>
      <c r="W454" s="55" t="s">
        <v>18</v>
      </c>
      <c r="X454" s="61">
        <v>11</v>
      </c>
      <c r="Y454" s="11">
        <f t="shared" si="30"/>
        <v>2021</v>
      </c>
      <c r="Z454" s="7" t="str">
        <f t="shared" si="31"/>
        <v>2021.4</v>
      </c>
      <c r="AA454" s="12">
        <f>IF(AND(INDEX('Rate Case History'!V$11:V$13,MATCH($F454,'Rate Case History'!$U$11:$U$13,0))="Yes",INDEX('Rate Case History'!V$15:V$17,MATCH($N454,'Rate Case History'!$U$15:$U$17,0))="Yes",$M454&lt;='Rate Case History'!$V$7,ISNUMBER($S454)),$S454/100,"NA")</f>
        <v>9.6999999999999989E-2</v>
      </c>
    </row>
    <row r="455" spans="1:27" x14ac:dyDescent="0.25">
      <c r="A455" s="55" t="s">
        <v>106</v>
      </c>
      <c r="B455" s="56" t="s">
        <v>108</v>
      </c>
      <c r="C455" s="55" t="s">
        <v>109</v>
      </c>
      <c r="D455" s="55" t="s">
        <v>473</v>
      </c>
      <c r="E455" s="55" t="s">
        <v>163</v>
      </c>
      <c r="F455" s="55" t="s">
        <v>24</v>
      </c>
      <c r="G455" s="57">
        <v>44105</v>
      </c>
      <c r="H455" s="58">
        <v>1.7459359999999999</v>
      </c>
      <c r="I455" s="59" t="s">
        <v>17</v>
      </c>
      <c r="J455" s="59" t="s">
        <v>17</v>
      </c>
      <c r="K455" s="59" t="s">
        <v>17</v>
      </c>
      <c r="L455" s="59">
        <v>213.63060999999999</v>
      </c>
      <c r="M455" s="57">
        <v>44216</v>
      </c>
      <c r="N455" s="55" t="s">
        <v>76</v>
      </c>
      <c r="O455" s="58">
        <v>1.7459359999999999</v>
      </c>
      <c r="P455" s="55" t="s">
        <v>74</v>
      </c>
      <c r="Q455" s="55" t="s">
        <v>74</v>
      </c>
      <c r="R455" s="59" t="s">
        <v>17</v>
      </c>
      <c r="S455" s="59" t="s">
        <v>17</v>
      </c>
      <c r="T455" s="59" t="s">
        <v>17</v>
      </c>
      <c r="U455" s="55" t="s">
        <v>1766</v>
      </c>
      <c r="V455" s="60">
        <v>213.63060999999999</v>
      </c>
      <c r="W455" s="55" t="s">
        <v>18</v>
      </c>
      <c r="X455" s="61">
        <v>3</v>
      </c>
      <c r="Y455" s="11">
        <f t="shared" si="30"/>
        <v>2021</v>
      </c>
      <c r="Z455" s="7" t="str">
        <f t="shared" si="31"/>
        <v>2021.1</v>
      </c>
      <c r="AA455" s="12" t="str">
        <f>IF(AND(INDEX('Rate Case History'!V$11:V$13,MATCH($F455,'Rate Case History'!$U$11:$U$13,0))="Yes",INDEX('Rate Case History'!V$15:V$17,MATCH($N455,'Rate Case History'!$U$15:$U$17,0))="Yes",$M455&lt;='Rate Case History'!$V$7,ISNUMBER($S455)),$S455/100,"NA")</f>
        <v>NA</v>
      </c>
    </row>
    <row r="456" spans="1:27" x14ac:dyDescent="0.25">
      <c r="A456" s="55" t="s">
        <v>106</v>
      </c>
      <c r="B456" s="56" t="s">
        <v>108</v>
      </c>
      <c r="C456" s="55" t="s">
        <v>109</v>
      </c>
      <c r="D456" s="55" t="s">
        <v>474</v>
      </c>
      <c r="E456" s="55" t="s">
        <v>163</v>
      </c>
      <c r="F456" s="55" t="s">
        <v>24</v>
      </c>
      <c r="G456" s="57">
        <v>43923</v>
      </c>
      <c r="H456" s="58">
        <v>0.68424099999999999</v>
      </c>
      <c r="I456" s="59" t="s">
        <v>17</v>
      </c>
      <c r="J456" s="59" t="s">
        <v>17</v>
      </c>
      <c r="K456" s="59" t="s">
        <v>17</v>
      </c>
      <c r="L456" s="59">
        <v>200.20215200000001</v>
      </c>
      <c r="M456" s="57">
        <v>44034</v>
      </c>
      <c r="N456" s="55" t="s">
        <v>76</v>
      </c>
      <c r="O456" s="58">
        <v>0.68424099999999999</v>
      </c>
      <c r="P456" s="55" t="s">
        <v>74</v>
      </c>
      <c r="Q456" s="55" t="s">
        <v>74</v>
      </c>
      <c r="R456" s="59" t="s">
        <v>17</v>
      </c>
      <c r="S456" s="59" t="s">
        <v>17</v>
      </c>
      <c r="T456" s="59" t="s">
        <v>17</v>
      </c>
      <c r="U456" s="55" t="s">
        <v>1686</v>
      </c>
      <c r="V456" s="59">
        <v>200.20215200000001</v>
      </c>
      <c r="W456" s="55" t="s">
        <v>18</v>
      </c>
      <c r="X456" s="61">
        <v>3</v>
      </c>
      <c r="Y456" s="11">
        <f t="shared" si="30"/>
        <v>2020</v>
      </c>
      <c r="Z456" s="7" t="str">
        <f t="shared" si="31"/>
        <v>2020.3</v>
      </c>
      <c r="AA456" s="12" t="str">
        <f>IF(AND(INDEX('Rate Case History'!V$11:V$13,MATCH($F456,'Rate Case History'!$U$11:$U$13,0))="Yes",INDEX('Rate Case History'!V$15:V$17,MATCH($N456,'Rate Case History'!$U$15:$U$17,0))="Yes",$M456&lt;='Rate Case History'!$V$7,ISNUMBER($S456)),$S456/100,"NA")</f>
        <v>NA</v>
      </c>
    </row>
    <row r="457" spans="1:27" x14ac:dyDescent="0.25">
      <c r="A457" s="55" t="s">
        <v>106</v>
      </c>
      <c r="B457" s="56" t="s">
        <v>108</v>
      </c>
      <c r="C457" s="55" t="s">
        <v>109</v>
      </c>
      <c r="D457" s="55" t="s">
        <v>475</v>
      </c>
      <c r="E457" s="55" t="s">
        <v>163</v>
      </c>
      <c r="F457" s="55" t="s">
        <v>24</v>
      </c>
      <c r="G457" s="57">
        <v>43739</v>
      </c>
      <c r="H457" s="58">
        <v>2.19563</v>
      </c>
      <c r="I457" s="59" t="s">
        <v>17</v>
      </c>
      <c r="J457" s="59" t="s">
        <v>17</v>
      </c>
      <c r="K457" s="59" t="s">
        <v>17</v>
      </c>
      <c r="L457" s="59">
        <v>187.32426100000001</v>
      </c>
      <c r="M457" s="57">
        <v>43859</v>
      </c>
      <c r="N457" s="55" t="s">
        <v>76</v>
      </c>
      <c r="O457" s="58">
        <v>2.19563</v>
      </c>
      <c r="P457" s="55" t="s">
        <v>74</v>
      </c>
      <c r="Q457" s="55" t="s">
        <v>74</v>
      </c>
      <c r="R457" s="59" t="s">
        <v>17</v>
      </c>
      <c r="S457" s="59" t="s">
        <v>17</v>
      </c>
      <c r="T457" s="59" t="s">
        <v>17</v>
      </c>
      <c r="U457" s="55" t="s">
        <v>1699</v>
      </c>
      <c r="V457" s="59">
        <v>187.32426100000001</v>
      </c>
      <c r="W457" s="55" t="s">
        <v>18</v>
      </c>
      <c r="X457" s="61">
        <v>4</v>
      </c>
      <c r="Y457" s="11">
        <f t="shared" si="30"/>
        <v>2020</v>
      </c>
      <c r="Z457" s="7" t="str">
        <f t="shared" si="31"/>
        <v>2020.1</v>
      </c>
      <c r="AA457" s="12" t="str">
        <f>IF(AND(INDEX('Rate Case History'!V$11:V$13,MATCH($F457,'Rate Case History'!$U$11:$U$13,0))="Yes",INDEX('Rate Case History'!V$15:V$17,MATCH($N457,'Rate Case History'!$U$15:$U$17,0))="Yes",$M457&lt;='Rate Case History'!$V$7,ISNUMBER($S457)),$S457/100,"NA")</f>
        <v>NA</v>
      </c>
    </row>
    <row r="458" spans="1:27" x14ac:dyDescent="0.25">
      <c r="A458" s="55" t="s">
        <v>106</v>
      </c>
      <c r="B458" s="56" t="s">
        <v>108</v>
      </c>
      <c r="C458" s="55" t="s">
        <v>109</v>
      </c>
      <c r="D458" s="55" t="s">
        <v>476</v>
      </c>
      <c r="E458" s="55" t="s">
        <v>163</v>
      </c>
      <c r="F458" s="55" t="s">
        <v>24</v>
      </c>
      <c r="G458" s="57">
        <v>43556</v>
      </c>
      <c r="H458" s="58">
        <v>4.1399400000000002</v>
      </c>
      <c r="I458" s="59" t="s">
        <v>17</v>
      </c>
      <c r="J458" s="59" t="s">
        <v>17</v>
      </c>
      <c r="K458" s="59" t="s">
        <v>17</v>
      </c>
      <c r="L458" s="59">
        <v>169.396379</v>
      </c>
      <c r="M458" s="57">
        <v>43675</v>
      </c>
      <c r="N458" s="55" t="s">
        <v>76</v>
      </c>
      <c r="O458" s="58">
        <v>4.0999999999999996</v>
      </c>
      <c r="P458" s="55" t="s">
        <v>74</v>
      </c>
      <c r="Q458" s="55" t="s">
        <v>74</v>
      </c>
      <c r="R458" s="60" t="s">
        <v>17</v>
      </c>
      <c r="S458" s="60" t="s">
        <v>17</v>
      </c>
      <c r="T458" s="60" t="s">
        <v>17</v>
      </c>
      <c r="U458" s="55" t="s">
        <v>1687</v>
      </c>
      <c r="V458" s="60" t="s">
        <v>17</v>
      </c>
      <c r="W458" s="55" t="s">
        <v>17</v>
      </c>
      <c r="X458" s="61">
        <v>3</v>
      </c>
      <c r="Y458" s="11">
        <f t="shared" ref="Y458:Y507" si="32">YEAR(M458)</f>
        <v>2019</v>
      </c>
      <c r="Z458" s="7" t="str">
        <f t="shared" ref="Z458:Z507" si="33">YEAR(M458)&amp;"."&amp;INT((MONTH(M458)-1)/3)+1</f>
        <v>2019.3</v>
      </c>
      <c r="AA458" s="12" t="str">
        <f>IF(AND(INDEX('Rate Case History'!V$11:V$13,MATCH($F458,'Rate Case History'!$U$11:$U$13,0))="Yes",INDEX('Rate Case History'!V$15:V$17,MATCH($N458,'Rate Case History'!$U$15:$U$17,0))="Yes",$M458&lt;='Rate Case History'!$V$7,ISNUMBER($S458)),$S458/100,"NA")</f>
        <v>NA</v>
      </c>
    </row>
    <row r="459" spans="1:27" x14ac:dyDescent="0.25">
      <c r="A459" s="55" t="s">
        <v>106</v>
      </c>
      <c r="B459" s="56" t="s">
        <v>108</v>
      </c>
      <c r="C459" s="55" t="s">
        <v>109</v>
      </c>
      <c r="D459" s="55" t="s">
        <v>477</v>
      </c>
      <c r="E459" s="55" t="s">
        <v>163</v>
      </c>
      <c r="F459" s="55" t="s">
        <v>24</v>
      </c>
      <c r="G459" s="57">
        <v>43374</v>
      </c>
      <c r="H459" s="58">
        <v>-0.80195499999999997</v>
      </c>
      <c r="I459" s="60" t="s">
        <v>17</v>
      </c>
      <c r="J459" s="60" t="s">
        <v>17</v>
      </c>
      <c r="K459" s="60" t="s">
        <v>17</v>
      </c>
      <c r="L459" s="59">
        <v>147.15737899999999</v>
      </c>
      <c r="M459" s="57">
        <v>43494</v>
      </c>
      <c r="N459" s="55" t="s">
        <v>76</v>
      </c>
      <c r="O459" s="58">
        <v>-0.80195499999999997</v>
      </c>
      <c r="P459" s="55" t="s">
        <v>74</v>
      </c>
      <c r="Q459" s="55" t="s">
        <v>74</v>
      </c>
      <c r="R459" s="60" t="s">
        <v>17</v>
      </c>
      <c r="S459" s="60" t="s">
        <v>17</v>
      </c>
      <c r="T459" s="60" t="s">
        <v>17</v>
      </c>
      <c r="U459" s="55" t="s">
        <v>1728</v>
      </c>
      <c r="V459" s="59">
        <v>147.15737899999999</v>
      </c>
      <c r="W459" s="55" t="s">
        <v>18</v>
      </c>
      <c r="X459" s="61">
        <v>4</v>
      </c>
      <c r="Y459" s="11">
        <f t="shared" si="32"/>
        <v>2019</v>
      </c>
      <c r="Z459" s="7" t="str">
        <f t="shared" si="33"/>
        <v>2019.1</v>
      </c>
      <c r="AA459" s="12" t="str">
        <f>IF(AND(INDEX('Rate Case History'!V$11:V$13,MATCH($F459,'Rate Case History'!$U$11:$U$13,0))="Yes",INDEX('Rate Case History'!V$15:V$17,MATCH($N459,'Rate Case History'!$U$15:$U$17,0))="Yes",$M459&lt;='Rate Case History'!$V$7,ISNUMBER($S459)),$S459/100,"NA")</f>
        <v>NA</v>
      </c>
    </row>
    <row r="460" spans="1:27" x14ac:dyDescent="0.25">
      <c r="A460" s="55" t="s">
        <v>106</v>
      </c>
      <c r="B460" s="56" t="s">
        <v>108</v>
      </c>
      <c r="C460" s="55" t="s">
        <v>109</v>
      </c>
      <c r="D460" s="55" t="s">
        <v>478</v>
      </c>
      <c r="E460" s="55" t="s">
        <v>163</v>
      </c>
      <c r="F460" s="55" t="s">
        <v>24</v>
      </c>
      <c r="G460" s="57">
        <v>43192</v>
      </c>
      <c r="H460" s="58">
        <v>2.1918289999999998</v>
      </c>
      <c r="I460" s="59" t="s">
        <v>17</v>
      </c>
      <c r="J460" s="59" t="s">
        <v>17</v>
      </c>
      <c r="K460" s="59" t="s">
        <v>17</v>
      </c>
      <c r="L460" s="59">
        <v>130.97633099999999</v>
      </c>
      <c r="M460" s="57">
        <v>43348</v>
      </c>
      <c r="N460" s="55" t="s">
        <v>76</v>
      </c>
      <c r="O460" s="58">
        <v>2.1918289999999998</v>
      </c>
      <c r="P460" s="55" t="s">
        <v>74</v>
      </c>
      <c r="Q460" s="55" t="s">
        <v>74</v>
      </c>
      <c r="R460" s="59" t="s">
        <v>17</v>
      </c>
      <c r="S460" s="59" t="s">
        <v>17</v>
      </c>
      <c r="T460" s="59" t="s">
        <v>17</v>
      </c>
      <c r="U460" s="55" t="s">
        <v>1665</v>
      </c>
      <c r="V460" s="59">
        <v>130.97633099999999</v>
      </c>
      <c r="W460" s="55" t="s">
        <v>18</v>
      </c>
      <c r="X460" s="61">
        <v>5</v>
      </c>
      <c r="Y460" s="11">
        <f t="shared" si="32"/>
        <v>2018</v>
      </c>
      <c r="Z460" s="7" t="str">
        <f t="shared" si="33"/>
        <v>2018.3</v>
      </c>
      <c r="AA460" s="12" t="str">
        <f>IF(AND(INDEX('Rate Case History'!V$11:V$13,MATCH($F460,'Rate Case History'!$U$11:$U$13,0))="Yes",INDEX('Rate Case History'!V$15:V$17,MATCH($N460,'Rate Case History'!$U$15:$U$17,0))="Yes",$M460&lt;='Rate Case History'!$V$7,ISNUMBER($S460)),$S460/100,"NA")</f>
        <v>NA</v>
      </c>
    </row>
    <row r="461" spans="1:27" x14ac:dyDescent="0.25">
      <c r="A461" s="55" t="s">
        <v>106</v>
      </c>
      <c r="B461" s="56" t="s">
        <v>108</v>
      </c>
      <c r="C461" s="55" t="s">
        <v>109</v>
      </c>
      <c r="D461" s="55" t="s">
        <v>479</v>
      </c>
      <c r="E461" s="55" t="s">
        <v>163</v>
      </c>
      <c r="F461" s="55" t="s">
        <v>24</v>
      </c>
      <c r="G461" s="57">
        <v>43010</v>
      </c>
      <c r="H461" s="58">
        <v>1.2639860000000001</v>
      </c>
      <c r="I461" s="60" t="s">
        <v>17</v>
      </c>
      <c r="J461" s="60" t="s">
        <v>17</v>
      </c>
      <c r="K461" s="60" t="s">
        <v>17</v>
      </c>
      <c r="L461" s="60">
        <v>112.41693100000001</v>
      </c>
      <c r="M461" s="57">
        <v>43124</v>
      </c>
      <c r="N461" s="55" t="s">
        <v>76</v>
      </c>
      <c r="O461" s="58">
        <v>1.2639860000000001</v>
      </c>
      <c r="P461" s="55" t="s">
        <v>74</v>
      </c>
      <c r="Q461" s="55" t="s">
        <v>74</v>
      </c>
      <c r="R461" s="60" t="s">
        <v>17</v>
      </c>
      <c r="S461" s="60" t="s">
        <v>17</v>
      </c>
      <c r="T461" s="60" t="s">
        <v>17</v>
      </c>
      <c r="U461" s="55" t="s">
        <v>1763</v>
      </c>
      <c r="V461" s="60">
        <v>112.41693100000001</v>
      </c>
      <c r="W461" s="55" t="s">
        <v>18</v>
      </c>
      <c r="X461" s="61">
        <v>3</v>
      </c>
      <c r="Y461" s="11">
        <f t="shared" si="32"/>
        <v>2018</v>
      </c>
      <c r="Z461" s="7" t="str">
        <f t="shared" si="33"/>
        <v>2018.1</v>
      </c>
      <c r="AA461" s="12" t="str">
        <f>IF(AND(INDEX('Rate Case History'!V$11:V$13,MATCH($F461,'Rate Case History'!$U$11:$U$13,0))="Yes",INDEX('Rate Case History'!V$15:V$17,MATCH($N461,'Rate Case History'!$U$15:$U$17,0))="Yes",$M461&lt;='Rate Case History'!$V$7,ISNUMBER($S461)),$S461/100,"NA")</f>
        <v>NA</v>
      </c>
    </row>
    <row r="462" spans="1:27" x14ac:dyDescent="0.25">
      <c r="A462" s="55" t="s">
        <v>106</v>
      </c>
      <c r="B462" s="56" t="s">
        <v>108</v>
      </c>
      <c r="C462" s="55" t="s">
        <v>109</v>
      </c>
      <c r="D462" s="55" t="s">
        <v>480</v>
      </c>
      <c r="E462" s="55" t="s">
        <v>163</v>
      </c>
      <c r="F462" s="55" t="s">
        <v>24</v>
      </c>
      <c r="G462" s="57">
        <v>42828</v>
      </c>
      <c r="H462" s="58">
        <v>3.416347</v>
      </c>
      <c r="I462" s="59" t="s">
        <v>17</v>
      </c>
      <c r="J462" s="59" t="s">
        <v>17</v>
      </c>
      <c r="K462" s="59" t="s">
        <v>17</v>
      </c>
      <c r="L462" s="59">
        <v>93.422910000000002</v>
      </c>
      <c r="M462" s="57">
        <v>42942</v>
      </c>
      <c r="N462" s="55" t="s">
        <v>76</v>
      </c>
      <c r="O462" s="58">
        <v>3.3893080000000002</v>
      </c>
      <c r="P462" s="55" t="s">
        <v>74</v>
      </c>
      <c r="Q462" s="55" t="s">
        <v>74</v>
      </c>
      <c r="R462" s="60" t="s">
        <v>17</v>
      </c>
      <c r="S462" s="60" t="s">
        <v>17</v>
      </c>
      <c r="T462" s="60" t="s">
        <v>17</v>
      </c>
      <c r="U462" s="55" t="s">
        <v>1722</v>
      </c>
      <c r="V462" s="60">
        <v>93.150642000000005</v>
      </c>
      <c r="W462" s="55" t="s">
        <v>18</v>
      </c>
      <c r="X462" s="61">
        <v>3</v>
      </c>
      <c r="Y462" s="11">
        <f t="shared" si="32"/>
        <v>2017</v>
      </c>
      <c r="Z462" s="7" t="str">
        <f t="shared" si="33"/>
        <v>2017.3</v>
      </c>
      <c r="AA462" s="12" t="str">
        <f>IF(AND(INDEX('Rate Case History'!V$11:V$13,MATCH($F462,'Rate Case History'!$U$11:$U$13,0))="Yes",INDEX('Rate Case History'!V$15:V$17,MATCH($N462,'Rate Case History'!$U$15:$U$17,0))="Yes",$M462&lt;='Rate Case History'!$V$7,ISNUMBER($S462)),$S462/100,"NA")</f>
        <v>NA</v>
      </c>
    </row>
    <row r="463" spans="1:27" x14ac:dyDescent="0.25">
      <c r="A463" s="55" t="s">
        <v>106</v>
      </c>
      <c r="B463" s="56" t="s">
        <v>108</v>
      </c>
      <c r="C463" s="55" t="s">
        <v>109</v>
      </c>
      <c r="D463" s="55" t="s">
        <v>481</v>
      </c>
      <c r="E463" s="55" t="s">
        <v>163</v>
      </c>
      <c r="F463" s="55" t="s">
        <v>24</v>
      </c>
      <c r="G463" s="57">
        <v>42647</v>
      </c>
      <c r="H463" s="58">
        <v>1.8776390000000001</v>
      </c>
      <c r="I463" s="60" t="s">
        <v>17</v>
      </c>
      <c r="J463" s="60" t="s">
        <v>17</v>
      </c>
      <c r="K463" s="60" t="s">
        <v>17</v>
      </c>
      <c r="L463" s="59">
        <v>76.232737</v>
      </c>
      <c r="M463" s="57">
        <v>42760</v>
      </c>
      <c r="N463" s="55" t="s">
        <v>76</v>
      </c>
      <c r="O463" s="58">
        <v>1.8776390000000001</v>
      </c>
      <c r="P463" s="55" t="s">
        <v>74</v>
      </c>
      <c r="Q463" s="55" t="s">
        <v>74</v>
      </c>
      <c r="R463" s="60" t="s">
        <v>17</v>
      </c>
      <c r="S463" s="60" t="s">
        <v>17</v>
      </c>
      <c r="T463" s="60" t="s">
        <v>17</v>
      </c>
      <c r="U463" s="55" t="s">
        <v>1695</v>
      </c>
      <c r="V463" s="59">
        <v>76.232737</v>
      </c>
      <c r="W463" s="55" t="s">
        <v>18</v>
      </c>
      <c r="X463" s="61">
        <v>3</v>
      </c>
      <c r="Y463" s="11">
        <f t="shared" si="32"/>
        <v>2017</v>
      </c>
      <c r="Z463" s="7" t="str">
        <f t="shared" si="33"/>
        <v>2017.1</v>
      </c>
      <c r="AA463" s="12" t="str">
        <f>IF(AND(INDEX('Rate Case History'!V$11:V$13,MATCH($F463,'Rate Case History'!$U$11:$U$13,0))="Yes",INDEX('Rate Case History'!V$15:V$17,MATCH($N463,'Rate Case History'!$U$15:$U$17,0))="Yes",$M463&lt;='Rate Case History'!$V$7,ISNUMBER($S463)),$S463/100,"NA")</f>
        <v>NA</v>
      </c>
    </row>
    <row r="464" spans="1:27" x14ac:dyDescent="0.25">
      <c r="A464" s="55" t="s">
        <v>106</v>
      </c>
      <c r="B464" s="56" t="s">
        <v>108</v>
      </c>
      <c r="C464" s="55" t="s">
        <v>109</v>
      </c>
      <c r="D464" s="55" t="s">
        <v>482</v>
      </c>
      <c r="E464" s="55" t="s">
        <v>163</v>
      </c>
      <c r="F464" s="55" t="s">
        <v>24</v>
      </c>
      <c r="G464" s="57">
        <v>42466</v>
      </c>
      <c r="H464" s="58">
        <v>2.0759569999999998</v>
      </c>
      <c r="I464" s="59" t="s">
        <v>17</v>
      </c>
      <c r="J464" s="59" t="s">
        <v>17</v>
      </c>
      <c r="K464" s="59" t="s">
        <v>17</v>
      </c>
      <c r="L464" s="59">
        <v>64.493156999999997</v>
      </c>
      <c r="M464" s="57">
        <v>42550</v>
      </c>
      <c r="N464" s="55" t="s">
        <v>76</v>
      </c>
      <c r="O464" s="58">
        <v>2.0759569999999998</v>
      </c>
      <c r="P464" s="55" t="s">
        <v>74</v>
      </c>
      <c r="Q464" s="55" t="s">
        <v>74</v>
      </c>
      <c r="R464" s="59" t="s">
        <v>17</v>
      </c>
      <c r="S464" s="59" t="s">
        <v>17</v>
      </c>
      <c r="T464" s="59" t="s">
        <v>17</v>
      </c>
      <c r="U464" s="55" t="s">
        <v>1656</v>
      </c>
      <c r="V464" s="59">
        <v>64.493156999999997</v>
      </c>
      <c r="W464" s="55" t="s">
        <v>18</v>
      </c>
      <c r="X464" s="61">
        <v>2</v>
      </c>
      <c r="Y464" s="11">
        <f t="shared" si="32"/>
        <v>2016</v>
      </c>
      <c r="Z464" s="7" t="str">
        <f t="shared" si="33"/>
        <v>2016.2</v>
      </c>
      <c r="AA464" s="12" t="str">
        <f>IF(AND(INDEX('Rate Case History'!V$11:V$13,MATCH($F464,'Rate Case History'!$U$11:$U$13,0))="Yes",INDEX('Rate Case History'!V$15:V$17,MATCH($N464,'Rate Case History'!$U$15:$U$17,0))="Yes",$M464&lt;='Rate Case History'!$V$7,ISNUMBER($S464)),$S464/100,"NA")</f>
        <v>NA</v>
      </c>
    </row>
    <row r="465" spans="1:27" x14ac:dyDescent="0.25">
      <c r="A465" s="55" t="s">
        <v>106</v>
      </c>
      <c r="B465" s="56" t="s">
        <v>108</v>
      </c>
      <c r="C465" s="55" t="s">
        <v>109</v>
      </c>
      <c r="D465" s="55" t="s">
        <v>483</v>
      </c>
      <c r="E465" s="55" t="s">
        <v>163</v>
      </c>
      <c r="F465" s="55" t="s">
        <v>24</v>
      </c>
      <c r="G465" s="57">
        <v>42278</v>
      </c>
      <c r="H465" s="58">
        <v>2.3467319999999998</v>
      </c>
      <c r="I465" s="60" t="s">
        <v>17</v>
      </c>
      <c r="J465" s="60" t="s">
        <v>17</v>
      </c>
      <c r="K465" s="60" t="s">
        <v>17</v>
      </c>
      <c r="L465" s="59">
        <v>53.590032000000001</v>
      </c>
      <c r="M465" s="57">
        <v>42459</v>
      </c>
      <c r="N465" s="55" t="s">
        <v>76</v>
      </c>
      <c r="O465" s="58">
        <v>2.3385020000000001</v>
      </c>
      <c r="P465" s="55" t="s">
        <v>74</v>
      </c>
      <c r="Q465" s="55" t="s">
        <v>74</v>
      </c>
      <c r="R465" s="60" t="s">
        <v>17</v>
      </c>
      <c r="S465" s="60" t="s">
        <v>17</v>
      </c>
      <c r="T465" s="60" t="s">
        <v>17</v>
      </c>
      <c r="U465" s="55" t="s">
        <v>1712</v>
      </c>
      <c r="V465" s="59">
        <v>53.498638999999997</v>
      </c>
      <c r="W465" s="55" t="s">
        <v>18</v>
      </c>
      <c r="X465" s="61">
        <v>6</v>
      </c>
      <c r="Y465" s="11">
        <f t="shared" si="32"/>
        <v>2016</v>
      </c>
      <c r="Z465" s="7" t="str">
        <f t="shared" si="33"/>
        <v>2016.1</v>
      </c>
      <c r="AA465" s="12" t="str">
        <f>IF(AND(INDEX('Rate Case History'!V$11:V$13,MATCH($F465,'Rate Case History'!$U$11:$U$13,0))="Yes",INDEX('Rate Case History'!V$15:V$17,MATCH($N465,'Rate Case History'!$U$15:$U$17,0))="Yes",$M465&lt;='Rate Case History'!$V$7,ISNUMBER($S465)),$S465/100,"NA")</f>
        <v>NA</v>
      </c>
    </row>
    <row r="466" spans="1:27" x14ac:dyDescent="0.25">
      <c r="A466" s="55" t="s">
        <v>106</v>
      </c>
      <c r="B466" s="56" t="s">
        <v>108</v>
      </c>
      <c r="C466" s="55" t="s">
        <v>109</v>
      </c>
      <c r="D466" s="55" t="s">
        <v>484</v>
      </c>
      <c r="E466" s="55" t="s">
        <v>163</v>
      </c>
      <c r="F466" s="55" t="s">
        <v>24</v>
      </c>
      <c r="G466" s="57">
        <v>42095</v>
      </c>
      <c r="H466" s="58">
        <v>3.4557099999999998</v>
      </c>
      <c r="I466" s="59" t="s">
        <v>17</v>
      </c>
      <c r="J466" s="59" t="s">
        <v>17</v>
      </c>
      <c r="K466" s="59" t="s">
        <v>17</v>
      </c>
      <c r="L466" s="59">
        <v>33.523181999999998</v>
      </c>
      <c r="M466" s="57">
        <v>42207</v>
      </c>
      <c r="N466" s="55" t="s">
        <v>76</v>
      </c>
      <c r="O466" s="58">
        <v>3.1758289999999998</v>
      </c>
      <c r="P466" s="55" t="s">
        <v>74</v>
      </c>
      <c r="Q466" s="55" t="s">
        <v>74</v>
      </c>
      <c r="R466" s="60" t="s">
        <v>17</v>
      </c>
      <c r="S466" s="60" t="s">
        <v>17</v>
      </c>
      <c r="T466" s="60" t="s">
        <v>17</v>
      </c>
      <c r="U466" s="55" t="s">
        <v>1658</v>
      </c>
      <c r="V466" s="60">
        <v>33.523181999999998</v>
      </c>
      <c r="W466" s="55" t="s">
        <v>18</v>
      </c>
      <c r="X466" s="61">
        <v>3</v>
      </c>
      <c r="Y466" s="11">
        <f t="shared" si="32"/>
        <v>2015</v>
      </c>
      <c r="Z466" s="7" t="str">
        <f t="shared" si="33"/>
        <v>2015.3</v>
      </c>
      <c r="AA466" s="12" t="str">
        <f>IF(AND(INDEX('Rate Case History'!V$11:V$13,MATCH($F466,'Rate Case History'!$U$11:$U$13,0))="Yes",INDEX('Rate Case History'!V$15:V$17,MATCH($N466,'Rate Case History'!$U$15:$U$17,0))="Yes",$M466&lt;='Rate Case History'!$V$7,ISNUMBER($S466)),$S466/100,"NA")</f>
        <v>NA</v>
      </c>
    </row>
    <row r="467" spans="1:27" x14ac:dyDescent="0.25">
      <c r="A467" s="55" t="s">
        <v>106</v>
      </c>
      <c r="B467" s="56" t="s">
        <v>108</v>
      </c>
      <c r="C467" s="55" t="s">
        <v>109</v>
      </c>
      <c r="D467" s="55" t="s">
        <v>485</v>
      </c>
      <c r="E467" s="55" t="s">
        <v>163</v>
      </c>
      <c r="F467" s="55" t="s">
        <v>24</v>
      </c>
      <c r="G467" s="57">
        <v>41913</v>
      </c>
      <c r="H467" s="58">
        <v>1.5275240000000001</v>
      </c>
      <c r="I467" s="59" t="s">
        <v>17</v>
      </c>
      <c r="J467" s="59" t="s">
        <v>17</v>
      </c>
      <c r="K467" s="59" t="s">
        <v>17</v>
      </c>
      <c r="L467" s="59">
        <v>9.9402939999999997</v>
      </c>
      <c r="M467" s="57">
        <v>42018</v>
      </c>
      <c r="N467" s="55" t="s">
        <v>76</v>
      </c>
      <c r="O467" s="58">
        <v>1.5275240000000001</v>
      </c>
      <c r="P467" s="55" t="s">
        <v>74</v>
      </c>
      <c r="Q467" s="55" t="s">
        <v>74</v>
      </c>
      <c r="R467" s="60" t="s">
        <v>17</v>
      </c>
      <c r="S467" s="60" t="s">
        <v>17</v>
      </c>
      <c r="T467" s="60" t="s">
        <v>17</v>
      </c>
      <c r="U467" s="55" t="s">
        <v>1764</v>
      </c>
      <c r="V467" s="60">
        <v>9.9402939999999997</v>
      </c>
      <c r="W467" s="55" t="s">
        <v>18</v>
      </c>
      <c r="X467" s="61">
        <v>3</v>
      </c>
      <c r="Y467" s="11">
        <f t="shared" si="32"/>
        <v>2015</v>
      </c>
      <c r="Z467" s="7" t="str">
        <f t="shared" si="33"/>
        <v>2015.1</v>
      </c>
      <c r="AA467" s="12" t="str">
        <f>IF(AND(INDEX('Rate Case History'!V$11:V$13,MATCH($F467,'Rate Case History'!$U$11:$U$13,0))="Yes",INDEX('Rate Case History'!V$15:V$17,MATCH($N467,'Rate Case History'!$U$15:$U$17,0))="Yes",$M467&lt;='Rate Case History'!$V$7,ISNUMBER($S467)),$S467/100,"NA")</f>
        <v>NA</v>
      </c>
    </row>
    <row r="468" spans="1:27" x14ac:dyDescent="0.25">
      <c r="A468" s="55" t="s">
        <v>106</v>
      </c>
      <c r="B468" s="56" t="s">
        <v>108</v>
      </c>
      <c r="C468" s="55" t="s">
        <v>109</v>
      </c>
      <c r="D468" s="55" t="s">
        <v>486</v>
      </c>
      <c r="E468" s="55" t="s">
        <v>163</v>
      </c>
      <c r="F468" s="55" t="s">
        <v>35</v>
      </c>
      <c r="G468" s="57">
        <v>38961</v>
      </c>
      <c r="H468" s="58">
        <v>10.43634</v>
      </c>
      <c r="I468" s="59">
        <v>7.96</v>
      </c>
      <c r="J468" s="59">
        <v>11.75</v>
      </c>
      <c r="K468" s="59">
        <v>47.05</v>
      </c>
      <c r="L468" s="59">
        <v>118.48043199999999</v>
      </c>
      <c r="M468" s="57">
        <v>39295</v>
      </c>
      <c r="N468" s="55" t="s">
        <v>73</v>
      </c>
      <c r="O468" s="58">
        <v>5.0999999999999996</v>
      </c>
      <c r="P468" s="55" t="s">
        <v>74</v>
      </c>
      <c r="Q468" s="55" t="s">
        <v>74</v>
      </c>
      <c r="R468" s="59">
        <v>7.2</v>
      </c>
      <c r="S468" s="59">
        <v>10.15</v>
      </c>
      <c r="T468" s="59">
        <v>47.05</v>
      </c>
      <c r="U468" s="55" t="s">
        <v>1733</v>
      </c>
      <c r="V468" s="59">
        <v>121.668882</v>
      </c>
      <c r="W468" s="55" t="s">
        <v>18</v>
      </c>
      <c r="X468" s="61">
        <v>11</v>
      </c>
      <c r="Y468" s="11">
        <f t="shared" si="32"/>
        <v>2007</v>
      </c>
      <c r="Z468" s="7" t="str">
        <f t="shared" si="33"/>
        <v>2007.3</v>
      </c>
      <c r="AA468" s="12">
        <f>IF(AND(INDEX('Rate Case History'!V$11:V$13,MATCH($F468,'Rate Case History'!$U$11:$U$13,0))="Yes",INDEX('Rate Case History'!V$15:V$17,MATCH($N468,'Rate Case History'!$U$15:$U$17,0))="Yes",$M468&lt;='Rate Case History'!$V$7,ISNUMBER($S468)),$S468/100,"NA")</f>
        <v>0.10150000000000001</v>
      </c>
    </row>
    <row r="469" spans="1:27" x14ac:dyDescent="0.25">
      <c r="A469" s="55" t="s">
        <v>106</v>
      </c>
      <c r="B469" s="56" t="s">
        <v>108</v>
      </c>
      <c r="C469" s="55" t="s">
        <v>109</v>
      </c>
      <c r="D469" s="55" t="s">
        <v>487</v>
      </c>
      <c r="E469" s="55" t="s">
        <v>163</v>
      </c>
      <c r="F469" s="55" t="s">
        <v>35</v>
      </c>
      <c r="G469" s="57">
        <v>38058</v>
      </c>
      <c r="H469" s="58">
        <v>5.7</v>
      </c>
      <c r="I469" s="59" t="s">
        <v>17</v>
      </c>
      <c r="J469" s="59" t="s">
        <v>17</v>
      </c>
      <c r="K469" s="59" t="s">
        <v>17</v>
      </c>
      <c r="L469" s="60" t="s">
        <v>17</v>
      </c>
      <c r="M469" s="57">
        <v>38168</v>
      </c>
      <c r="N469" s="55" t="s">
        <v>73</v>
      </c>
      <c r="O469" s="58">
        <v>5.7</v>
      </c>
      <c r="P469" s="55" t="s">
        <v>74</v>
      </c>
      <c r="Q469" s="55" t="s">
        <v>74</v>
      </c>
      <c r="R469" s="60">
        <v>7.41</v>
      </c>
      <c r="S469" s="60">
        <v>10.5</v>
      </c>
      <c r="T469" s="60">
        <v>44</v>
      </c>
      <c r="U469" s="55" t="s">
        <v>1767</v>
      </c>
      <c r="V469" s="60">
        <v>112.8</v>
      </c>
      <c r="W469" s="55" t="s">
        <v>18</v>
      </c>
      <c r="X469" s="61">
        <v>3</v>
      </c>
      <c r="Y469" s="11">
        <f t="shared" si="32"/>
        <v>2004</v>
      </c>
      <c r="Z469" s="7" t="str">
        <f t="shared" si="33"/>
        <v>2004.2</v>
      </c>
      <c r="AA469" s="12">
        <f>IF(AND(INDEX('Rate Case History'!V$11:V$13,MATCH($F469,'Rate Case History'!$U$11:$U$13,0))="Yes",INDEX('Rate Case History'!V$15:V$17,MATCH($N469,'Rate Case History'!$U$15:$U$17,0))="Yes",$M469&lt;='Rate Case History'!$V$7,ISNUMBER($S469)),$S469/100,"NA")</f>
        <v>0.105</v>
      </c>
    </row>
    <row r="470" spans="1:27" x14ac:dyDescent="0.25">
      <c r="A470" s="55" t="s">
        <v>106</v>
      </c>
      <c r="B470" s="56" t="s">
        <v>108</v>
      </c>
      <c r="C470" s="55" t="s">
        <v>109</v>
      </c>
      <c r="D470" s="55" t="s">
        <v>488</v>
      </c>
      <c r="E470" s="55" t="s">
        <v>163</v>
      </c>
      <c r="F470" s="55" t="s">
        <v>35</v>
      </c>
      <c r="G470" s="57">
        <v>35048</v>
      </c>
      <c r="H470" s="58">
        <v>7.2</v>
      </c>
      <c r="I470" s="60">
        <v>8.2899999999999991</v>
      </c>
      <c r="J470" s="60">
        <v>12.9</v>
      </c>
      <c r="K470" s="60">
        <v>38.380000000000003</v>
      </c>
      <c r="L470" s="59">
        <v>83</v>
      </c>
      <c r="M470" s="57">
        <v>35249</v>
      </c>
      <c r="N470" s="55" t="s">
        <v>73</v>
      </c>
      <c r="O470" s="58">
        <v>4.8</v>
      </c>
      <c r="P470" s="55" t="s">
        <v>74</v>
      </c>
      <c r="Q470" s="55" t="s">
        <v>74</v>
      </c>
      <c r="R470" s="60">
        <v>7.64</v>
      </c>
      <c r="S470" s="60">
        <v>11.25</v>
      </c>
      <c r="T470" s="60">
        <v>38.380000000000003</v>
      </c>
      <c r="U470" s="55" t="s">
        <v>1703</v>
      </c>
      <c r="V470" s="60" t="s">
        <v>17</v>
      </c>
      <c r="W470" s="55" t="s">
        <v>18</v>
      </c>
      <c r="X470" s="61">
        <v>6</v>
      </c>
      <c r="Y470" s="11">
        <f t="shared" si="32"/>
        <v>1996</v>
      </c>
      <c r="Z470" s="7" t="str">
        <f t="shared" si="33"/>
        <v>1996.3</v>
      </c>
      <c r="AA470" s="12">
        <f>IF(AND(INDEX('Rate Case History'!V$11:V$13,MATCH($F470,'Rate Case History'!$U$11:$U$13,0))="Yes",INDEX('Rate Case History'!V$15:V$17,MATCH($N470,'Rate Case History'!$U$15:$U$17,0))="Yes",$M470&lt;='Rate Case History'!$V$7,ISNUMBER($S470)),$S470/100,"NA")</f>
        <v>0.1125</v>
      </c>
    </row>
    <row r="471" spans="1:27" x14ac:dyDescent="0.25">
      <c r="A471" s="55" t="s">
        <v>106</v>
      </c>
      <c r="B471" s="56" t="s">
        <v>108</v>
      </c>
      <c r="C471" s="55" t="s">
        <v>109</v>
      </c>
      <c r="D471" s="55" t="s">
        <v>489</v>
      </c>
      <c r="E471" s="55" t="s">
        <v>163</v>
      </c>
      <c r="F471" s="55" t="s">
        <v>35</v>
      </c>
      <c r="G471" s="57">
        <v>34015</v>
      </c>
      <c r="H471" s="58">
        <v>7.8</v>
      </c>
      <c r="I471" s="60">
        <v>8.77</v>
      </c>
      <c r="J471" s="60">
        <v>13.25</v>
      </c>
      <c r="K471" s="60">
        <v>38.700000000000003</v>
      </c>
      <c r="L471" s="59">
        <v>65.2</v>
      </c>
      <c r="M471" s="57">
        <v>34171</v>
      </c>
      <c r="N471" s="55" t="s">
        <v>73</v>
      </c>
      <c r="O471" s="58">
        <v>5.5</v>
      </c>
      <c r="P471" s="55" t="s">
        <v>75</v>
      </c>
      <c r="Q471" s="55" t="s">
        <v>74</v>
      </c>
      <c r="R471" s="60">
        <v>8.0299999999999994</v>
      </c>
      <c r="S471" s="60">
        <v>11.9</v>
      </c>
      <c r="T471" s="60">
        <v>38.700000000000003</v>
      </c>
      <c r="U471" s="55" t="s">
        <v>1715</v>
      </c>
      <c r="V471" s="59">
        <v>64.900000000000006</v>
      </c>
      <c r="W471" s="55" t="s">
        <v>18</v>
      </c>
      <c r="X471" s="61">
        <v>5</v>
      </c>
      <c r="Y471" s="11">
        <f t="shared" si="32"/>
        <v>1993</v>
      </c>
      <c r="Z471" s="7" t="str">
        <f t="shared" si="33"/>
        <v>1993.3</v>
      </c>
      <c r="AA471" s="12">
        <f>IF(AND(INDEX('Rate Case History'!V$11:V$13,MATCH($F471,'Rate Case History'!$U$11:$U$13,0))="Yes",INDEX('Rate Case History'!V$15:V$17,MATCH($N471,'Rate Case History'!$U$15:$U$17,0))="Yes",$M471&lt;='Rate Case History'!$V$7,ISNUMBER($S471)),$S471/100,"NA")</f>
        <v>0.11900000000000001</v>
      </c>
    </row>
    <row r="472" spans="1:27" x14ac:dyDescent="0.25">
      <c r="A472" s="55" t="s">
        <v>31</v>
      </c>
      <c r="B472" s="56" t="s">
        <v>269</v>
      </c>
      <c r="C472" s="55" t="s">
        <v>270</v>
      </c>
      <c r="D472" s="55" t="s">
        <v>2638</v>
      </c>
      <c r="E472" s="55" t="s">
        <v>163</v>
      </c>
      <c r="F472" s="55" t="s">
        <v>24</v>
      </c>
      <c r="G472" s="57">
        <v>45154</v>
      </c>
      <c r="H472" s="58">
        <v>1.7554149999999999</v>
      </c>
      <c r="I472" s="60" t="s">
        <v>17</v>
      </c>
      <c r="J472" s="60" t="s">
        <v>17</v>
      </c>
      <c r="K472" s="60" t="s">
        <v>17</v>
      </c>
      <c r="L472" s="59">
        <v>16.545957000000001</v>
      </c>
      <c r="M472" s="57">
        <v>45232</v>
      </c>
      <c r="N472" s="55" t="s">
        <v>76</v>
      </c>
      <c r="O472" s="58">
        <v>1.752432</v>
      </c>
      <c r="P472" s="55" t="s">
        <v>74</v>
      </c>
      <c r="Q472" s="55" t="s">
        <v>74</v>
      </c>
      <c r="R472" s="60" t="s">
        <v>17</v>
      </c>
      <c r="S472" s="60" t="s">
        <v>17</v>
      </c>
      <c r="T472" s="60" t="s">
        <v>17</v>
      </c>
      <c r="U472" s="55" t="s">
        <v>1872</v>
      </c>
      <c r="V472" s="59">
        <v>16.545957000000001</v>
      </c>
      <c r="W472" s="55" t="s">
        <v>18</v>
      </c>
      <c r="X472" s="61">
        <v>2</v>
      </c>
      <c r="Y472" s="11">
        <f t="shared" si="32"/>
        <v>2023</v>
      </c>
      <c r="Z472" s="7" t="str">
        <f t="shared" si="33"/>
        <v>2023.4</v>
      </c>
      <c r="AA472" s="12" t="str">
        <f>IF(AND(INDEX('Rate Case History'!V$11:V$13,MATCH($F472,'Rate Case History'!$U$11:$U$13,0))="Yes",INDEX('Rate Case History'!V$15:V$17,MATCH($N472,'Rate Case History'!$U$15:$U$17,0))="Yes",$M472&lt;='Rate Case History'!$V$7,ISNUMBER($S472)),$S472/100,"NA")</f>
        <v>NA</v>
      </c>
    </row>
    <row r="473" spans="1:27" x14ac:dyDescent="0.25">
      <c r="A473" s="55" t="s">
        <v>31</v>
      </c>
      <c r="B473" s="56" t="s">
        <v>269</v>
      </c>
      <c r="C473" s="55" t="s">
        <v>270</v>
      </c>
      <c r="D473" s="55" t="s">
        <v>1640</v>
      </c>
      <c r="E473" s="55" t="s">
        <v>163</v>
      </c>
      <c r="F473" s="55" t="s">
        <v>24</v>
      </c>
      <c r="G473" s="57">
        <v>44945</v>
      </c>
      <c r="H473" s="58">
        <v>0.77244199999999996</v>
      </c>
      <c r="I473" s="60" t="s">
        <v>17</v>
      </c>
      <c r="J473" s="60" t="s">
        <v>17</v>
      </c>
      <c r="K473" s="60" t="s">
        <v>17</v>
      </c>
      <c r="L473" s="59">
        <v>13.269731</v>
      </c>
      <c r="M473" s="57">
        <v>45006</v>
      </c>
      <c r="N473" s="55" t="s">
        <v>76</v>
      </c>
      <c r="O473" s="58">
        <v>0.77244199999999996</v>
      </c>
      <c r="P473" s="55" t="s">
        <v>74</v>
      </c>
      <c r="Q473" s="55" t="s">
        <v>74</v>
      </c>
      <c r="R473" s="60" t="s">
        <v>17</v>
      </c>
      <c r="S473" s="60" t="s">
        <v>17</v>
      </c>
      <c r="T473" s="60" t="s">
        <v>17</v>
      </c>
      <c r="U473" s="55" t="s">
        <v>1684</v>
      </c>
      <c r="V473" s="59">
        <v>13.269731</v>
      </c>
      <c r="W473" s="55" t="s">
        <v>18</v>
      </c>
      <c r="X473" s="61">
        <v>2</v>
      </c>
      <c r="Y473" s="11">
        <f t="shared" si="32"/>
        <v>2023</v>
      </c>
      <c r="Z473" s="7" t="str">
        <f t="shared" si="33"/>
        <v>2023.1</v>
      </c>
      <c r="AA473" s="12" t="str">
        <f>IF(AND(INDEX('Rate Case History'!V$11:V$13,MATCH($F473,'Rate Case History'!$U$11:$U$13,0))="Yes",INDEX('Rate Case History'!V$15:V$17,MATCH($N473,'Rate Case History'!$U$15:$U$17,0))="Yes",$M473&lt;='Rate Case History'!$V$7,ISNUMBER($S473)),$S473/100,"NA")</f>
        <v>NA</v>
      </c>
    </row>
    <row r="474" spans="1:27" x14ac:dyDescent="0.25">
      <c r="A474" s="55" t="s">
        <v>31</v>
      </c>
      <c r="B474" s="56" t="s">
        <v>269</v>
      </c>
      <c r="C474" s="55" t="s">
        <v>270</v>
      </c>
      <c r="D474" s="55" t="s">
        <v>1651</v>
      </c>
      <c r="E474" s="55" t="s">
        <v>163</v>
      </c>
      <c r="F474" s="55" t="s">
        <v>35</v>
      </c>
      <c r="G474" s="57">
        <v>44813</v>
      </c>
      <c r="H474" s="58">
        <v>8.1820160000000008</v>
      </c>
      <c r="I474" s="60">
        <v>8.14</v>
      </c>
      <c r="J474" s="60">
        <v>10.95</v>
      </c>
      <c r="K474" s="60">
        <v>59.16</v>
      </c>
      <c r="L474" s="59">
        <v>295.06956700000001</v>
      </c>
      <c r="M474" s="57">
        <v>45055</v>
      </c>
      <c r="N474" s="55" t="s">
        <v>73</v>
      </c>
      <c r="O474" s="58">
        <v>5.7158230000000003</v>
      </c>
      <c r="P474" s="55" t="s">
        <v>74</v>
      </c>
      <c r="Q474" s="55" t="s">
        <v>74</v>
      </c>
      <c r="R474" s="60" t="s">
        <v>17</v>
      </c>
      <c r="S474" s="60" t="s">
        <v>17</v>
      </c>
      <c r="T474" s="60" t="s">
        <v>17</v>
      </c>
      <c r="U474" s="55" t="s">
        <v>1692</v>
      </c>
      <c r="V474" s="59" t="s">
        <v>17</v>
      </c>
      <c r="W474" s="55" t="s">
        <v>17</v>
      </c>
      <c r="X474" s="61">
        <v>8</v>
      </c>
      <c r="Y474" s="11">
        <f t="shared" si="32"/>
        <v>2023</v>
      </c>
      <c r="Z474" s="7" t="str">
        <f t="shared" si="33"/>
        <v>2023.2</v>
      </c>
      <c r="AA474" s="12" t="str">
        <f>IF(AND(INDEX('Rate Case History'!V$11:V$13,MATCH($F474,'Rate Case History'!$U$11:$U$13,0))="Yes",INDEX('Rate Case History'!V$15:V$17,MATCH($N474,'Rate Case History'!$U$15:$U$17,0))="Yes",$M474&lt;='Rate Case History'!$V$7,ISNUMBER($S474)),$S474/100,"NA")</f>
        <v>NA</v>
      </c>
    </row>
    <row r="475" spans="1:27" x14ac:dyDescent="0.25">
      <c r="A475" s="55" t="s">
        <v>31</v>
      </c>
      <c r="B475" s="56" t="s">
        <v>269</v>
      </c>
      <c r="C475" s="55" t="s">
        <v>270</v>
      </c>
      <c r="D475" s="55" t="s">
        <v>1575</v>
      </c>
      <c r="E475" s="55" t="s">
        <v>163</v>
      </c>
      <c r="F475" s="55" t="s">
        <v>24</v>
      </c>
      <c r="G475" s="57">
        <v>44575</v>
      </c>
      <c r="H475" s="58">
        <v>0.62290500000000004</v>
      </c>
      <c r="I475" s="60" t="s">
        <v>17</v>
      </c>
      <c r="J475" s="60" t="s">
        <v>17</v>
      </c>
      <c r="K475" s="60" t="s">
        <v>17</v>
      </c>
      <c r="L475" s="59">
        <v>5.880503</v>
      </c>
      <c r="M475" s="57">
        <v>44651</v>
      </c>
      <c r="N475" s="55" t="s">
        <v>76</v>
      </c>
      <c r="O475" s="58">
        <v>0.62327600000000005</v>
      </c>
      <c r="P475" s="55" t="s">
        <v>74</v>
      </c>
      <c r="Q475" s="55" t="s">
        <v>74</v>
      </c>
      <c r="R475" s="60" t="s">
        <v>17</v>
      </c>
      <c r="S475" s="60" t="s">
        <v>17</v>
      </c>
      <c r="T475" s="60" t="s">
        <v>17</v>
      </c>
      <c r="U475" s="55" t="s">
        <v>1664</v>
      </c>
      <c r="V475" s="59">
        <v>5.880503</v>
      </c>
      <c r="W475" s="55" t="s">
        <v>18</v>
      </c>
      <c r="X475" s="61">
        <v>2</v>
      </c>
      <c r="Y475" s="11">
        <f t="shared" si="32"/>
        <v>2022</v>
      </c>
      <c r="Z475" s="7" t="str">
        <f t="shared" si="33"/>
        <v>2022.1</v>
      </c>
      <c r="AA475" s="12" t="str">
        <f>IF(AND(INDEX('Rate Case History'!V$11:V$13,MATCH($F475,'Rate Case History'!$U$11:$U$13,0))="Yes",INDEX('Rate Case History'!V$15:V$17,MATCH($N475,'Rate Case History'!$U$15:$U$17,0))="Yes",$M475&lt;='Rate Case History'!$V$7,ISNUMBER($S475)),$S475/100,"NA")</f>
        <v>NA</v>
      </c>
    </row>
    <row r="476" spans="1:27" x14ac:dyDescent="0.25">
      <c r="A476" s="55" t="s">
        <v>31</v>
      </c>
      <c r="B476" s="56" t="s">
        <v>269</v>
      </c>
      <c r="C476" s="55" t="s">
        <v>270</v>
      </c>
      <c r="D476" s="55" t="s">
        <v>1581</v>
      </c>
      <c r="E476" s="55" t="s">
        <v>163</v>
      </c>
      <c r="F476" s="55" t="s">
        <v>24</v>
      </c>
      <c r="G476" s="57">
        <v>44504</v>
      </c>
      <c r="H476" s="58">
        <v>1.8290500000000001</v>
      </c>
      <c r="I476" s="60" t="s">
        <v>17</v>
      </c>
      <c r="J476" s="60" t="s">
        <v>17</v>
      </c>
      <c r="K476" s="60" t="s">
        <v>17</v>
      </c>
      <c r="L476" s="59">
        <v>35.886642999999999</v>
      </c>
      <c r="M476" s="57">
        <v>44588</v>
      </c>
      <c r="N476" s="55" t="s">
        <v>76</v>
      </c>
      <c r="O476" s="58">
        <v>1.820424</v>
      </c>
      <c r="P476" s="55" t="s">
        <v>74</v>
      </c>
      <c r="Q476" s="55" t="s">
        <v>74</v>
      </c>
      <c r="R476" s="60" t="s">
        <v>17</v>
      </c>
      <c r="S476" s="60" t="s">
        <v>17</v>
      </c>
      <c r="T476" s="60" t="s">
        <v>17</v>
      </c>
      <c r="U476" s="55" t="s">
        <v>1673</v>
      </c>
      <c r="V476" s="59">
        <v>35.611970999999997</v>
      </c>
      <c r="W476" s="55" t="s">
        <v>18</v>
      </c>
      <c r="X476" s="61">
        <v>2</v>
      </c>
      <c r="Y476" s="11">
        <f t="shared" si="32"/>
        <v>2022</v>
      </c>
      <c r="Z476" s="7" t="str">
        <f t="shared" si="33"/>
        <v>2022.1</v>
      </c>
      <c r="AA476" s="12" t="str">
        <f>IF(AND(INDEX('Rate Case History'!V$11:V$13,MATCH($F476,'Rate Case History'!$U$11:$U$13,0))="Yes",INDEX('Rate Case History'!V$15:V$17,MATCH($N476,'Rate Case History'!$U$15:$U$17,0))="Yes",$M476&lt;='Rate Case History'!$V$7,ISNUMBER($S476)),$S476/100,"NA")</f>
        <v>NA</v>
      </c>
    </row>
    <row r="477" spans="1:27" x14ac:dyDescent="0.25">
      <c r="A477" s="55" t="s">
        <v>31</v>
      </c>
      <c r="B477" s="56" t="s">
        <v>269</v>
      </c>
      <c r="C477" s="55" t="s">
        <v>270</v>
      </c>
      <c r="D477" s="55" t="s">
        <v>490</v>
      </c>
      <c r="E477" s="55" t="s">
        <v>163</v>
      </c>
      <c r="F477" s="55" t="s">
        <v>24</v>
      </c>
      <c r="G477" s="57">
        <v>44138</v>
      </c>
      <c r="H477" s="58">
        <v>1.7032659999999999</v>
      </c>
      <c r="I477" s="59" t="s">
        <v>17</v>
      </c>
      <c r="J477" s="59" t="s">
        <v>17</v>
      </c>
      <c r="K477" s="59" t="s">
        <v>17</v>
      </c>
      <c r="L477" s="59">
        <v>17.184163000000002</v>
      </c>
      <c r="M477" s="57">
        <v>44222</v>
      </c>
      <c r="N477" s="55" t="s">
        <v>76</v>
      </c>
      <c r="O477" s="58">
        <v>1.6953990000000001</v>
      </c>
      <c r="P477" s="55" t="s">
        <v>74</v>
      </c>
      <c r="Q477" s="55" t="s">
        <v>74</v>
      </c>
      <c r="R477" s="60" t="s">
        <v>17</v>
      </c>
      <c r="S477" s="60" t="s">
        <v>17</v>
      </c>
      <c r="T477" s="60" t="s">
        <v>17</v>
      </c>
      <c r="U477" s="55" t="s">
        <v>1674</v>
      </c>
      <c r="V477" s="60">
        <v>16.917463999999999</v>
      </c>
      <c r="W477" s="55" t="s">
        <v>18</v>
      </c>
      <c r="X477" s="61">
        <v>2</v>
      </c>
      <c r="Y477" s="11">
        <f t="shared" si="32"/>
        <v>2021</v>
      </c>
      <c r="Z477" s="7" t="str">
        <f t="shared" si="33"/>
        <v>2021.1</v>
      </c>
      <c r="AA477" s="12" t="str">
        <f>IF(AND(INDEX('Rate Case History'!V$11:V$13,MATCH($F477,'Rate Case History'!$U$11:$U$13,0))="Yes",INDEX('Rate Case History'!V$15:V$17,MATCH($N477,'Rate Case History'!$U$15:$U$17,0))="Yes",$M477&lt;='Rate Case History'!$V$7,ISNUMBER($S477)),$S477/100,"NA")</f>
        <v>NA</v>
      </c>
    </row>
    <row r="478" spans="1:27" x14ac:dyDescent="0.25">
      <c r="A478" s="55" t="s">
        <v>31</v>
      </c>
      <c r="B478" s="56" t="s">
        <v>269</v>
      </c>
      <c r="C478" s="55" t="s">
        <v>270</v>
      </c>
      <c r="D478" s="55" t="s">
        <v>491</v>
      </c>
      <c r="E478" s="55" t="s">
        <v>163</v>
      </c>
      <c r="F478" s="55" t="s">
        <v>35</v>
      </c>
      <c r="G478" s="57">
        <v>43644</v>
      </c>
      <c r="H478" s="58">
        <v>8.5274529999999995</v>
      </c>
      <c r="I478" s="60">
        <v>7.68</v>
      </c>
      <c r="J478" s="60">
        <v>9.9</v>
      </c>
      <c r="K478" s="60">
        <v>60.12</v>
      </c>
      <c r="L478" s="59">
        <v>243.72197299999999</v>
      </c>
      <c r="M478" s="57">
        <v>43885</v>
      </c>
      <c r="N478" s="55" t="s">
        <v>76</v>
      </c>
      <c r="O478" s="58">
        <v>3.067466</v>
      </c>
      <c r="P478" s="55" t="s">
        <v>74</v>
      </c>
      <c r="Q478" s="55" t="s">
        <v>74</v>
      </c>
      <c r="R478" s="60">
        <v>7.03</v>
      </c>
      <c r="S478" s="60">
        <v>9.1</v>
      </c>
      <c r="T478" s="60">
        <v>56.32</v>
      </c>
      <c r="U478" s="55" t="s">
        <v>1784</v>
      </c>
      <c r="V478" s="59">
        <v>242.313526</v>
      </c>
      <c r="W478" s="55" t="s">
        <v>18</v>
      </c>
      <c r="X478" s="61">
        <v>8</v>
      </c>
      <c r="Y478" s="11">
        <f t="shared" si="32"/>
        <v>2020</v>
      </c>
      <c r="Z478" s="7" t="str">
        <f t="shared" si="33"/>
        <v>2020.1</v>
      </c>
      <c r="AA478" s="12">
        <f>IF(AND(INDEX('Rate Case History'!V$11:V$13,MATCH($F478,'Rate Case History'!$U$11:$U$13,0))="Yes",INDEX('Rate Case History'!V$15:V$17,MATCH($N478,'Rate Case History'!$U$15:$U$17,0))="Yes",$M478&lt;='Rate Case History'!$V$7,ISNUMBER($S478)),$S478/100,"NA")</f>
        <v>9.0999999999999998E-2</v>
      </c>
    </row>
    <row r="479" spans="1:27" x14ac:dyDescent="0.25">
      <c r="A479" s="55" t="s">
        <v>31</v>
      </c>
      <c r="B479" s="56" t="s">
        <v>269</v>
      </c>
      <c r="C479" s="55" t="s">
        <v>270</v>
      </c>
      <c r="D479" s="55" t="s">
        <v>492</v>
      </c>
      <c r="E479" s="55" t="s">
        <v>163</v>
      </c>
      <c r="F479" s="55" t="s">
        <v>24</v>
      </c>
      <c r="G479" s="57">
        <v>43497</v>
      </c>
      <c r="H479" s="58">
        <v>1.5615349999999999</v>
      </c>
      <c r="I479" s="59" t="s">
        <v>17</v>
      </c>
      <c r="J479" s="59" t="s">
        <v>17</v>
      </c>
      <c r="K479" s="59" t="s">
        <v>17</v>
      </c>
      <c r="L479" s="59">
        <v>26.322261000000001</v>
      </c>
      <c r="M479" s="57">
        <v>43578</v>
      </c>
      <c r="N479" s="55" t="s">
        <v>76</v>
      </c>
      <c r="O479" s="58">
        <v>1.5621179999999999</v>
      </c>
      <c r="P479" s="55" t="s">
        <v>74</v>
      </c>
      <c r="Q479" s="55" t="s">
        <v>74</v>
      </c>
      <c r="R479" s="60" t="s">
        <v>17</v>
      </c>
      <c r="S479" s="60" t="s">
        <v>17</v>
      </c>
      <c r="T479" s="60" t="s">
        <v>17</v>
      </c>
      <c r="U479" s="55" t="s">
        <v>1687</v>
      </c>
      <c r="V479" s="60" t="s">
        <v>17</v>
      </c>
      <c r="W479" s="55" t="s">
        <v>17</v>
      </c>
      <c r="X479" s="61">
        <v>2</v>
      </c>
      <c r="Y479" s="11">
        <f t="shared" si="32"/>
        <v>2019</v>
      </c>
      <c r="Z479" s="7" t="str">
        <f t="shared" si="33"/>
        <v>2019.2</v>
      </c>
      <c r="AA479" s="12" t="str">
        <f>IF(AND(INDEX('Rate Case History'!V$11:V$13,MATCH($F479,'Rate Case History'!$U$11:$U$13,0))="Yes",INDEX('Rate Case History'!V$15:V$17,MATCH($N479,'Rate Case History'!$U$15:$U$17,0))="Yes",$M479&lt;='Rate Case History'!$V$7,ISNUMBER($S479)),$S479/100,"NA")</f>
        <v>NA</v>
      </c>
    </row>
    <row r="480" spans="1:27" x14ac:dyDescent="0.25">
      <c r="A480" s="55" t="s">
        <v>31</v>
      </c>
      <c r="B480" s="56" t="s">
        <v>269</v>
      </c>
      <c r="C480" s="55" t="s">
        <v>270</v>
      </c>
      <c r="D480" s="55" t="s">
        <v>493</v>
      </c>
      <c r="E480" s="55" t="s">
        <v>163</v>
      </c>
      <c r="F480" s="55" t="s">
        <v>24</v>
      </c>
      <c r="G480" s="57">
        <v>43060</v>
      </c>
      <c r="H480" s="58">
        <v>0.93661399999999995</v>
      </c>
      <c r="I480" s="59" t="s">
        <v>17</v>
      </c>
      <c r="J480" s="59" t="s">
        <v>17</v>
      </c>
      <c r="K480" s="59" t="s">
        <v>17</v>
      </c>
      <c r="L480" s="59" t="s">
        <v>17</v>
      </c>
      <c r="M480" s="57">
        <v>43158</v>
      </c>
      <c r="N480" s="55" t="s">
        <v>76</v>
      </c>
      <c r="O480" s="58">
        <v>0.81960699999999997</v>
      </c>
      <c r="P480" s="55" t="s">
        <v>74</v>
      </c>
      <c r="Q480" s="55" t="s">
        <v>74</v>
      </c>
      <c r="R480" s="60" t="s">
        <v>17</v>
      </c>
      <c r="S480" s="60" t="s">
        <v>17</v>
      </c>
      <c r="T480" s="60" t="s">
        <v>17</v>
      </c>
      <c r="U480" s="55" t="s">
        <v>1785</v>
      </c>
      <c r="V480" s="60" t="s">
        <v>17</v>
      </c>
      <c r="W480" s="55" t="s">
        <v>17</v>
      </c>
      <c r="X480" s="61">
        <v>3</v>
      </c>
      <c r="Y480" s="11">
        <f t="shared" si="32"/>
        <v>2018</v>
      </c>
      <c r="Z480" s="7" t="str">
        <f t="shared" si="33"/>
        <v>2018.1</v>
      </c>
      <c r="AA480" s="12" t="str">
        <f>IF(AND(INDEX('Rate Case History'!V$11:V$13,MATCH($F480,'Rate Case History'!$U$11:$U$13,0))="Yes",INDEX('Rate Case History'!V$15:V$17,MATCH($N480,'Rate Case History'!$U$15:$U$17,0))="Yes",$M480&lt;='Rate Case History'!$V$7,ISNUMBER($S480)),$S480/100,"NA")</f>
        <v>NA</v>
      </c>
    </row>
    <row r="481" spans="1:27" x14ac:dyDescent="0.25">
      <c r="A481" s="55" t="s">
        <v>31</v>
      </c>
      <c r="B481" s="56" t="s">
        <v>269</v>
      </c>
      <c r="C481" s="55" t="s">
        <v>270</v>
      </c>
      <c r="D481" s="55" t="s">
        <v>494</v>
      </c>
      <c r="E481" s="55" t="s">
        <v>163</v>
      </c>
      <c r="F481" s="55" t="s">
        <v>24</v>
      </c>
      <c r="G481" s="57">
        <v>42668</v>
      </c>
      <c r="H481" s="58">
        <v>0.86351999999999995</v>
      </c>
      <c r="I481" s="59" t="s">
        <v>17</v>
      </c>
      <c r="J481" s="59" t="s">
        <v>17</v>
      </c>
      <c r="K481" s="59" t="s">
        <v>17</v>
      </c>
      <c r="L481" s="60">
        <v>6.6331920000000002</v>
      </c>
      <c r="M481" s="57">
        <v>42775</v>
      </c>
      <c r="N481" s="55" t="s">
        <v>76</v>
      </c>
      <c r="O481" s="58">
        <v>0.80092799999999997</v>
      </c>
      <c r="P481" s="55" t="s">
        <v>74</v>
      </c>
      <c r="Q481" s="55" t="s">
        <v>74</v>
      </c>
      <c r="R481" s="60" t="s">
        <v>17</v>
      </c>
      <c r="S481" s="59" t="s">
        <v>17</v>
      </c>
      <c r="T481" s="59" t="s">
        <v>17</v>
      </c>
      <c r="U481" s="55" t="s">
        <v>17</v>
      </c>
      <c r="V481" s="60" t="s">
        <v>17</v>
      </c>
      <c r="W481" s="55" t="s">
        <v>17</v>
      </c>
      <c r="X481" s="61">
        <v>3</v>
      </c>
      <c r="Y481" s="11">
        <f t="shared" si="32"/>
        <v>2017</v>
      </c>
      <c r="Z481" s="7" t="str">
        <f t="shared" si="33"/>
        <v>2017.1</v>
      </c>
      <c r="AA481" s="12" t="str">
        <f>IF(AND(INDEX('Rate Case History'!V$11:V$13,MATCH($F481,'Rate Case History'!$U$11:$U$13,0))="Yes",INDEX('Rate Case History'!V$15:V$17,MATCH($N481,'Rate Case History'!$U$15:$U$17,0))="Yes",$M481&lt;='Rate Case History'!$V$7,ISNUMBER($S481)),$S481/100,"NA")</f>
        <v>NA</v>
      </c>
    </row>
    <row r="482" spans="1:27" x14ac:dyDescent="0.25">
      <c r="A482" s="55" t="s">
        <v>31</v>
      </c>
      <c r="B482" s="56" t="s">
        <v>269</v>
      </c>
      <c r="C482" s="55" t="s">
        <v>270</v>
      </c>
      <c r="D482" s="55" t="s">
        <v>495</v>
      </c>
      <c r="E482" s="55" t="s">
        <v>163</v>
      </c>
      <c r="F482" s="55" t="s">
        <v>35</v>
      </c>
      <c r="G482" s="57">
        <v>42229</v>
      </c>
      <c r="H482" s="58">
        <v>5.6666210000000001</v>
      </c>
      <c r="I482" s="59">
        <v>8.48</v>
      </c>
      <c r="J482" s="59">
        <v>10.5</v>
      </c>
      <c r="K482" s="59">
        <v>56.12</v>
      </c>
      <c r="L482" s="60">
        <v>205.97512</v>
      </c>
      <c r="M482" s="57">
        <v>42446</v>
      </c>
      <c r="N482" s="55" t="s">
        <v>73</v>
      </c>
      <c r="O482" s="58">
        <v>2.2189030000000001</v>
      </c>
      <c r="P482" s="55" t="s">
        <v>74</v>
      </c>
      <c r="Q482" s="55" t="s">
        <v>74</v>
      </c>
      <c r="R482" s="60" t="s">
        <v>17</v>
      </c>
      <c r="S482" s="60" t="s">
        <v>17</v>
      </c>
      <c r="T482" s="60" t="s">
        <v>17</v>
      </c>
      <c r="U482" s="55" t="s">
        <v>1666</v>
      </c>
      <c r="V482" s="60" t="s">
        <v>17</v>
      </c>
      <c r="W482" s="55" t="s">
        <v>17</v>
      </c>
      <c r="X482" s="61">
        <v>7</v>
      </c>
      <c r="Y482" s="11">
        <f t="shared" si="32"/>
        <v>2016</v>
      </c>
      <c r="Z482" s="7" t="str">
        <f t="shared" si="33"/>
        <v>2016.1</v>
      </c>
      <c r="AA482" s="12" t="str">
        <f>IF(AND(INDEX('Rate Case History'!V$11:V$13,MATCH($F482,'Rate Case History'!$U$11:$U$13,0))="Yes",INDEX('Rate Case History'!V$15:V$17,MATCH($N482,'Rate Case History'!$U$15:$U$17,0))="Yes",$M482&lt;='Rate Case History'!$V$7,ISNUMBER($S482)),$S482/100,"NA")</f>
        <v>NA</v>
      </c>
    </row>
    <row r="483" spans="1:27" x14ac:dyDescent="0.25">
      <c r="A483" s="55" t="s">
        <v>31</v>
      </c>
      <c r="B483" s="56" t="s">
        <v>269</v>
      </c>
      <c r="C483" s="55" t="s">
        <v>270</v>
      </c>
      <c r="D483" s="55" t="s">
        <v>496</v>
      </c>
      <c r="E483" s="55" t="s">
        <v>163</v>
      </c>
      <c r="F483" s="55" t="s">
        <v>24</v>
      </c>
      <c r="G483" s="57">
        <v>41957</v>
      </c>
      <c r="H483" s="58">
        <v>0.402887</v>
      </c>
      <c r="I483" s="59" t="s">
        <v>17</v>
      </c>
      <c r="J483" s="59" t="s">
        <v>17</v>
      </c>
      <c r="K483" s="59" t="s">
        <v>17</v>
      </c>
      <c r="L483" s="59">
        <v>3.5966559999999999</v>
      </c>
      <c r="M483" s="57">
        <v>42031</v>
      </c>
      <c r="N483" s="55" t="s">
        <v>76</v>
      </c>
      <c r="O483" s="58">
        <v>0.301369</v>
      </c>
      <c r="P483" s="55" t="s">
        <v>74</v>
      </c>
      <c r="Q483" s="55" t="s">
        <v>74</v>
      </c>
      <c r="R483" s="59" t="s">
        <v>17</v>
      </c>
      <c r="S483" s="59" t="s">
        <v>17</v>
      </c>
      <c r="T483" s="59" t="s">
        <v>17</v>
      </c>
      <c r="U483" s="55" t="s">
        <v>1786</v>
      </c>
      <c r="V483" s="60">
        <v>2.7083210000000002</v>
      </c>
      <c r="W483" s="55" t="s">
        <v>18</v>
      </c>
      <c r="X483" s="61">
        <v>2</v>
      </c>
      <c r="Y483" s="11">
        <f t="shared" si="32"/>
        <v>2015</v>
      </c>
      <c r="Z483" s="7" t="str">
        <f t="shared" si="33"/>
        <v>2015.1</v>
      </c>
      <c r="AA483" s="12" t="str">
        <f>IF(AND(INDEX('Rate Case History'!V$11:V$13,MATCH($F483,'Rate Case History'!$U$11:$U$13,0))="Yes",INDEX('Rate Case History'!V$15:V$17,MATCH($N483,'Rate Case History'!$U$15:$U$17,0))="Yes",$M483&lt;='Rate Case History'!$V$7,ISNUMBER($S483)),$S483/100,"NA")</f>
        <v>NA</v>
      </c>
    </row>
    <row r="484" spans="1:27" x14ac:dyDescent="0.25">
      <c r="A484" s="55" t="s">
        <v>31</v>
      </c>
      <c r="B484" s="56" t="s">
        <v>269</v>
      </c>
      <c r="C484" s="55" t="s">
        <v>270</v>
      </c>
      <c r="D484" s="55" t="s">
        <v>497</v>
      </c>
      <c r="E484" s="55" t="s">
        <v>163</v>
      </c>
      <c r="F484" s="55" t="s">
        <v>35</v>
      </c>
      <c r="G484" s="57">
        <v>41648</v>
      </c>
      <c r="H484" s="58">
        <v>6.3</v>
      </c>
      <c r="I484" s="60">
        <v>8.51</v>
      </c>
      <c r="J484" s="60">
        <v>10.53</v>
      </c>
      <c r="K484" s="60">
        <v>53</v>
      </c>
      <c r="L484" s="60">
        <v>177.562738</v>
      </c>
      <c r="M484" s="57">
        <v>41886</v>
      </c>
      <c r="N484" s="55" t="s">
        <v>73</v>
      </c>
      <c r="O484" s="58">
        <v>4.3315000000000001</v>
      </c>
      <c r="P484" s="55" t="s">
        <v>74</v>
      </c>
      <c r="Q484" s="55" t="s">
        <v>74</v>
      </c>
      <c r="R484" s="60">
        <v>7.75</v>
      </c>
      <c r="S484" s="60">
        <v>9.1</v>
      </c>
      <c r="T484" s="60">
        <v>53</v>
      </c>
      <c r="U484" s="55" t="s">
        <v>1667</v>
      </c>
      <c r="V484" s="60">
        <v>177.562738</v>
      </c>
      <c r="W484" s="55" t="s">
        <v>18</v>
      </c>
      <c r="X484" s="61">
        <v>7</v>
      </c>
      <c r="Y484" s="11">
        <f t="shared" si="32"/>
        <v>2014</v>
      </c>
      <c r="Z484" s="7" t="str">
        <f t="shared" si="33"/>
        <v>2014.3</v>
      </c>
      <c r="AA484" s="12">
        <f>IF(AND(INDEX('Rate Case History'!V$11:V$13,MATCH($F484,'Rate Case History'!$U$11:$U$13,0))="Yes",INDEX('Rate Case History'!V$15:V$17,MATCH($N484,'Rate Case History'!$U$15:$U$17,0))="Yes",$M484&lt;='Rate Case History'!$V$7,ISNUMBER($S484)),$S484/100,"NA")</f>
        <v>9.0999999999999998E-2</v>
      </c>
    </row>
    <row r="485" spans="1:27" x14ac:dyDescent="0.25">
      <c r="A485" s="55" t="s">
        <v>31</v>
      </c>
      <c r="B485" s="56" t="s">
        <v>269</v>
      </c>
      <c r="C485" s="55" t="s">
        <v>270</v>
      </c>
      <c r="D485" s="55" t="s">
        <v>498</v>
      </c>
      <c r="E485" s="55" t="s">
        <v>163</v>
      </c>
      <c r="F485" s="55" t="s">
        <v>24</v>
      </c>
      <c r="G485" s="57">
        <v>41590</v>
      </c>
      <c r="H485" s="58">
        <v>1.212777</v>
      </c>
      <c r="I485" s="59" t="s">
        <v>17</v>
      </c>
      <c r="J485" s="59" t="s">
        <v>17</v>
      </c>
      <c r="K485" s="59" t="s">
        <v>17</v>
      </c>
      <c r="L485" s="59">
        <v>13.78905</v>
      </c>
      <c r="M485" s="57">
        <v>41667</v>
      </c>
      <c r="N485" s="55" t="s">
        <v>73</v>
      </c>
      <c r="O485" s="58">
        <v>1.184158</v>
      </c>
      <c r="P485" s="55" t="s">
        <v>74</v>
      </c>
      <c r="Q485" s="55" t="s">
        <v>74</v>
      </c>
      <c r="R485" s="60" t="s">
        <v>17</v>
      </c>
      <c r="S485" s="60" t="s">
        <v>17</v>
      </c>
      <c r="T485" s="60" t="s">
        <v>17</v>
      </c>
      <c r="U485" s="55" t="s">
        <v>1667</v>
      </c>
      <c r="V485" s="60">
        <v>13.59076</v>
      </c>
      <c r="W485" s="55" t="s">
        <v>18</v>
      </c>
      <c r="X485" s="61">
        <v>2</v>
      </c>
      <c r="Y485" s="11">
        <f t="shared" si="32"/>
        <v>2014</v>
      </c>
      <c r="Z485" s="7" t="str">
        <f t="shared" si="33"/>
        <v>2014.1</v>
      </c>
      <c r="AA485" s="12" t="str">
        <f>IF(AND(INDEX('Rate Case History'!V$11:V$13,MATCH($F485,'Rate Case History'!$U$11:$U$13,0))="Yes",INDEX('Rate Case History'!V$15:V$17,MATCH($N485,'Rate Case History'!$U$15:$U$17,0))="Yes",$M485&lt;='Rate Case History'!$V$7,ISNUMBER($S485)),$S485/100,"NA")</f>
        <v>NA</v>
      </c>
    </row>
    <row r="486" spans="1:27" x14ac:dyDescent="0.25">
      <c r="A486" s="55" t="s">
        <v>31</v>
      </c>
      <c r="B486" s="56" t="s">
        <v>269</v>
      </c>
      <c r="C486" s="55" t="s">
        <v>270</v>
      </c>
      <c r="D486" s="55" t="s">
        <v>499</v>
      </c>
      <c r="E486" s="55" t="s">
        <v>163</v>
      </c>
      <c r="F486" s="55" t="s">
        <v>35</v>
      </c>
      <c r="G486" s="57">
        <v>40934</v>
      </c>
      <c r="H486" s="58">
        <v>9.7051160000000003</v>
      </c>
      <c r="I486" s="59">
        <v>8.7799999999999994</v>
      </c>
      <c r="J486" s="59">
        <v>10.9</v>
      </c>
      <c r="K486" s="59">
        <v>51.66</v>
      </c>
      <c r="L486" s="59">
        <v>160.074634</v>
      </c>
      <c r="M486" s="57">
        <v>41143</v>
      </c>
      <c r="N486" s="55" t="s">
        <v>73</v>
      </c>
      <c r="O486" s="58">
        <v>2.8</v>
      </c>
      <c r="P486" s="55" t="s">
        <v>74</v>
      </c>
      <c r="Q486" s="55" t="s">
        <v>74</v>
      </c>
      <c r="R486" s="59" t="s">
        <v>17</v>
      </c>
      <c r="S486" s="59" t="s">
        <v>17</v>
      </c>
      <c r="T486" s="59" t="s">
        <v>17</v>
      </c>
      <c r="U486" s="55" t="s">
        <v>1741</v>
      </c>
      <c r="V486" s="60" t="s">
        <v>17</v>
      </c>
      <c r="W486" s="55" t="s">
        <v>17</v>
      </c>
      <c r="X486" s="61">
        <v>6</v>
      </c>
      <c r="Y486" s="11">
        <f t="shared" si="32"/>
        <v>2012</v>
      </c>
      <c r="Z486" s="7" t="str">
        <f t="shared" si="33"/>
        <v>2012.3</v>
      </c>
      <c r="AA486" s="12" t="str">
        <f>IF(AND(INDEX('Rate Case History'!V$11:V$13,MATCH($F486,'Rate Case History'!$U$11:$U$13,0))="Yes",INDEX('Rate Case History'!V$15:V$17,MATCH($N486,'Rate Case History'!$U$15:$U$17,0))="Yes",$M486&lt;='Rate Case History'!$V$7,ISNUMBER($S486)),$S486/100,"NA")</f>
        <v>NA</v>
      </c>
    </row>
    <row r="487" spans="1:27" x14ac:dyDescent="0.25">
      <c r="A487" s="55" t="s">
        <v>31</v>
      </c>
      <c r="B487" s="56" t="s">
        <v>269</v>
      </c>
      <c r="C487" s="55" t="s">
        <v>270</v>
      </c>
      <c r="D487" s="55" t="s">
        <v>500</v>
      </c>
      <c r="E487" s="55" t="s">
        <v>163</v>
      </c>
      <c r="F487" s="55" t="s">
        <v>35</v>
      </c>
      <c r="G487" s="57">
        <v>40207</v>
      </c>
      <c r="H487" s="58">
        <v>6.0147050000000002</v>
      </c>
      <c r="I487" s="59">
        <v>9.11</v>
      </c>
      <c r="J487" s="59">
        <v>11.4</v>
      </c>
      <c r="K487" s="59">
        <v>49.5</v>
      </c>
      <c r="L487" s="59">
        <v>144.58317199999999</v>
      </c>
      <c r="M487" s="57">
        <v>40389</v>
      </c>
      <c r="N487" s="55" t="s">
        <v>73</v>
      </c>
      <c r="O487" s="58">
        <v>3.855</v>
      </c>
      <c r="P487" s="55" t="s">
        <v>74</v>
      </c>
      <c r="Q487" s="55" t="s">
        <v>74</v>
      </c>
      <c r="R487" s="60" t="s">
        <v>17</v>
      </c>
      <c r="S487" s="60" t="s">
        <v>17</v>
      </c>
      <c r="T487" s="60" t="s">
        <v>17</v>
      </c>
      <c r="U487" s="55" t="s">
        <v>17</v>
      </c>
      <c r="V487" s="60" t="s">
        <v>17</v>
      </c>
      <c r="W487" s="55" t="s">
        <v>17</v>
      </c>
      <c r="X487" s="61">
        <v>6</v>
      </c>
      <c r="Y487" s="11">
        <f t="shared" si="32"/>
        <v>2010</v>
      </c>
      <c r="Z487" s="7" t="str">
        <f t="shared" si="33"/>
        <v>2010.3</v>
      </c>
      <c r="AA487" s="12" t="str">
        <f>IF(AND(INDEX('Rate Case History'!V$11:V$13,MATCH($F487,'Rate Case History'!$U$11:$U$13,0))="Yes",INDEX('Rate Case History'!V$15:V$17,MATCH($N487,'Rate Case History'!$U$15:$U$17,0))="Yes",$M487&lt;='Rate Case History'!$V$7,ISNUMBER($S487)),$S487/100,"NA")</f>
        <v>NA</v>
      </c>
    </row>
    <row r="488" spans="1:27" x14ac:dyDescent="0.25">
      <c r="A488" s="55" t="s">
        <v>31</v>
      </c>
      <c r="B488" s="56" t="s">
        <v>269</v>
      </c>
      <c r="C488" s="55" t="s">
        <v>270</v>
      </c>
      <c r="D488" s="55" t="s">
        <v>501</v>
      </c>
      <c r="E488" s="55" t="s">
        <v>163</v>
      </c>
      <c r="F488" s="55" t="s">
        <v>35</v>
      </c>
      <c r="G488" s="57">
        <v>39339</v>
      </c>
      <c r="H488" s="58">
        <v>4.9781909999999998</v>
      </c>
      <c r="I488" s="59">
        <v>8.4700000000000006</v>
      </c>
      <c r="J488" s="59">
        <v>11</v>
      </c>
      <c r="K488" s="59">
        <v>48.3</v>
      </c>
      <c r="L488" s="59">
        <v>135.56152499999999</v>
      </c>
      <c r="M488" s="57">
        <v>39561</v>
      </c>
      <c r="N488" s="55" t="s">
        <v>73</v>
      </c>
      <c r="O488" s="58">
        <v>2.1</v>
      </c>
      <c r="P488" s="55" t="s">
        <v>74</v>
      </c>
      <c r="Q488" s="55" t="s">
        <v>74</v>
      </c>
      <c r="R488" s="59" t="s">
        <v>17</v>
      </c>
      <c r="S488" s="59" t="s">
        <v>17</v>
      </c>
      <c r="T488" s="59" t="s">
        <v>17</v>
      </c>
      <c r="U488" s="55" t="s">
        <v>17</v>
      </c>
      <c r="V488" s="60" t="s">
        <v>17</v>
      </c>
      <c r="W488" s="55" t="s">
        <v>17</v>
      </c>
      <c r="X488" s="61">
        <v>7</v>
      </c>
      <c r="Y488" s="11">
        <f t="shared" si="32"/>
        <v>2008</v>
      </c>
      <c r="Z488" s="7" t="str">
        <f t="shared" si="33"/>
        <v>2008.2</v>
      </c>
      <c r="AA488" s="12" t="str">
        <f>IF(AND(INDEX('Rate Case History'!V$11:V$13,MATCH($F488,'Rate Case History'!$U$11:$U$13,0))="Yes",INDEX('Rate Case History'!V$15:V$17,MATCH($N488,'Rate Case History'!$U$15:$U$17,0))="Yes",$M488&lt;='Rate Case History'!$V$7,ISNUMBER($S488)),$S488/100,"NA")</f>
        <v>NA</v>
      </c>
    </row>
    <row r="489" spans="1:27" x14ac:dyDescent="0.25">
      <c r="A489" s="55" t="s">
        <v>31</v>
      </c>
      <c r="B489" s="56" t="s">
        <v>269</v>
      </c>
      <c r="C489" s="55" t="s">
        <v>270</v>
      </c>
      <c r="D489" s="55" t="s">
        <v>502</v>
      </c>
      <c r="E489" s="55" t="s">
        <v>163</v>
      </c>
      <c r="F489" s="55" t="s">
        <v>35</v>
      </c>
      <c r="G489" s="57">
        <v>37787</v>
      </c>
      <c r="H489" s="58">
        <v>7.4</v>
      </c>
      <c r="I489" s="59">
        <v>9.94</v>
      </c>
      <c r="J489" s="59">
        <v>12.5</v>
      </c>
      <c r="K489" s="59">
        <v>46.96</v>
      </c>
      <c r="L489" s="59" t="s">
        <v>17</v>
      </c>
      <c r="M489" s="57">
        <v>37991</v>
      </c>
      <c r="N489" s="55" t="s">
        <v>76</v>
      </c>
      <c r="O489" s="58">
        <v>2.5</v>
      </c>
      <c r="P489" s="55" t="s">
        <v>74</v>
      </c>
      <c r="Q489" s="55" t="s">
        <v>74</v>
      </c>
      <c r="R489" s="60" t="s">
        <v>17</v>
      </c>
      <c r="S489" s="60" t="s">
        <v>17</v>
      </c>
      <c r="T489" s="60" t="s">
        <v>17</v>
      </c>
      <c r="U489" s="55" t="s">
        <v>17</v>
      </c>
      <c r="V489" s="60" t="s">
        <v>17</v>
      </c>
      <c r="W489" s="55" t="s">
        <v>17</v>
      </c>
      <c r="X489" s="61">
        <v>6</v>
      </c>
      <c r="Y489" s="11">
        <f t="shared" si="32"/>
        <v>2004</v>
      </c>
      <c r="Z489" s="7" t="str">
        <f t="shared" si="33"/>
        <v>2004.1</v>
      </c>
      <c r="AA489" s="12" t="str">
        <f>IF(AND(INDEX('Rate Case History'!V$11:V$13,MATCH($F489,'Rate Case History'!$U$11:$U$13,0))="Yes",INDEX('Rate Case History'!V$15:V$17,MATCH($N489,'Rate Case History'!$U$15:$U$17,0))="Yes",$M489&lt;='Rate Case History'!$V$7,ISNUMBER($S489)),$S489/100,"NA")</f>
        <v>NA</v>
      </c>
    </row>
    <row r="490" spans="1:27" x14ac:dyDescent="0.25">
      <c r="A490" s="55" t="s">
        <v>31</v>
      </c>
      <c r="B490" s="56" t="s">
        <v>269</v>
      </c>
      <c r="C490" s="55" t="s">
        <v>270</v>
      </c>
      <c r="D490" s="55" t="s">
        <v>503</v>
      </c>
      <c r="E490" s="55" t="s">
        <v>163</v>
      </c>
      <c r="F490" s="55" t="s">
        <v>35</v>
      </c>
      <c r="G490" s="57">
        <v>33739</v>
      </c>
      <c r="H490" s="58">
        <v>6.3</v>
      </c>
      <c r="I490" s="59">
        <v>11.15</v>
      </c>
      <c r="J490" s="59">
        <v>12.88</v>
      </c>
      <c r="K490" s="59">
        <v>42.42</v>
      </c>
      <c r="L490" s="59">
        <v>52.3</v>
      </c>
      <c r="M490" s="57">
        <v>33981</v>
      </c>
      <c r="N490" s="55" t="s">
        <v>76</v>
      </c>
      <c r="O490" s="58">
        <v>0.9</v>
      </c>
      <c r="P490" s="55" t="s">
        <v>74</v>
      </c>
      <c r="Q490" s="55" t="s">
        <v>74</v>
      </c>
      <c r="R490" s="59">
        <v>10.64</v>
      </c>
      <c r="S490" s="59">
        <v>12</v>
      </c>
      <c r="T490" s="59">
        <v>41.09</v>
      </c>
      <c r="U490" s="55" t="s">
        <v>1682</v>
      </c>
      <c r="V490" s="59">
        <v>41.3</v>
      </c>
      <c r="W490" s="55" t="s">
        <v>18</v>
      </c>
      <c r="X490" s="61">
        <v>8</v>
      </c>
      <c r="Y490" s="11">
        <f t="shared" si="32"/>
        <v>1993</v>
      </c>
      <c r="Z490" s="7" t="str">
        <f t="shared" si="33"/>
        <v>1993.1</v>
      </c>
      <c r="AA490" s="12">
        <f>IF(AND(INDEX('Rate Case History'!V$11:V$13,MATCH($F490,'Rate Case History'!$U$11:$U$13,0))="Yes",INDEX('Rate Case History'!V$15:V$17,MATCH($N490,'Rate Case History'!$U$15:$U$17,0))="Yes",$M490&lt;='Rate Case History'!$V$7,ISNUMBER($S490)),$S490/100,"NA")</f>
        <v>0.12</v>
      </c>
    </row>
    <row r="491" spans="1:27" x14ac:dyDescent="0.25">
      <c r="A491" s="55" t="s">
        <v>31</v>
      </c>
      <c r="B491" s="56" t="s">
        <v>269</v>
      </c>
      <c r="C491" s="55" t="s">
        <v>270</v>
      </c>
      <c r="D491" s="55" t="s">
        <v>2132</v>
      </c>
      <c r="E491" s="55" t="s">
        <v>163</v>
      </c>
      <c r="F491" s="55" t="s">
        <v>35</v>
      </c>
      <c r="G491" s="57">
        <v>33364</v>
      </c>
      <c r="H491" s="58">
        <v>13.3</v>
      </c>
      <c r="I491" s="59">
        <v>11.53</v>
      </c>
      <c r="J491" s="59">
        <v>13.75</v>
      </c>
      <c r="K491" s="59">
        <v>40.26</v>
      </c>
      <c r="L491" s="59" t="s">
        <v>17</v>
      </c>
      <c r="M491" s="57">
        <v>33569</v>
      </c>
      <c r="N491" s="55" t="s">
        <v>73</v>
      </c>
      <c r="O491" s="58">
        <v>7</v>
      </c>
      <c r="P491" s="55" t="s">
        <v>74</v>
      </c>
      <c r="Q491" s="55" t="s">
        <v>74</v>
      </c>
      <c r="R491" s="59" t="s">
        <v>17</v>
      </c>
      <c r="S491" s="59" t="s">
        <v>17</v>
      </c>
      <c r="T491" s="59" t="s">
        <v>17</v>
      </c>
      <c r="U491" s="55" t="s">
        <v>17</v>
      </c>
      <c r="V491" s="59" t="s">
        <v>17</v>
      </c>
      <c r="W491" s="55" t="s">
        <v>17</v>
      </c>
      <c r="X491" s="61">
        <v>6</v>
      </c>
      <c r="Y491" s="11">
        <f t="shared" si="32"/>
        <v>1991</v>
      </c>
      <c r="Z491" s="7" t="str">
        <f t="shared" si="33"/>
        <v>1991.4</v>
      </c>
      <c r="AA491" s="12" t="str">
        <f>IF(AND(INDEX('Rate Case History'!V$11:V$13,MATCH($F491,'Rate Case History'!$U$11:$U$13,0))="Yes",INDEX('Rate Case History'!V$15:V$17,MATCH($N491,'Rate Case History'!$U$15:$U$17,0))="Yes",$M491&lt;='Rate Case History'!$V$7,ISNUMBER($S491)),$S491/100,"NA")</f>
        <v>NA</v>
      </c>
    </row>
    <row r="492" spans="1:27" x14ac:dyDescent="0.25">
      <c r="A492" s="55" t="s">
        <v>31</v>
      </c>
      <c r="B492" s="56" t="s">
        <v>504</v>
      </c>
      <c r="C492" s="55" t="s">
        <v>83</v>
      </c>
      <c r="D492" s="55" t="s">
        <v>1915</v>
      </c>
      <c r="E492" s="55" t="s">
        <v>163</v>
      </c>
      <c r="F492" s="55" t="s">
        <v>24</v>
      </c>
      <c r="G492" s="57">
        <v>45055</v>
      </c>
      <c r="H492" s="58">
        <v>1.5028140000000001</v>
      </c>
      <c r="I492" s="59" t="s">
        <v>17</v>
      </c>
      <c r="J492" s="59" t="s">
        <v>17</v>
      </c>
      <c r="K492" s="59" t="s">
        <v>17</v>
      </c>
      <c r="L492" s="60">
        <v>28.464122</v>
      </c>
      <c r="M492" s="57">
        <v>45127</v>
      </c>
      <c r="N492" s="55" t="s">
        <v>76</v>
      </c>
      <c r="O492" s="58">
        <v>1.457527</v>
      </c>
      <c r="P492" s="55" t="s">
        <v>74</v>
      </c>
      <c r="Q492" s="55" t="s">
        <v>74</v>
      </c>
      <c r="R492" s="60" t="s">
        <v>17</v>
      </c>
      <c r="S492" s="60" t="s">
        <v>17</v>
      </c>
      <c r="T492" s="60" t="s">
        <v>17</v>
      </c>
      <c r="U492" s="55" t="s">
        <v>1904</v>
      </c>
      <c r="V492" s="60" t="s">
        <v>17</v>
      </c>
      <c r="W492" s="55" t="s">
        <v>17</v>
      </c>
      <c r="X492" s="61">
        <v>2</v>
      </c>
      <c r="Y492" s="11">
        <f t="shared" si="32"/>
        <v>2023</v>
      </c>
      <c r="Z492" s="7" t="str">
        <f t="shared" si="33"/>
        <v>2023.3</v>
      </c>
      <c r="AA492" s="12" t="str">
        <f>IF(AND(INDEX('Rate Case History'!V$11:V$13,MATCH($F492,'Rate Case History'!$U$11:$U$13,0))="Yes",INDEX('Rate Case History'!V$15:V$17,MATCH($N492,'Rate Case History'!$U$15:$U$17,0))="Yes",$M492&lt;='Rate Case History'!$V$7,ISNUMBER($S492)),$S492/100,"NA")</f>
        <v>NA</v>
      </c>
    </row>
    <row r="493" spans="1:27" x14ac:dyDescent="0.25">
      <c r="A493" s="55" t="s">
        <v>31</v>
      </c>
      <c r="B493" s="56" t="s">
        <v>504</v>
      </c>
      <c r="C493" s="55" t="s">
        <v>83</v>
      </c>
      <c r="D493" s="55" t="s">
        <v>1587</v>
      </c>
      <c r="E493" s="55" t="s">
        <v>163</v>
      </c>
      <c r="F493" s="55" t="s">
        <v>24</v>
      </c>
      <c r="G493" s="57">
        <v>44690</v>
      </c>
      <c r="H493" s="58">
        <v>1.373596</v>
      </c>
      <c r="I493" s="60" t="s">
        <v>17</v>
      </c>
      <c r="J493" s="60" t="s">
        <v>17</v>
      </c>
      <c r="K493" s="60" t="s">
        <v>17</v>
      </c>
      <c r="L493" s="60">
        <v>13.953988000000001</v>
      </c>
      <c r="M493" s="57">
        <v>44770</v>
      </c>
      <c r="N493" s="55" t="s">
        <v>76</v>
      </c>
      <c r="O493" s="58">
        <v>1.3734090000000001</v>
      </c>
      <c r="P493" s="55" t="s">
        <v>74</v>
      </c>
      <c r="Q493" s="55" t="s">
        <v>74</v>
      </c>
      <c r="R493" s="59" t="s">
        <v>17</v>
      </c>
      <c r="S493" s="59" t="s">
        <v>17</v>
      </c>
      <c r="T493" s="60" t="s">
        <v>17</v>
      </c>
      <c r="U493" s="55" t="s">
        <v>1692</v>
      </c>
      <c r="V493" s="60">
        <v>13.952147</v>
      </c>
      <c r="W493" s="55" t="s">
        <v>18</v>
      </c>
      <c r="X493" s="61">
        <v>2</v>
      </c>
      <c r="Y493" s="11">
        <f t="shared" si="32"/>
        <v>2022</v>
      </c>
      <c r="Z493" s="7" t="str">
        <f t="shared" si="33"/>
        <v>2022.3</v>
      </c>
      <c r="AA493" s="12" t="str">
        <f>IF(AND(INDEX('Rate Case History'!V$11:V$13,MATCH($F493,'Rate Case History'!$U$11:$U$13,0))="Yes",INDEX('Rate Case History'!V$15:V$17,MATCH($N493,'Rate Case History'!$U$15:$U$17,0))="Yes",$M493&lt;='Rate Case History'!$V$7,ISNUMBER($S493)),$S493/100,"NA")</f>
        <v>NA</v>
      </c>
    </row>
    <row r="494" spans="1:27" x14ac:dyDescent="0.25">
      <c r="A494" s="55" t="s">
        <v>31</v>
      </c>
      <c r="B494" s="56" t="s">
        <v>504</v>
      </c>
      <c r="C494" s="55" t="s">
        <v>83</v>
      </c>
      <c r="D494" s="55" t="s">
        <v>505</v>
      </c>
      <c r="E494" s="55" t="s">
        <v>163</v>
      </c>
      <c r="F494" s="55" t="s">
        <v>24</v>
      </c>
      <c r="G494" s="57">
        <v>44337</v>
      </c>
      <c r="H494" s="58">
        <v>1.834047</v>
      </c>
      <c r="I494" s="59" t="s">
        <v>17</v>
      </c>
      <c r="J494" s="59" t="s">
        <v>17</v>
      </c>
      <c r="K494" s="59" t="s">
        <v>17</v>
      </c>
      <c r="L494" s="60">
        <v>68.708697999999998</v>
      </c>
      <c r="M494" s="57">
        <v>44406</v>
      </c>
      <c r="N494" s="55" t="s">
        <v>76</v>
      </c>
      <c r="O494" s="58">
        <v>1.8237570000000001</v>
      </c>
      <c r="P494" s="55" t="s">
        <v>74</v>
      </c>
      <c r="Q494" s="55" t="s">
        <v>74</v>
      </c>
      <c r="R494" s="59" t="s">
        <v>17</v>
      </c>
      <c r="S494" s="59" t="s">
        <v>17</v>
      </c>
      <c r="T494" s="59" t="s">
        <v>17</v>
      </c>
      <c r="U494" s="55" t="s">
        <v>1685</v>
      </c>
      <c r="V494" s="60">
        <v>68.658779999999993</v>
      </c>
      <c r="W494" s="55" t="s">
        <v>18</v>
      </c>
      <c r="X494" s="61">
        <v>2</v>
      </c>
      <c r="Y494" s="11">
        <f t="shared" si="32"/>
        <v>2021</v>
      </c>
      <c r="Z494" s="7" t="str">
        <f t="shared" si="33"/>
        <v>2021.3</v>
      </c>
      <c r="AA494" s="12" t="str">
        <f>IF(AND(INDEX('Rate Case History'!V$11:V$13,MATCH($F494,'Rate Case History'!$U$11:$U$13,0))="Yes",INDEX('Rate Case History'!V$15:V$17,MATCH($N494,'Rate Case History'!$U$15:$U$17,0))="Yes",$M494&lt;='Rate Case History'!$V$7,ISNUMBER($S494)),$S494/100,"NA")</f>
        <v>NA</v>
      </c>
    </row>
    <row r="495" spans="1:27" x14ac:dyDescent="0.25">
      <c r="A495" s="55" t="s">
        <v>31</v>
      </c>
      <c r="B495" s="56" t="s">
        <v>504</v>
      </c>
      <c r="C495" s="55" t="s">
        <v>83</v>
      </c>
      <c r="D495" s="55" t="s">
        <v>506</v>
      </c>
      <c r="E495" s="55" t="s">
        <v>163</v>
      </c>
      <c r="F495" s="55" t="s">
        <v>35</v>
      </c>
      <c r="G495" s="57">
        <v>44323</v>
      </c>
      <c r="H495" s="58">
        <v>10.199942999999999</v>
      </c>
      <c r="I495" s="59">
        <v>7.05</v>
      </c>
      <c r="J495" s="59">
        <v>10.15</v>
      </c>
      <c r="K495" s="59">
        <v>50.34</v>
      </c>
      <c r="L495" s="59">
        <v>230.33777900000001</v>
      </c>
      <c r="M495" s="57">
        <v>44560</v>
      </c>
      <c r="N495" s="55" t="s">
        <v>73</v>
      </c>
      <c r="O495" s="58">
        <v>6.6109819999999999</v>
      </c>
      <c r="P495" s="55" t="s">
        <v>74</v>
      </c>
      <c r="Q495" s="55" t="s">
        <v>74</v>
      </c>
      <c r="R495" s="59" t="s">
        <v>17</v>
      </c>
      <c r="S495" s="59" t="s">
        <v>17</v>
      </c>
      <c r="T495" s="59" t="s">
        <v>17</v>
      </c>
      <c r="U495" s="55" t="s">
        <v>1685</v>
      </c>
      <c r="V495" s="60" t="s">
        <v>17</v>
      </c>
      <c r="W495" s="55" t="s">
        <v>17</v>
      </c>
      <c r="X495" s="61">
        <v>7</v>
      </c>
      <c r="Y495" s="11">
        <f t="shared" si="32"/>
        <v>2021</v>
      </c>
      <c r="Z495" s="7" t="str">
        <f t="shared" si="33"/>
        <v>2021.4</v>
      </c>
      <c r="AA495" s="12" t="str">
        <f>IF(AND(INDEX('Rate Case History'!V$11:V$13,MATCH($F495,'Rate Case History'!$U$11:$U$13,0))="Yes",INDEX('Rate Case History'!V$15:V$17,MATCH($N495,'Rate Case History'!$U$15:$U$17,0))="Yes",$M495&lt;='Rate Case History'!$V$7,ISNUMBER($S495)),$S495/100,"NA")</f>
        <v>NA</v>
      </c>
    </row>
    <row r="496" spans="1:27" x14ac:dyDescent="0.25">
      <c r="A496" s="55" t="s">
        <v>31</v>
      </c>
      <c r="B496" s="56" t="s">
        <v>504</v>
      </c>
      <c r="C496" s="55" t="s">
        <v>83</v>
      </c>
      <c r="D496" s="55" t="s">
        <v>507</v>
      </c>
      <c r="E496" s="55" t="s">
        <v>163</v>
      </c>
      <c r="F496" s="55" t="s">
        <v>24</v>
      </c>
      <c r="G496" s="57">
        <v>43901</v>
      </c>
      <c r="H496" s="58">
        <v>1.634233</v>
      </c>
      <c r="I496" s="59" t="s">
        <v>17</v>
      </c>
      <c r="J496" s="59" t="s">
        <v>17</v>
      </c>
      <c r="K496" s="59" t="s">
        <v>17</v>
      </c>
      <c r="L496" s="59">
        <v>49.220390999999999</v>
      </c>
      <c r="M496" s="57">
        <v>44005</v>
      </c>
      <c r="N496" s="55" t="s">
        <v>76</v>
      </c>
      <c r="O496" s="58">
        <v>1.6316919999999999</v>
      </c>
      <c r="P496" s="55" t="s">
        <v>74</v>
      </c>
      <c r="Q496" s="55" t="s">
        <v>74</v>
      </c>
      <c r="R496" s="60" t="s">
        <v>17</v>
      </c>
      <c r="S496" s="60" t="s">
        <v>17</v>
      </c>
      <c r="T496" s="60" t="s">
        <v>17</v>
      </c>
      <c r="U496" s="55" t="s">
        <v>1787</v>
      </c>
      <c r="V496" s="60">
        <v>49.161288999999996</v>
      </c>
      <c r="W496" s="55" t="s">
        <v>18</v>
      </c>
      <c r="X496" s="61">
        <v>3</v>
      </c>
      <c r="Y496" s="11">
        <f t="shared" si="32"/>
        <v>2020</v>
      </c>
      <c r="Z496" s="7" t="str">
        <f t="shared" si="33"/>
        <v>2020.2</v>
      </c>
      <c r="AA496" s="12" t="str">
        <f>IF(AND(INDEX('Rate Case History'!V$11:V$13,MATCH($F496,'Rate Case History'!$U$11:$U$13,0))="Yes",INDEX('Rate Case History'!V$15:V$17,MATCH($N496,'Rate Case History'!$U$15:$U$17,0))="Yes",$M496&lt;='Rate Case History'!$V$7,ISNUMBER($S496)),$S496/100,"NA")</f>
        <v>NA</v>
      </c>
    </row>
    <row r="497" spans="1:27" x14ac:dyDescent="0.25">
      <c r="A497" s="55" t="s">
        <v>31</v>
      </c>
      <c r="B497" s="56" t="s">
        <v>504</v>
      </c>
      <c r="C497" s="55" t="s">
        <v>83</v>
      </c>
      <c r="D497" s="55" t="s">
        <v>508</v>
      </c>
      <c r="E497" s="55" t="s">
        <v>163</v>
      </c>
      <c r="F497" s="55" t="s">
        <v>24</v>
      </c>
      <c r="G497" s="57">
        <v>43556</v>
      </c>
      <c r="H497" s="58">
        <v>1.3840889999999999</v>
      </c>
      <c r="I497" s="59" t="s">
        <v>17</v>
      </c>
      <c r="J497" s="59" t="s">
        <v>17</v>
      </c>
      <c r="K497" s="59" t="s">
        <v>17</v>
      </c>
      <c r="L497" s="59">
        <v>32.393239999999999</v>
      </c>
      <c r="M497" s="57">
        <v>43641</v>
      </c>
      <c r="N497" s="55" t="s">
        <v>76</v>
      </c>
      <c r="O497" s="58">
        <v>1.4425030000000001</v>
      </c>
      <c r="P497" s="55" t="s">
        <v>74</v>
      </c>
      <c r="Q497" s="55" t="s">
        <v>74</v>
      </c>
      <c r="R497" s="59" t="s">
        <v>17</v>
      </c>
      <c r="S497" s="59" t="s">
        <v>17</v>
      </c>
      <c r="T497" s="59" t="s">
        <v>17</v>
      </c>
      <c r="U497" s="55" t="s">
        <v>1788</v>
      </c>
      <c r="V497" s="59">
        <v>33.085262</v>
      </c>
      <c r="W497" s="55" t="s">
        <v>18</v>
      </c>
      <c r="X497" s="61">
        <v>2</v>
      </c>
      <c r="Y497" s="11">
        <f t="shared" si="32"/>
        <v>2019</v>
      </c>
      <c r="Z497" s="7" t="str">
        <f t="shared" si="33"/>
        <v>2019.2</v>
      </c>
      <c r="AA497" s="12" t="str">
        <f>IF(AND(INDEX('Rate Case History'!V$11:V$13,MATCH($F497,'Rate Case History'!$U$11:$U$13,0))="Yes",INDEX('Rate Case History'!V$15:V$17,MATCH($N497,'Rate Case History'!$U$15:$U$17,0))="Yes",$M497&lt;='Rate Case History'!$V$7,ISNUMBER($S497)),$S497/100,"NA")</f>
        <v>NA</v>
      </c>
    </row>
    <row r="498" spans="1:27" x14ac:dyDescent="0.25">
      <c r="A498" s="55" t="s">
        <v>31</v>
      </c>
      <c r="B498" s="56" t="s">
        <v>504</v>
      </c>
      <c r="C498" s="55" t="s">
        <v>83</v>
      </c>
      <c r="D498" s="55" t="s">
        <v>509</v>
      </c>
      <c r="E498" s="55" t="s">
        <v>163</v>
      </c>
      <c r="F498" s="55" t="s">
        <v>24</v>
      </c>
      <c r="G498" s="57">
        <v>43192</v>
      </c>
      <c r="H498" s="58">
        <v>0.67087600000000003</v>
      </c>
      <c r="I498" s="59" t="s">
        <v>17</v>
      </c>
      <c r="J498" s="59" t="s">
        <v>17</v>
      </c>
      <c r="K498" s="59" t="s">
        <v>17</v>
      </c>
      <c r="L498" s="59">
        <v>18.32159</v>
      </c>
      <c r="M498" s="57">
        <v>43270</v>
      </c>
      <c r="N498" s="55" t="s">
        <v>76</v>
      </c>
      <c r="O498" s="58">
        <v>0.63893900000000003</v>
      </c>
      <c r="P498" s="55" t="s">
        <v>74</v>
      </c>
      <c r="Q498" s="55" t="s">
        <v>74</v>
      </c>
      <c r="R498" s="59" t="s">
        <v>17</v>
      </c>
      <c r="S498" s="59" t="s">
        <v>17</v>
      </c>
      <c r="T498" s="59" t="s">
        <v>17</v>
      </c>
      <c r="U498" s="55" t="s">
        <v>1789</v>
      </c>
      <c r="V498" s="59">
        <v>18.038979999999999</v>
      </c>
      <c r="W498" s="55" t="s">
        <v>18</v>
      </c>
      <c r="X498" s="61">
        <v>2</v>
      </c>
      <c r="Y498" s="11">
        <f t="shared" si="32"/>
        <v>2018</v>
      </c>
      <c r="Z498" s="7" t="str">
        <f t="shared" si="33"/>
        <v>2018.2</v>
      </c>
      <c r="AA498" s="12" t="str">
        <f>IF(AND(INDEX('Rate Case History'!V$11:V$13,MATCH($F498,'Rate Case History'!$U$11:$U$13,0))="Yes",INDEX('Rate Case History'!V$15:V$17,MATCH($N498,'Rate Case History'!$U$15:$U$17,0))="Yes",$M498&lt;='Rate Case History'!$V$7,ISNUMBER($S498)),$S498/100,"NA")</f>
        <v>NA</v>
      </c>
    </row>
    <row r="499" spans="1:27" x14ac:dyDescent="0.25">
      <c r="A499" s="55" t="s">
        <v>31</v>
      </c>
      <c r="B499" s="56" t="s">
        <v>504</v>
      </c>
      <c r="C499" s="55" t="s">
        <v>83</v>
      </c>
      <c r="D499" s="55" t="s">
        <v>510</v>
      </c>
      <c r="E499" s="55" t="s">
        <v>163</v>
      </c>
      <c r="F499" s="55" t="s">
        <v>24</v>
      </c>
      <c r="G499" s="57">
        <v>42787</v>
      </c>
      <c r="H499" s="58">
        <v>0.58067999999999997</v>
      </c>
      <c r="I499" s="59" t="s">
        <v>17</v>
      </c>
      <c r="J499" s="59" t="s">
        <v>17</v>
      </c>
      <c r="K499" s="59" t="s">
        <v>17</v>
      </c>
      <c r="L499" s="60">
        <v>11.491526</v>
      </c>
      <c r="M499" s="57">
        <v>42878</v>
      </c>
      <c r="N499" s="55" t="s">
        <v>76</v>
      </c>
      <c r="O499" s="58">
        <v>0.58067999999999997</v>
      </c>
      <c r="P499" s="55" t="s">
        <v>74</v>
      </c>
      <c r="Q499" s="55" t="s">
        <v>74</v>
      </c>
      <c r="R499" s="60" t="s">
        <v>17</v>
      </c>
      <c r="S499" s="60" t="s">
        <v>17</v>
      </c>
      <c r="T499" s="60" t="s">
        <v>17</v>
      </c>
      <c r="U499" s="55" t="s">
        <v>1722</v>
      </c>
      <c r="V499" s="60">
        <v>11.491526</v>
      </c>
      <c r="W499" s="55" t="s">
        <v>18</v>
      </c>
      <c r="X499" s="61">
        <v>3</v>
      </c>
      <c r="Y499" s="11">
        <f t="shared" si="32"/>
        <v>2017</v>
      </c>
      <c r="Z499" s="7" t="str">
        <f t="shared" si="33"/>
        <v>2017.2</v>
      </c>
      <c r="AA499" s="12" t="str">
        <f>IF(AND(INDEX('Rate Case History'!V$11:V$13,MATCH($F499,'Rate Case History'!$U$11:$U$13,0))="Yes",INDEX('Rate Case History'!V$15:V$17,MATCH($N499,'Rate Case History'!$U$15:$U$17,0))="Yes",$M499&lt;='Rate Case History'!$V$7,ISNUMBER($S499)),$S499/100,"NA")</f>
        <v>NA</v>
      </c>
    </row>
    <row r="500" spans="1:27" x14ac:dyDescent="0.25">
      <c r="A500" s="55" t="s">
        <v>31</v>
      </c>
      <c r="B500" s="56" t="s">
        <v>504</v>
      </c>
      <c r="C500" s="55" t="s">
        <v>83</v>
      </c>
      <c r="D500" s="55" t="s">
        <v>511</v>
      </c>
      <c r="E500" s="55" t="s">
        <v>163</v>
      </c>
      <c r="F500" s="55" t="s">
        <v>35</v>
      </c>
      <c r="G500" s="57">
        <v>42348</v>
      </c>
      <c r="H500" s="58">
        <v>0.83748599999999995</v>
      </c>
      <c r="I500" s="59" t="s">
        <v>17</v>
      </c>
      <c r="J500" s="59" t="s">
        <v>17</v>
      </c>
      <c r="K500" s="59" t="s">
        <v>17</v>
      </c>
      <c r="L500" s="59">
        <v>7.8205499999999999</v>
      </c>
      <c r="M500" s="57">
        <v>42425</v>
      </c>
      <c r="N500" s="55" t="s">
        <v>76</v>
      </c>
      <c r="O500" s="58">
        <v>0.806778</v>
      </c>
      <c r="P500" s="55" t="s">
        <v>74</v>
      </c>
      <c r="Q500" s="55" t="s">
        <v>74</v>
      </c>
      <c r="R500" s="59" t="s">
        <v>17</v>
      </c>
      <c r="S500" s="59" t="s">
        <v>17</v>
      </c>
      <c r="T500" s="59" t="s">
        <v>17</v>
      </c>
      <c r="U500" s="55" t="s">
        <v>1790</v>
      </c>
      <c r="V500" s="59">
        <v>7.042942</v>
      </c>
      <c r="W500" s="55" t="s">
        <v>18</v>
      </c>
      <c r="X500" s="61">
        <v>2</v>
      </c>
      <c r="Y500" s="11">
        <f t="shared" si="32"/>
        <v>2016</v>
      </c>
      <c r="Z500" s="7" t="str">
        <f t="shared" si="33"/>
        <v>2016.1</v>
      </c>
      <c r="AA500" s="12" t="str">
        <f>IF(AND(INDEX('Rate Case History'!V$11:V$13,MATCH($F500,'Rate Case History'!$U$11:$U$13,0))="Yes",INDEX('Rate Case History'!V$15:V$17,MATCH($N500,'Rate Case History'!$U$15:$U$17,0))="Yes",$M500&lt;='Rate Case History'!$V$7,ISNUMBER($S500)),$S500/100,"NA")</f>
        <v>NA</v>
      </c>
    </row>
    <row r="501" spans="1:27" x14ac:dyDescent="0.25">
      <c r="A501" s="55" t="s">
        <v>31</v>
      </c>
      <c r="B501" s="56" t="s">
        <v>504</v>
      </c>
      <c r="C501" s="55" t="s">
        <v>83</v>
      </c>
      <c r="D501" s="55" t="s">
        <v>512</v>
      </c>
      <c r="E501" s="55" t="s">
        <v>163</v>
      </c>
      <c r="F501" s="55" t="s">
        <v>24</v>
      </c>
      <c r="G501" s="57">
        <v>41814</v>
      </c>
      <c r="H501" s="58">
        <v>0.64063700000000001</v>
      </c>
      <c r="I501" s="59" t="s">
        <v>17</v>
      </c>
      <c r="J501" s="59" t="s">
        <v>17</v>
      </c>
      <c r="K501" s="59" t="s">
        <v>17</v>
      </c>
      <c r="L501" s="59">
        <v>23.036248000000001</v>
      </c>
      <c r="M501" s="57">
        <v>41919</v>
      </c>
      <c r="N501" s="55" t="s">
        <v>76</v>
      </c>
      <c r="O501" s="58">
        <v>0.64063700000000001</v>
      </c>
      <c r="P501" s="55" t="s">
        <v>74</v>
      </c>
      <c r="Q501" s="55" t="s">
        <v>74</v>
      </c>
      <c r="R501" s="59" t="s">
        <v>17</v>
      </c>
      <c r="S501" s="59" t="s">
        <v>17</v>
      </c>
      <c r="T501" s="59" t="s">
        <v>17</v>
      </c>
      <c r="U501" s="55" t="s">
        <v>1791</v>
      </c>
      <c r="V501" s="59">
        <v>23.036248000000001</v>
      </c>
      <c r="W501" s="55" t="s">
        <v>18</v>
      </c>
      <c r="X501" s="61">
        <v>3</v>
      </c>
      <c r="Y501" s="11">
        <f t="shared" si="32"/>
        <v>2014</v>
      </c>
      <c r="Z501" s="7" t="str">
        <f t="shared" si="33"/>
        <v>2014.4</v>
      </c>
      <c r="AA501" s="12" t="str">
        <f>IF(AND(INDEX('Rate Case History'!V$11:V$13,MATCH($F501,'Rate Case History'!$U$11:$U$13,0))="Yes",INDEX('Rate Case History'!V$15:V$17,MATCH($N501,'Rate Case History'!$U$15:$U$17,0))="Yes",$M501&lt;='Rate Case History'!$V$7,ISNUMBER($S501)),$S501/100,"NA")</f>
        <v>NA</v>
      </c>
    </row>
    <row r="502" spans="1:27" x14ac:dyDescent="0.25">
      <c r="A502" s="55" t="s">
        <v>31</v>
      </c>
      <c r="B502" s="56" t="s">
        <v>504</v>
      </c>
      <c r="C502" s="55" t="s">
        <v>83</v>
      </c>
      <c r="D502" s="55" t="s">
        <v>513</v>
      </c>
      <c r="E502" s="55" t="s">
        <v>163</v>
      </c>
      <c r="F502" s="55" t="s">
        <v>35</v>
      </c>
      <c r="G502" s="57">
        <v>41758</v>
      </c>
      <c r="H502" s="58">
        <v>7.2786999999999997</v>
      </c>
      <c r="I502" s="59">
        <v>7.52</v>
      </c>
      <c r="J502" s="59">
        <v>10.6</v>
      </c>
      <c r="K502" s="59">
        <v>50.34</v>
      </c>
      <c r="L502" s="60">
        <v>131.19323299999999</v>
      </c>
      <c r="M502" s="57">
        <v>41989</v>
      </c>
      <c r="N502" s="55" t="s">
        <v>73</v>
      </c>
      <c r="O502" s="58">
        <v>5.2346159999999999</v>
      </c>
      <c r="P502" s="55" t="s">
        <v>74</v>
      </c>
      <c r="Q502" s="55" t="s">
        <v>74</v>
      </c>
      <c r="R502" s="59" t="s">
        <v>17</v>
      </c>
      <c r="S502" s="59" t="s">
        <v>17</v>
      </c>
      <c r="T502" s="59" t="s">
        <v>17</v>
      </c>
      <c r="U502" s="55" t="s">
        <v>1661</v>
      </c>
      <c r="V502" s="60" t="s">
        <v>17</v>
      </c>
      <c r="W502" s="55" t="s">
        <v>17</v>
      </c>
      <c r="X502" s="61">
        <v>7</v>
      </c>
      <c r="Y502" s="11">
        <f t="shared" si="32"/>
        <v>2014</v>
      </c>
      <c r="Z502" s="7" t="str">
        <f t="shared" si="33"/>
        <v>2014.4</v>
      </c>
      <c r="AA502" s="12" t="str">
        <f>IF(AND(INDEX('Rate Case History'!V$11:V$13,MATCH($F502,'Rate Case History'!$U$11:$U$13,0))="Yes",INDEX('Rate Case History'!V$15:V$17,MATCH($N502,'Rate Case History'!$U$15:$U$17,0))="Yes",$M502&lt;='Rate Case History'!$V$7,ISNUMBER($S502)),$S502/100,"NA")</f>
        <v>NA</v>
      </c>
    </row>
    <row r="503" spans="1:27" x14ac:dyDescent="0.25">
      <c r="A503" s="55" t="s">
        <v>31</v>
      </c>
      <c r="B503" s="56" t="s">
        <v>504</v>
      </c>
      <c r="C503" s="55" t="s">
        <v>83</v>
      </c>
      <c r="D503" s="55" t="s">
        <v>514</v>
      </c>
      <c r="E503" s="55" t="s">
        <v>163</v>
      </c>
      <c r="F503" s="55" t="s">
        <v>24</v>
      </c>
      <c r="G503" s="57">
        <v>41255</v>
      </c>
      <c r="H503" s="58">
        <v>0.65332999999999997</v>
      </c>
      <c r="I503" s="59" t="s">
        <v>17</v>
      </c>
      <c r="J503" s="59" t="s">
        <v>17</v>
      </c>
      <c r="K503" s="59" t="s">
        <v>17</v>
      </c>
      <c r="L503" s="59">
        <v>18.602595000000001</v>
      </c>
      <c r="M503" s="57">
        <v>41313</v>
      </c>
      <c r="N503" s="55" t="s">
        <v>76</v>
      </c>
      <c r="O503" s="58">
        <v>0.65114000000000005</v>
      </c>
      <c r="P503" s="55" t="s">
        <v>74</v>
      </c>
      <c r="Q503" s="55" t="s">
        <v>74</v>
      </c>
      <c r="R503" s="59" t="s">
        <v>17</v>
      </c>
      <c r="S503" s="59" t="s">
        <v>17</v>
      </c>
      <c r="T503" s="59" t="s">
        <v>17</v>
      </c>
      <c r="U503" s="55" t="s">
        <v>1792</v>
      </c>
      <c r="V503" s="60">
        <v>18.526053999999998</v>
      </c>
      <c r="W503" s="55" t="s">
        <v>18</v>
      </c>
      <c r="X503" s="61">
        <v>1</v>
      </c>
      <c r="Y503" s="11">
        <f t="shared" si="32"/>
        <v>2013</v>
      </c>
      <c r="Z503" s="7" t="str">
        <f t="shared" si="33"/>
        <v>2013.1</v>
      </c>
      <c r="AA503" s="12" t="str">
        <f>IF(AND(INDEX('Rate Case History'!V$11:V$13,MATCH($F503,'Rate Case History'!$U$11:$U$13,0))="Yes",INDEX('Rate Case History'!V$15:V$17,MATCH($N503,'Rate Case History'!$U$15:$U$17,0))="Yes",$M503&lt;='Rate Case History'!$V$7,ISNUMBER($S503)),$S503/100,"NA")</f>
        <v>NA</v>
      </c>
    </row>
    <row r="504" spans="1:27" x14ac:dyDescent="0.25">
      <c r="A504" s="55" t="s">
        <v>31</v>
      </c>
      <c r="B504" s="56" t="s">
        <v>504</v>
      </c>
      <c r="C504" s="55" t="s">
        <v>83</v>
      </c>
      <c r="D504" s="55" t="s">
        <v>515</v>
      </c>
      <c r="E504" s="55" t="s">
        <v>163</v>
      </c>
      <c r="F504" s="55" t="s">
        <v>35</v>
      </c>
      <c r="G504" s="57">
        <v>39022</v>
      </c>
      <c r="H504" s="58">
        <v>7.2402179999999996</v>
      </c>
      <c r="I504" s="60">
        <v>9.6</v>
      </c>
      <c r="J504" s="60">
        <v>12</v>
      </c>
      <c r="K504" s="60">
        <v>50.73</v>
      </c>
      <c r="L504" s="59">
        <v>83.610994000000005</v>
      </c>
      <c r="M504" s="57">
        <v>39218</v>
      </c>
      <c r="N504" s="55" t="s">
        <v>73</v>
      </c>
      <c r="O504" s="58">
        <v>5.0999999999999996</v>
      </c>
      <c r="P504" s="55" t="s">
        <v>74</v>
      </c>
      <c r="Q504" s="55" t="s">
        <v>74</v>
      </c>
      <c r="R504" s="60" t="s">
        <v>17</v>
      </c>
      <c r="S504" s="60" t="s">
        <v>17</v>
      </c>
      <c r="T504" s="60" t="s">
        <v>17</v>
      </c>
      <c r="U504" s="55" t="s">
        <v>17</v>
      </c>
      <c r="V504" s="60" t="s">
        <v>17</v>
      </c>
      <c r="W504" s="55" t="s">
        <v>17</v>
      </c>
      <c r="X504" s="61">
        <v>6</v>
      </c>
      <c r="Y504" s="11">
        <f t="shared" si="32"/>
        <v>2007</v>
      </c>
      <c r="Z504" s="7" t="str">
        <f t="shared" si="33"/>
        <v>2007.2</v>
      </c>
      <c r="AA504" s="12" t="str">
        <f>IF(AND(INDEX('Rate Case History'!V$11:V$13,MATCH($F504,'Rate Case History'!$U$11:$U$13,0))="Yes",INDEX('Rate Case History'!V$15:V$17,MATCH($N504,'Rate Case History'!$U$15:$U$17,0))="Yes",$M504&lt;='Rate Case History'!$V$7,ISNUMBER($S504)),$S504/100,"NA")</f>
        <v>NA</v>
      </c>
    </row>
    <row r="505" spans="1:27" x14ac:dyDescent="0.25">
      <c r="A505" s="55" t="s">
        <v>31</v>
      </c>
      <c r="B505" s="56" t="s">
        <v>504</v>
      </c>
      <c r="C505" s="55" t="s">
        <v>83</v>
      </c>
      <c r="D505" s="55" t="s">
        <v>516</v>
      </c>
      <c r="E505" s="55" t="s">
        <v>163</v>
      </c>
      <c r="F505" s="55" t="s">
        <v>35</v>
      </c>
      <c r="G505" s="57">
        <v>38292</v>
      </c>
      <c r="H505" s="58">
        <v>6.2</v>
      </c>
      <c r="I505" s="59">
        <v>8.06</v>
      </c>
      <c r="J505" s="59">
        <v>12</v>
      </c>
      <c r="K505" s="59">
        <v>42.19</v>
      </c>
      <c r="L505" s="59">
        <v>98.3</v>
      </c>
      <c r="M505" s="57">
        <v>38476</v>
      </c>
      <c r="N505" s="55" t="s">
        <v>73</v>
      </c>
      <c r="O505" s="58">
        <v>2.7</v>
      </c>
      <c r="P505" s="55" t="s">
        <v>74</v>
      </c>
      <c r="Q505" s="55" t="s">
        <v>74</v>
      </c>
      <c r="R505" s="59" t="s">
        <v>17</v>
      </c>
      <c r="S505" s="59" t="s">
        <v>17</v>
      </c>
      <c r="T505" s="59" t="s">
        <v>17</v>
      </c>
      <c r="U505" s="55" t="s">
        <v>17</v>
      </c>
      <c r="V505" s="59" t="s">
        <v>17</v>
      </c>
      <c r="W505" s="55" t="s">
        <v>17</v>
      </c>
      <c r="X505" s="61">
        <v>6</v>
      </c>
      <c r="Y505" s="11">
        <f t="shared" si="32"/>
        <v>2005</v>
      </c>
      <c r="Z505" s="7" t="str">
        <f t="shared" si="33"/>
        <v>2005.2</v>
      </c>
      <c r="AA505" s="12" t="str">
        <f>IF(AND(INDEX('Rate Case History'!V$11:V$13,MATCH($F505,'Rate Case History'!$U$11:$U$13,0))="Yes",INDEX('Rate Case History'!V$15:V$17,MATCH($N505,'Rate Case History'!$U$15:$U$17,0))="Yes",$M505&lt;='Rate Case History'!$V$7,ISNUMBER($S505)),$S505/100,"NA")</f>
        <v>NA</v>
      </c>
    </row>
    <row r="506" spans="1:27" x14ac:dyDescent="0.25">
      <c r="A506" s="55" t="s">
        <v>31</v>
      </c>
      <c r="B506" s="56" t="s">
        <v>504</v>
      </c>
      <c r="C506" s="55" t="s">
        <v>83</v>
      </c>
      <c r="D506" s="55" t="s">
        <v>517</v>
      </c>
      <c r="E506" s="55" t="s">
        <v>163</v>
      </c>
      <c r="F506" s="55" t="s">
        <v>35</v>
      </c>
      <c r="G506" s="57">
        <v>36461</v>
      </c>
      <c r="H506" s="58">
        <v>6</v>
      </c>
      <c r="I506" s="60">
        <v>8.61</v>
      </c>
      <c r="J506" s="60">
        <v>12</v>
      </c>
      <c r="K506" s="60">
        <v>40.200000000000003</v>
      </c>
      <c r="L506" s="59" t="s">
        <v>17</v>
      </c>
      <c r="M506" s="57">
        <v>36699</v>
      </c>
      <c r="N506" s="55" t="s">
        <v>73</v>
      </c>
      <c r="O506" s="58">
        <v>4.7</v>
      </c>
      <c r="P506" s="55" t="s">
        <v>74</v>
      </c>
      <c r="Q506" s="55" t="s">
        <v>74</v>
      </c>
      <c r="R506" s="60" t="s">
        <v>17</v>
      </c>
      <c r="S506" s="60">
        <v>11.25</v>
      </c>
      <c r="T506" s="60">
        <v>40.090000000000003</v>
      </c>
      <c r="U506" s="55" t="s">
        <v>17</v>
      </c>
      <c r="V506" s="59" t="s">
        <v>17</v>
      </c>
      <c r="W506" s="55" t="s">
        <v>17</v>
      </c>
      <c r="X506" s="61">
        <v>7</v>
      </c>
      <c r="Y506" s="11">
        <f t="shared" si="32"/>
        <v>2000</v>
      </c>
      <c r="Z506" s="7" t="str">
        <f t="shared" si="33"/>
        <v>2000.2</v>
      </c>
      <c r="AA506" s="12">
        <f>IF(AND(INDEX('Rate Case History'!V$11:V$13,MATCH($F506,'Rate Case History'!$U$11:$U$13,0))="Yes",INDEX('Rate Case History'!V$15:V$17,MATCH($N506,'Rate Case History'!$U$15:$U$17,0))="Yes",$M506&lt;='Rate Case History'!$V$7,ISNUMBER($S506)),$S506/100,"NA")</f>
        <v>0.1125</v>
      </c>
    </row>
    <row r="507" spans="1:27" x14ac:dyDescent="0.25">
      <c r="A507" s="55" t="s">
        <v>31</v>
      </c>
      <c r="B507" s="56" t="s">
        <v>504</v>
      </c>
      <c r="C507" s="55" t="s">
        <v>83</v>
      </c>
      <c r="D507" s="55" t="s">
        <v>518</v>
      </c>
      <c r="E507" s="55" t="s">
        <v>163</v>
      </c>
      <c r="F507" s="55" t="s">
        <v>35</v>
      </c>
      <c r="G507" s="57">
        <v>35047</v>
      </c>
      <c r="H507" s="58">
        <v>5.0999999999999996</v>
      </c>
      <c r="I507" s="59">
        <v>9.57</v>
      </c>
      <c r="J507" s="59">
        <v>13</v>
      </c>
      <c r="K507" s="59">
        <v>45.99</v>
      </c>
      <c r="L507" s="59" t="s">
        <v>17</v>
      </c>
      <c r="M507" s="57">
        <v>35390</v>
      </c>
      <c r="N507" s="55" t="s">
        <v>73</v>
      </c>
      <c r="O507" s="58">
        <v>3.4</v>
      </c>
      <c r="P507" s="55" t="s">
        <v>74</v>
      </c>
      <c r="Q507" s="55" t="s">
        <v>74</v>
      </c>
      <c r="R507" s="59" t="s">
        <v>17</v>
      </c>
      <c r="S507" s="59" t="s">
        <v>17</v>
      </c>
      <c r="T507" s="59" t="s">
        <v>17</v>
      </c>
      <c r="U507" s="55" t="s">
        <v>1714</v>
      </c>
      <c r="V507" s="59" t="s">
        <v>17</v>
      </c>
      <c r="W507" s="55" t="s">
        <v>18</v>
      </c>
      <c r="X507" s="61">
        <v>11</v>
      </c>
      <c r="Y507" s="11">
        <f t="shared" si="32"/>
        <v>1996</v>
      </c>
      <c r="Z507" s="7" t="str">
        <f t="shared" si="33"/>
        <v>1996.4</v>
      </c>
      <c r="AA507" s="12" t="str">
        <f>IF(AND(INDEX('Rate Case History'!V$11:V$13,MATCH($F507,'Rate Case History'!$U$11:$U$13,0))="Yes",INDEX('Rate Case History'!V$15:V$17,MATCH($N507,'Rate Case History'!$U$15:$U$17,0))="Yes",$M507&lt;='Rate Case History'!$V$7,ISNUMBER($S507)),$S507/100,"NA")</f>
        <v>NA</v>
      </c>
    </row>
    <row r="508" spans="1:27" x14ac:dyDescent="0.25">
      <c r="A508" s="55" t="s">
        <v>31</v>
      </c>
      <c r="B508" s="56" t="s">
        <v>519</v>
      </c>
      <c r="C508" s="55" t="s">
        <v>520</v>
      </c>
      <c r="D508" s="55" t="s">
        <v>2639</v>
      </c>
      <c r="E508" s="55" t="s">
        <v>163</v>
      </c>
      <c r="F508" s="55" t="s">
        <v>24</v>
      </c>
      <c r="G508" s="57">
        <v>45166</v>
      </c>
      <c r="H508" s="58">
        <v>7.9526690000000002</v>
      </c>
      <c r="I508" s="60" t="s">
        <v>17</v>
      </c>
      <c r="J508" s="60" t="s">
        <v>17</v>
      </c>
      <c r="K508" s="60" t="s">
        <v>17</v>
      </c>
      <c r="L508" s="59">
        <v>297.17914000000002</v>
      </c>
      <c r="M508" s="57">
        <v>45239</v>
      </c>
      <c r="N508" s="55" t="s">
        <v>76</v>
      </c>
      <c r="O508" s="58">
        <v>7.9840020000000003</v>
      </c>
      <c r="P508" s="55" t="s">
        <v>74</v>
      </c>
      <c r="Q508" s="55" t="s">
        <v>74</v>
      </c>
      <c r="R508" s="60" t="s">
        <v>17</v>
      </c>
      <c r="S508" s="60" t="s">
        <v>17</v>
      </c>
      <c r="T508" s="60" t="s">
        <v>17</v>
      </c>
      <c r="U508" s="55" t="s">
        <v>1872</v>
      </c>
      <c r="V508" s="60">
        <v>297.21864299999999</v>
      </c>
      <c r="W508" s="55" t="s">
        <v>18</v>
      </c>
      <c r="X508" s="61">
        <v>2</v>
      </c>
      <c r="Y508" s="11">
        <f t="shared" ref="Y508:Y535" si="34">YEAR(M508)</f>
        <v>2023</v>
      </c>
      <c r="Z508" s="7" t="str">
        <f t="shared" ref="Z508:Z535" si="35">YEAR(M508)&amp;"."&amp;INT((MONTH(M508)-1)/3)+1</f>
        <v>2023.4</v>
      </c>
      <c r="AA508" s="12" t="str">
        <f>IF(AND(INDEX('Rate Case History'!V$11:V$13,MATCH($F508,'Rate Case History'!$U$11:$U$13,0))="Yes",INDEX('Rate Case History'!V$15:V$17,MATCH($N508,'Rate Case History'!$U$15:$U$17,0))="Yes",$M508&lt;='Rate Case History'!$V$7,ISNUMBER($S508)),$S508/100,"NA")</f>
        <v>NA</v>
      </c>
    </row>
    <row r="509" spans="1:27" x14ac:dyDescent="0.25">
      <c r="A509" s="55" t="s">
        <v>31</v>
      </c>
      <c r="B509" s="56" t="s">
        <v>519</v>
      </c>
      <c r="C509" s="55" t="s">
        <v>520</v>
      </c>
      <c r="D509" s="55" t="s">
        <v>1611</v>
      </c>
      <c r="E509" s="55" t="s">
        <v>163</v>
      </c>
      <c r="F509" s="55" t="s">
        <v>24</v>
      </c>
      <c r="G509" s="57">
        <v>44799</v>
      </c>
      <c r="H509" s="58">
        <v>7.6768049999999999</v>
      </c>
      <c r="I509" s="59" t="s">
        <v>17</v>
      </c>
      <c r="J509" s="59" t="s">
        <v>17</v>
      </c>
      <c r="K509" s="59" t="s">
        <v>17</v>
      </c>
      <c r="L509" s="59">
        <v>228.52145100000001</v>
      </c>
      <c r="M509" s="57">
        <v>44887</v>
      </c>
      <c r="N509" s="55" t="s">
        <v>76</v>
      </c>
      <c r="O509" s="58">
        <v>7.6768049999999999</v>
      </c>
      <c r="P509" s="55" t="s">
        <v>74</v>
      </c>
      <c r="Q509" s="55" t="s">
        <v>74</v>
      </c>
      <c r="R509" s="60" t="s">
        <v>17</v>
      </c>
      <c r="S509" s="60" t="s">
        <v>17</v>
      </c>
      <c r="T509" s="60" t="s">
        <v>17</v>
      </c>
      <c r="U509" s="55" t="s">
        <v>1765</v>
      </c>
      <c r="V509" s="60">
        <v>228.52145100000001</v>
      </c>
      <c r="W509" s="55" t="s">
        <v>18</v>
      </c>
      <c r="X509" s="61">
        <v>2</v>
      </c>
      <c r="Y509" s="11">
        <f t="shared" si="34"/>
        <v>2022</v>
      </c>
      <c r="Z509" s="7" t="str">
        <f t="shared" si="35"/>
        <v>2022.4</v>
      </c>
      <c r="AA509" s="12" t="str">
        <f>IF(AND(INDEX('Rate Case History'!V$11:V$13,MATCH($F509,'Rate Case History'!$U$11:$U$13,0))="Yes",INDEX('Rate Case History'!V$15:V$17,MATCH($N509,'Rate Case History'!$U$15:$U$17,0))="Yes",$M509&lt;='Rate Case History'!$V$7,ISNUMBER($S509)),$S509/100,"NA")</f>
        <v>NA</v>
      </c>
    </row>
    <row r="510" spans="1:27" x14ac:dyDescent="0.25">
      <c r="A510" s="55" t="s">
        <v>31</v>
      </c>
      <c r="B510" s="56" t="s">
        <v>519</v>
      </c>
      <c r="C510" s="55" t="s">
        <v>520</v>
      </c>
      <c r="D510" s="55" t="s">
        <v>521</v>
      </c>
      <c r="E510" s="55" t="s">
        <v>163</v>
      </c>
      <c r="F510" s="55" t="s">
        <v>24</v>
      </c>
      <c r="G510" s="57">
        <v>44434</v>
      </c>
      <c r="H510" s="58">
        <v>7.6189980000000004</v>
      </c>
      <c r="I510" s="59" t="s">
        <v>17</v>
      </c>
      <c r="J510" s="59" t="s">
        <v>17</v>
      </c>
      <c r="K510" s="59" t="s">
        <v>17</v>
      </c>
      <c r="L510" s="59">
        <v>164.48233099999999</v>
      </c>
      <c r="M510" s="57">
        <v>44518</v>
      </c>
      <c r="N510" s="55" t="s">
        <v>76</v>
      </c>
      <c r="O510" s="60">
        <v>7.6359570000000003</v>
      </c>
      <c r="P510" s="55" t="s">
        <v>74</v>
      </c>
      <c r="Q510" s="55" t="s">
        <v>74</v>
      </c>
      <c r="R510" s="60" t="s">
        <v>17</v>
      </c>
      <c r="S510" s="60" t="s">
        <v>17</v>
      </c>
      <c r="T510" s="60" t="s">
        <v>17</v>
      </c>
      <c r="U510" s="55" t="s">
        <v>1772</v>
      </c>
      <c r="V510" s="60">
        <v>164.47323399999999</v>
      </c>
      <c r="W510" s="55" t="s">
        <v>18</v>
      </c>
      <c r="X510" s="61">
        <v>2</v>
      </c>
      <c r="Y510" s="11">
        <f t="shared" si="34"/>
        <v>2021</v>
      </c>
      <c r="Z510" s="7" t="str">
        <f t="shared" si="35"/>
        <v>2021.4</v>
      </c>
      <c r="AA510" s="12" t="str">
        <f>IF(AND(INDEX('Rate Case History'!V$11:V$13,MATCH($F510,'Rate Case History'!$U$11:$U$13,0))="Yes",INDEX('Rate Case History'!V$15:V$17,MATCH($N510,'Rate Case History'!$U$15:$U$17,0))="Yes",$M510&lt;='Rate Case History'!$V$7,ISNUMBER($S510)),$S510/100,"NA")</f>
        <v>NA</v>
      </c>
    </row>
    <row r="511" spans="1:27" x14ac:dyDescent="0.25">
      <c r="A511" s="55" t="s">
        <v>31</v>
      </c>
      <c r="B511" s="56" t="s">
        <v>519</v>
      </c>
      <c r="C511" s="55" t="s">
        <v>520</v>
      </c>
      <c r="D511" s="55" t="s">
        <v>522</v>
      </c>
      <c r="E511" s="55" t="s">
        <v>163</v>
      </c>
      <c r="F511" s="55" t="s">
        <v>24</v>
      </c>
      <c r="G511" s="57">
        <v>44069</v>
      </c>
      <c r="H511" s="58">
        <v>7.5130290000000004</v>
      </c>
      <c r="I511" s="59" t="s">
        <v>17</v>
      </c>
      <c r="J511" s="59" t="s">
        <v>17</v>
      </c>
      <c r="K511" s="59" t="s">
        <v>17</v>
      </c>
      <c r="L511" s="59">
        <v>99.853043</v>
      </c>
      <c r="M511" s="57">
        <v>44152</v>
      </c>
      <c r="N511" s="55" t="s">
        <v>76</v>
      </c>
      <c r="O511" s="58">
        <v>7.5003380000000002</v>
      </c>
      <c r="P511" s="55" t="s">
        <v>74</v>
      </c>
      <c r="Q511" s="55" t="s">
        <v>74</v>
      </c>
      <c r="R511" s="60" t="s">
        <v>17</v>
      </c>
      <c r="S511" s="60" t="s">
        <v>17</v>
      </c>
      <c r="T511" s="60" t="s">
        <v>17</v>
      </c>
      <c r="U511" s="55" t="s">
        <v>1766</v>
      </c>
      <c r="V511" s="60">
        <v>99.72927</v>
      </c>
      <c r="W511" s="55" t="s">
        <v>18</v>
      </c>
      <c r="X511" s="61">
        <v>2</v>
      </c>
      <c r="Y511" s="11">
        <f t="shared" si="34"/>
        <v>2020</v>
      </c>
      <c r="Z511" s="7" t="str">
        <f t="shared" si="35"/>
        <v>2020.4</v>
      </c>
      <c r="AA511" s="12" t="str">
        <f>IF(AND(INDEX('Rate Case History'!V$11:V$13,MATCH($F511,'Rate Case History'!$U$11:$U$13,0))="Yes",INDEX('Rate Case History'!V$15:V$17,MATCH($N511,'Rate Case History'!$U$15:$U$17,0))="Yes",$M511&lt;='Rate Case History'!$V$7,ISNUMBER($S511)),$S511/100,"NA")</f>
        <v>NA</v>
      </c>
    </row>
    <row r="512" spans="1:27" x14ac:dyDescent="0.25">
      <c r="A512" s="55" t="s">
        <v>31</v>
      </c>
      <c r="B512" s="56" t="s">
        <v>519</v>
      </c>
      <c r="C512" s="55" t="s">
        <v>520</v>
      </c>
      <c r="D512" s="55" t="s">
        <v>523</v>
      </c>
      <c r="E512" s="55" t="s">
        <v>163</v>
      </c>
      <c r="F512" s="55" t="s">
        <v>24</v>
      </c>
      <c r="G512" s="57">
        <v>43703</v>
      </c>
      <c r="H512" s="58">
        <v>4.2281009999999997</v>
      </c>
      <c r="I512" s="59" t="s">
        <v>17</v>
      </c>
      <c r="J512" s="59" t="s">
        <v>17</v>
      </c>
      <c r="K512" s="59" t="s">
        <v>17</v>
      </c>
      <c r="L512" s="59">
        <v>34.563172999999999</v>
      </c>
      <c r="M512" s="57">
        <v>43790</v>
      </c>
      <c r="N512" s="55" t="s">
        <v>76</v>
      </c>
      <c r="O512" s="58">
        <v>4.2323870000000001</v>
      </c>
      <c r="P512" s="55" t="s">
        <v>74</v>
      </c>
      <c r="Q512" s="55" t="s">
        <v>74</v>
      </c>
      <c r="R512" s="60" t="s">
        <v>17</v>
      </c>
      <c r="S512" s="60" t="s">
        <v>17</v>
      </c>
      <c r="T512" s="60" t="s">
        <v>17</v>
      </c>
      <c r="U512" s="55" t="s">
        <v>1699</v>
      </c>
      <c r="V512" s="60">
        <v>34.599693000000002</v>
      </c>
      <c r="W512" s="55" t="s">
        <v>18</v>
      </c>
      <c r="X512" s="61">
        <v>2</v>
      </c>
      <c r="Y512" s="11">
        <f t="shared" si="34"/>
        <v>2019</v>
      </c>
      <c r="Z512" s="7" t="str">
        <f t="shared" si="35"/>
        <v>2019.4</v>
      </c>
      <c r="AA512" s="12" t="str">
        <f>IF(AND(INDEX('Rate Case History'!V$11:V$13,MATCH($F512,'Rate Case History'!$U$11:$U$13,0))="Yes",INDEX('Rate Case History'!V$15:V$17,MATCH($N512,'Rate Case History'!$U$15:$U$17,0))="Yes",$M512&lt;='Rate Case History'!$V$7,ISNUMBER($S512)),$S512/100,"NA")</f>
        <v>NA</v>
      </c>
    </row>
    <row r="513" spans="1:27" x14ac:dyDescent="0.25">
      <c r="A513" s="55" t="s">
        <v>31</v>
      </c>
      <c r="B513" s="56" t="s">
        <v>519</v>
      </c>
      <c r="C513" s="55" t="s">
        <v>520</v>
      </c>
      <c r="D513" s="55" t="s">
        <v>524</v>
      </c>
      <c r="E513" s="55" t="s">
        <v>163</v>
      </c>
      <c r="F513" s="55" t="s">
        <v>24</v>
      </c>
      <c r="G513" s="57">
        <v>43336</v>
      </c>
      <c r="H513" s="58">
        <v>2.3779530000000002</v>
      </c>
      <c r="I513" s="59" t="s">
        <v>17</v>
      </c>
      <c r="J513" s="59" t="s">
        <v>17</v>
      </c>
      <c r="K513" s="59" t="s">
        <v>17</v>
      </c>
      <c r="L513" s="59">
        <v>45.619939000000002</v>
      </c>
      <c r="M513" s="57">
        <v>43412</v>
      </c>
      <c r="N513" s="55" t="s">
        <v>76</v>
      </c>
      <c r="O513" s="58">
        <v>2.3846509999999999</v>
      </c>
      <c r="P513" s="55" t="s">
        <v>74</v>
      </c>
      <c r="Q513" s="55" t="s">
        <v>74</v>
      </c>
      <c r="R513" s="59" t="s">
        <v>17</v>
      </c>
      <c r="S513" s="59" t="s">
        <v>17</v>
      </c>
      <c r="T513" s="59" t="s">
        <v>17</v>
      </c>
      <c r="U513" s="55" t="s">
        <v>1728</v>
      </c>
      <c r="V513" s="59">
        <v>45.558439999999997</v>
      </c>
      <c r="W513" s="55" t="s">
        <v>18</v>
      </c>
      <c r="X513" s="61">
        <v>2</v>
      </c>
      <c r="Y513" s="11">
        <f t="shared" si="34"/>
        <v>2018</v>
      </c>
      <c r="Z513" s="7" t="str">
        <f t="shared" si="35"/>
        <v>2018.4</v>
      </c>
      <c r="AA513" s="12" t="str">
        <f>IF(AND(INDEX('Rate Case History'!V$11:V$13,MATCH($F513,'Rate Case History'!$U$11:$U$13,0))="Yes",INDEX('Rate Case History'!V$15:V$17,MATCH($N513,'Rate Case History'!$U$15:$U$17,0))="Yes",$M513&lt;='Rate Case History'!$V$7,ISNUMBER($S513)),$S513/100,"NA")</f>
        <v>NA</v>
      </c>
    </row>
    <row r="514" spans="1:27" x14ac:dyDescent="0.25">
      <c r="A514" s="55" t="s">
        <v>31</v>
      </c>
      <c r="B514" s="56" t="s">
        <v>519</v>
      </c>
      <c r="C514" s="55" t="s">
        <v>520</v>
      </c>
      <c r="D514" s="55" t="s">
        <v>525</v>
      </c>
      <c r="E514" s="55" t="s">
        <v>163</v>
      </c>
      <c r="F514" s="55" t="s">
        <v>35</v>
      </c>
      <c r="G514" s="57">
        <v>43280</v>
      </c>
      <c r="H514" s="58">
        <v>49.714813999999997</v>
      </c>
      <c r="I514" s="59">
        <v>7.88</v>
      </c>
      <c r="J514" s="59">
        <v>10</v>
      </c>
      <c r="K514" s="59">
        <v>61.07</v>
      </c>
      <c r="L514" s="59">
        <v>1041.9874689999999</v>
      </c>
      <c r="M514" s="57">
        <v>43501</v>
      </c>
      <c r="N514" s="55" t="s">
        <v>73</v>
      </c>
      <c r="O514" s="60">
        <v>21.5</v>
      </c>
      <c r="P514" s="55" t="s">
        <v>74</v>
      </c>
      <c r="Q514" s="55" t="s">
        <v>74</v>
      </c>
      <c r="R514" s="60" t="s">
        <v>17</v>
      </c>
      <c r="S514" s="60" t="s">
        <v>17</v>
      </c>
      <c r="T514" s="60" t="s">
        <v>17</v>
      </c>
      <c r="U514" s="55" t="s">
        <v>1665</v>
      </c>
      <c r="V514" s="60" t="s">
        <v>17</v>
      </c>
      <c r="W514" s="55" t="s">
        <v>17</v>
      </c>
      <c r="X514" s="61">
        <v>7</v>
      </c>
      <c r="Y514" s="11">
        <f t="shared" si="34"/>
        <v>2019</v>
      </c>
      <c r="Z514" s="7" t="str">
        <f t="shared" si="35"/>
        <v>2019.1</v>
      </c>
      <c r="AA514" s="12" t="str">
        <f>IF(AND(INDEX('Rate Case History'!V$11:V$13,MATCH($F514,'Rate Case History'!$U$11:$U$13,0))="Yes",INDEX('Rate Case History'!V$15:V$17,MATCH($N514,'Rate Case History'!$U$15:$U$17,0))="Yes",$M514&lt;='Rate Case History'!$V$7,ISNUMBER($S514)),$S514/100,"NA")</f>
        <v>NA</v>
      </c>
    </row>
    <row r="515" spans="1:27" x14ac:dyDescent="0.25">
      <c r="A515" s="55" t="s">
        <v>31</v>
      </c>
      <c r="B515" s="56" t="s">
        <v>519</v>
      </c>
      <c r="C515" s="55" t="s">
        <v>520</v>
      </c>
      <c r="D515" s="55" t="s">
        <v>526</v>
      </c>
      <c r="E515" s="55" t="s">
        <v>163</v>
      </c>
      <c r="F515" s="55" t="s">
        <v>24</v>
      </c>
      <c r="G515" s="57">
        <v>42971</v>
      </c>
      <c r="H515" s="58">
        <v>2.8748390000000001</v>
      </c>
      <c r="I515" s="59" t="s">
        <v>17</v>
      </c>
      <c r="J515" s="59" t="s">
        <v>17</v>
      </c>
      <c r="K515" s="59" t="s">
        <v>17</v>
      </c>
      <c r="L515" s="59">
        <v>21.622247999999999</v>
      </c>
      <c r="M515" s="57">
        <v>43055</v>
      </c>
      <c r="N515" s="55" t="s">
        <v>76</v>
      </c>
      <c r="O515" s="58">
        <v>2.8732859999999998</v>
      </c>
      <c r="P515" s="55" t="s">
        <v>74</v>
      </c>
      <c r="Q515" s="55" t="s">
        <v>74</v>
      </c>
      <c r="R515" s="59" t="s">
        <v>17</v>
      </c>
      <c r="S515" s="59" t="s">
        <v>17</v>
      </c>
      <c r="T515" s="59" t="s">
        <v>17</v>
      </c>
      <c r="U515" s="55" t="s">
        <v>1763</v>
      </c>
      <c r="V515" s="59">
        <v>21.611898</v>
      </c>
      <c r="W515" s="55" t="s">
        <v>18</v>
      </c>
      <c r="X515" s="61">
        <v>2</v>
      </c>
      <c r="Y515" s="11">
        <f t="shared" si="34"/>
        <v>2017</v>
      </c>
      <c r="Z515" s="7" t="str">
        <f t="shared" si="35"/>
        <v>2017.4</v>
      </c>
      <c r="AA515" s="12" t="str">
        <f>IF(AND(INDEX('Rate Case History'!V$11:V$13,MATCH($F515,'Rate Case History'!$U$11:$U$13,0))="Yes",INDEX('Rate Case History'!V$15:V$17,MATCH($N515,'Rate Case History'!$U$15:$U$17,0))="Yes",$M515&lt;='Rate Case History'!$V$7,ISNUMBER($S515)),$S515/100,"NA")</f>
        <v>NA</v>
      </c>
    </row>
    <row r="516" spans="1:27" x14ac:dyDescent="0.25">
      <c r="A516" s="55" t="s">
        <v>31</v>
      </c>
      <c r="B516" s="56" t="s">
        <v>519</v>
      </c>
      <c r="C516" s="55" t="s">
        <v>520</v>
      </c>
      <c r="D516" s="55" t="s">
        <v>527</v>
      </c>
      <c r="E516" s="55" t="s">
        <v>163</v>
      </c>
      <c r="F516" s="55" t="s">
        <v>35</v>
      </c>
      <c r="G516" s="57">
        <v>42492</v>
      </c>
      <c r="H516" s="58">
        <v>35.446665000000003</v>
      </c>
      <c r="I516" s="60">
        <v>7.28</v>
      </c>
      <c r="J516" s="60">
        <v>10</v>
      </c>
      <c r="K516" s="60">
        <v>55</v>
      </c>
      <c r="L516" s="59">
        <v>902.96773199999996</v>
      </c>
      <c r="M516" s="57">
        <v>42703</v>
      </c>
      <c r="N516" s="55" t="s">
        <v>73</v>
      </c>
      <c r="O516" s="58">
        <v>15.5</v>
      </c>
      <c r="P516" s="55" t="s">
        <v>74</v>
      </c>
      <c r="Q516" s="55" t="s">
        <v>74</v>
      </c>
      <c r="R516" s="60" t="s">
        <v>17</v>
      </c>
      <c r="S516" s="60" t="s">
        <v>17</v>
      </c>
      <c r="T516" s="60" t="s">
        <v>17</v>
      </c>
      <c r="U516" s="55" t="s">
        <v>17</v>
      </c>
      <c r="V516" s="59" t="s">
        <v>17</v>
      </c>
      <c r="W516" s="55" t="s">
        <v>17</v>
      </c>
      <c r="X516" s="61">
        <v>7</v>
      </c>
      <c r="Y516" s="11">
        <f t="shared" si="34"/>
        <v>2016</v>
      </c>
      <c r="Z516" s="7" t="str">
        <f t="shared" si="35"/>
        <v>2016.4</v>
      </c>
      <c r="AA516" s="12" t="str">
        <f>IF(AND(INDEX('Rate Case History'!V$11:V$13,MATCH($F516,'Rate Case History'!$U$11:$U$13,0))="Yes",INDEX('Rate Case History'!V$15:V$17,MATCH($N516,'Rate Case History'!$U$15:$U$17,0))="Yes",$M516&lt;='Rate Case History'!$V$7,ISNUMBER($S516)),$S516/100,"NA")</f>
        <v>NA</v>
      </c>
    </row>
    <row r="517" spans="1:27" x14ac:dyDescent="0.25">
      <c r="A517" s="55" t="s">
        <v>31</v>
      </c>
      <c r="B517" s="56" t="s">
        <v>519</v>
      </c>
      <c r="C517" s="55" t="s">
        <v>520</v>
      </c>
      <c r="D517" s="55" t="s">
        <v>528</v>
      </c>
      <c r="E517" s="55" t="s">
        <v>163</v>
      </c>
      <c r="F517" s="55" t="s">
        <v>24</v>
      </c>
      <c r="G517" s="57">
        <v>42242</v>
      </c>
      <c r="H517" s="58">
        <v>2.4394439999999999</v>
      </c>
      <c r="I517" s="60" t="s">
        <v>17</v>
      </c>
      <c r="J517" s="60" t="s">
        <v>17</v>
      </c>
      <c r="K517" s="60" t="s">
        <v>17</v>
      </c>
      <c r="L517" s="59">
        <v>54.924576999999999</v>
      </c>
      <c r="M517" s="57">
        <v>42313</v>
      </c>
      <c r="N517" s="55" t="s">
        <v>76</v>
      </c>
      <c r="O517" s="58">
        <v>2.4568650000000001</v>
      </c>
      <c r="P517" s="55" t="s">
        <v>74</v>
      </c>
      <c r="Q517" s="55" t="s">
        <v>74</v>
      </c>
      <c r="R517" s="60" t="s">
        <v>17</v>
      </c>
      <c r="S517" s="60" t="s">
        <v>17</v>
      </c>
      <c r="T517" s="60" t="s">
        <v>17</v>
      </c>
      <c r="U517" s="55" t="s">
        <v>1712</v>
      </c>
      <c r="V517" s="59">
        <v>54.9</v>
      </c>
      <c r="W517" s="55" t="s">
        <v>18</v>
      </c>
      <c r="X517" s="61">
        <v>2</v>
      </c>
      <c r="Y517" s="11">
        <f t="shared" si="34"/>
        <v>2015</v>
      </c>
      <c r="Z517" s="7" t="str">
        <f t="shared" si="35"/>
        <v>2015.4</v>
      </c>
      <c r="AA517" s="12" t="str">
        <f>IF(AND(INDEX('Rate Case History'!V$11:V$13,MATCH($F517,'Rate Case History'!$U$11:$U$13,0))="Yes",INDEX('Rate Case History'!V$15:V$17,MATCH($N517,'Rate Case History'!$U$15:$U$17,0))="Yes",$M517&lt;='Rate Case History'!$V$7,ISNUMBER($S517)),$S517/100,"NA")</f>
        <v>NA</v>
      </c>
    </row>
    <row r="518" spans="1:27" x14ac:dyDescent="0.25">
      <c r="A518" s="55" t="s">
        <v>31</v>
      </c>
      <c r="B518" s="56" t="s">
        <v>519</v>
      </c>
      <c r="C518" s="55" t="s">
        <v>520</v>
      </c>
      <c r="D518" s="55" t="s">
        <v>529</v>
      </c>
      <c r="E518" s="55" t="s">
        <v>163</v>
      </c>
      <c r="F518" s="55" t="s">
        <v>24</v>
      </c>
      <c r="G518" s="57">
        <v>41876</v>
      </c>
      <c r="H518" s="58">
        <v>3.5447160000000002</v>
      </c>
      <c r="I518" s="59" t="s">
        <v>17</v>
      </c>
      <c r="J518" s="59" t="s">
        <v>17</v>
      </c>
      <c r="K518" s="59" t="s">
        <v>17</v>
      </c>
      <c r="L518" s="59">
        <v>37.651277999999998</v>
      </c>
      <c r="M518" s="57">
        <v>41968</v>
      </c>
      <c r="N518" s="55" t="s">
        <v>76</v>
      </c>
      <c r="O518" s="58">
        <v>3.5292829999999999</v>
      </c>
      <c r="P518" s="55" t="s">
        <v>74</v>
      </c>
      <c r="Q518" s="55" t="s">
        <v>74</v>
      </c>
      <c r="R518" s="59" t="s">
        <v>17</v>
      </c>
      <c r="S518" s="59" t="s">
        <v>17</v>
      </c>
      <c r="T518" s="59" t="s">
        <v>17</v>
      </c>
      <c r="U518" s="55" t="s">
        <v>1764</v>
      </c>
      <c r="V518" s="59">
        <v>37.647215000000003</v>
      </c>
      <c r="W518" s="55" t="s">
        <v>18</v>
      </c>
      <c r="X518" s="61">
        <v>3</v>
      </c>
      <c r="Y518" s="11">
        <f t="shared" si="34"/>
        <v>2014</v>
      </c>
      <c r="Z518" s="7" t="str">
        <f t="shared" si="35"/>
        <v>2014.4</v>
      </c>
      <c r="AA518" s="12" t="str">
        <f>IF(AND(INDEX('Rate Case History'!V$11:V$13,MATCH($F518,'Rate Case History'!$U$11:$U$13,0))="Yes",INDEX('Rate Case History'!V$15:V$17,MATCH($N518,'Rate Case History'!$U$15:$U$17,0))="Yes",$M518&lt;='Rate Case History'!$V$7,ISNUMBER($S518)),$S518/100,"NA")</f>
        <v>NA</v>
      </c>
    </row>
    <row r="519" spans="1:27" x14ac:dyDescent="0.25">
      <c r="A519" s="55" t="s">
        <v>31</v>
      </c>
      <c r="B519" s="56" t="s">
        <v>519</v>
      </c>
      <c r="C519" s="55" t="s">
        <v>520</v>
      </c>
      <c r="D519" s="55" t="s">
        <v>530</v>
      </c>
      <c r="E519" s="55" t="s">
        <v>163</v>
      </c>
      <c r="F519" s="55" t="s">
        <v>24</v>
      </c>
      <c r="G519" s="57">
        <v>41509</v>
      </c>
      <c r="H519" s="58">
        <v>1.475349</v>
      </c>
      <c r="I519" s="59" t="s">
        <v>17</v>
      </c>
      <c r="J519" s="59" t="s">
        <v>17</v>
      </c>
      <c r="K519" s="59" t="s">
        <v>17</v>
      </c>
      <c r="L519" s="59">
        <v>10.660807999999999</v>
      </c>
      <c r="M519" s="57">
        <v>41599</v>
      </c>
      <c r="N519" s="55" t="s">
        <v>76</v>
      </c>
      <c r="O519" s="58">
        <v>1.475349</v>
      </c>
      <c r="P519" s="55" t="s">
        <v>74</v>
      </c>
      <c r="Q519" s="55" t="s">
        <v>74</v>
      </c>
      <c r="R519" s="59" t="s">
        <v>17</v>
      </c>
      <c r="S519" s="59" t="s">
        <v>17</v>
      </c>
      <c r="T519" s="59" t="s">
        <v>17</v>
      </c>
      <c r="U519" s="55" t="s">
        <v>1795</v>
      </c>
      <c r="V519" s="59">
        <v>10.660807999999999</v>
      </c>
      <c r="W519" s="55" t="s">
        <v>18</v>
      </c>
      <c r="X519" s="61">
        <v>3</v>
      </c>
      <c r="Y519" s="11">
        <f t="shared" si="34"/>
        <v>2013</v>
      </c>
      <c r="Z519" s="7" t="str">
        <f t="shared" si="35"/>
        <v>2013.4</v>
      </c>
      <c r="AA519" s="12" t="str">
        <f>IF(AND(INDEX('Rate Case History'!V$11:V$13,MATCH($F519,'Rate Case History'!$U$11:$U$13,0))="Yes",INDEX('Rate Case History'!V$15:V$17,MATCH($N519,'Rate Case History'!$U$15:$U$17,0))="Yes",$M519&lt;='Rate Case History'!$V$7,ISNUMBER($S519)),$S519/100,"NA")</f>
        <v>NA</v>
      </c>
    </row>
    <row r="520" spans="1:27" x14ac:dyDescent="0.25">
      <c r="A520" s="55" t="s">
        <v>31</v>
      </c>
      <c r="B520" s="56" t="s">
        <v>519</v>
      </c>
      <c r="C520" s="55" t="s">
        <v>520</v>
      </c>
      <c r="D520" s="55" t="s">
        <v>531</v>
      </c>
      <c r="E520" s="55" t="s">
        <v>163</v>
      </c>
      <c r="F520" s="55" t="s">
        <v>35</v>
      </c>
      <c r="G520" s="57">
        <v>41047</v>
      </c>
      <c r="H520" s="58">
        <v>48.806972000000002</v>
      </c>
      <c r="I520" s="60">
        <v>8.52</v>
      </c>
      <c r="J520" s="60">
        <v>10.75</v>
      </c>
      <c r="K520" s="60">
        <v>58.85</v>
      </c>
      <c r="L520" s="59">
        <v>770.62232900000004</v>
      </c>
      <c r="M520" s="57">
        <v>41248</v>
      </c>
      <c r="N520" s="55" t="s">
        <v>73</v>
      </c>
      <c r="O520" s="58">
        <v>28</v>
      </c>
      <c r="P520" s="55" t="s">
        <v>74</v>
      </c>
      <c r="Q520" s="55" t="s">
        <v>74</v>
      </c>
      <c r="R520" s="60" t="s">
        <v>17</v>
      </c>
      <c r="S520" s="60" t="s">
        <v>17</v>
      </c>
      <c r="T520" s="60" t="s">
        <v>17</v>
      </c>
      <c r="U520" s="55" t="s">
        <v>1713</v>
      </c>
      <c r="V520" s="59" t="s">
        <v>17</v>
      </c>
      <c r="W520" s="55" t="s">
        <v>17</v>
      </c>
      <c r="X520" s="61">
        <v>6</v>
      </c>
      <c r="Y520" s="11">
        <f t="shared" si="34"/>
        <v>2012</v>
      </c>
      <c r="Z520" s="7" t="str">
        <f t="shared" si="35"/>
        <v>2012.4</v>
      </c>
      <c r="AA520" s="12" t="str">
        <f>IF(AND(INDEX('Rate Case History'!V$11:V$13,MATCH($F520,'Rate Case History'!$U$11:$U$13,0))="Yes",INDEX('Rate Case History'!V$15:V$17,MATCH($N520,'Rate Case History'!$U$15:$U$17,0))="Yes",$M520&lt;='Rate Case History'!$V$7,ISNUMBER($S520)),$S520/100,"NA")</f>
        <v>NA</v>
      </c>
    </row>
    <row r="521" spans="1:27" x14ac:dyDescent="0.25">
      <c r="A521" s="55" t="s">
        <v>31</v>
      </c>
      <c r="B521" s="56" t="s">
        <v>519</v>
      </c>
      <c r="C521" s="55" t="s">
        <v>520</v>
      </c>
      <c r="D521" s="55" t="s">
        <v>532</v>
      </c>
      <c r="E521" s="55" t="s">
        <v>163</v>
      </c>
      <c r="F521" s="55" t="s">
        <v>35</v>
      </c>
      <c r="G521" s="57">
        <v>38852</v>
      </c>
      <c r="H521" s="58">
        <v>73.3</v>
      </c>
      <c r="I521" s="60">
        <v>8.8699999999999992</v>
      </c>
      <c r="J521" s="60">
        <v>11.25</v>
      </c>
      <c r="K521" s="60">
        <v>52.48</v>
      </c>
      <c r="L521" s="59">
        <v>785</v>
      </c>
      <c r="M521" s="57">
        <v>39037</v>
      </c>
      <c r="N521" s="55" t="s">
        <v>73</v>
      </c>
      <c r="O521" s="58">
        <v>52</v>
      </c>
      <c r="P521" s="55" t="s">
        <v>74</v>
      </c>
      <c r="Q521" s="55" t="s">
        <v>74</v>
      </c>
      <c r="R521" s="60" t="s">
        <v>17</v>
      </c>
      <c r="S521" s="60" t="s">
        <v>17</v>
      </c>
      <c r="T521" s="60" t="s">
        <v>17</v>
      </c>
      <c r="U521" s="55" t="s">
        <v>17</v>
      </c>
      <c r="V521" s="59" t="s">
        <v>17</v>
      </c>
      <c r="W521" s="55" t="s">
        <v>17</v>
      </c>
      <c r="X521" s="61">
        <v>6</v>
      </c>
      <c r="Y521" s="11">
        <f t="shared" si="34"/>
        <v>2006</v>
      </c>
      <c r="Z521" s="7" t="str">
        <f t="shared" si="35"/>
        <v>2006.4</v>
      </c>
      <c r="AA521" s="12" t="str">
        <f>IF(AND(INDEX('Rate Case History'!V$11:V$13,MATCH($F521,'Rate Case History'!$U$11:$U$13,0))="Yes",INDEX('Rate Case History'!V$15:V$17,MATCH($N521,'Rate Case History'!$U$15:$U$17,0))="Yes",$M521&lt;='Rate Case History'!$V$7,ISNUMBER($S521)),$S521/100,"NA")</f>
        <v>NA</v>
      </c>
    </row>
    <row r="522" spans="1:27" x14ac:dyDescent="0.25">
      <c r="A522" s="55" t="s">
        <v>31</v>
      </c>
      <c r="B522" s="56" t="s">
        <v>519</v>
      </c>
      <c r="C522" s="55" t="s">
        <v>520</v>
      </c>
      <c r="D522" s="55" t="s">
        <v>533</v>
      </c>
      <c r="E522" s="55" t="s">
        <v>163</v>
      </c>
      <c r="F522" s="55" t="s">
        <v>35</v>
      </c>
      <c r="G522" s="57">
        <v>37652</v>
      </c>
      <c r="H522" s="58">
        <v>76.099999999999994</v>
      </c>
      <c r="I522" s="59">
        <v>9.3000000000000007</v>
      </c>
      <c r="J522" s="59">
        <v>11.7</v>
      </c>
      <c r="K522" s="59">
        <v>27.21</v>
      </c>
      <c r="L522" s="59">
        <v>655.4</v>
      </c>
      <c r="M522" s="57">
        <v>37881</v>
      </c>
      <c r="N522" s="55" t="s">
        <v>73</v>
      </c>
      <c r="O522" s="58">
        <v>45</v>
      </c>
      <c r="P522" s="55" t="s">
        <v>74</v>
      </c>
      <c r="Q522" s="55" t="s">
        <v>74</v>
      </c>
      <c r="R522" s="60" t="s">
        <v>17</v>
      </c>
      <c r="S522" s="60" t="s">
        <v>17</v>
      </c>
      <c r="T522" s="60" t="s">
        <v>17</v>
      </c>
      <c r="U522" s="55" t="s">
        <v>17</v>
      </c>
      <c r="V522" s="60" t="s">
        <v>17</v>
      </c>
      <c r="W522" s="55" t="s">
        <v>17</v>
      </c>
      <c r="X522" s="61">
        <v>7</v>
      </c>
      <c r="Y522" s="11">
        <f t="shared" si="34"/>
        <v>2003</v>
      </c>
      <c r="Z522" s="7" t="str">
        <f t="shared" si="35"/>
        <v>2003.3</v>
      </c>
      <c r="AA522" s="12" t="str">
        <f>IF(AND(INDEX('Rate Case History'!V$11:V$13,MATCH($F522,'Rate Case History'!$U$11:$U$13,0))="Yes",INDEX('Rate Case History'!V$15:V$17,MATCH($N522,'Rate Case History'!$U$15:$U$17,0))="Yes",$M522&lt;='Rate Case History'!$V$7,ISNUMBER($S522)),$S522/100,"NA")</f>
        <v>NA</v>
      </c>
    </row>
    <row r="523" spans="1:27" x14ac:dyDescent="0.25">
      <c r="A523" s="55" t="s">
        <v>31</v>
      </c>
      <c r="B523" s="56" t="s">
        <v>519</v>
      </c>
      <c r="C523" s="55" t="s">
        <v>520</v>
      </c>
      <c r="D523" s="55" t="s">
        <v>534</v>
      </c>
      <c r="E523" s="55" t="s">
        <v>163</v>
      </c>
      <c r="F523" s="55" t="s">
        <v>35</v>
      </c>
      <c r="G523" s="57">
        <v>34928</v>
      </c>
      <c r="H523" s="58">
        <v>60.9</v>
      </c>
      <c r="I523" s="60">
        <v>8.26</v>
      </c>
      <c r="J523" s="60">
        <v>12</v>
      </c>
      <c r="K523" s="60">
        <v>39.9</v>
      </c>
      <c r="L523" s="59">
        <v>504.8</v>
      </c>
      <c r="M523" s="57">
        <v>35170</v>
      </c>
      <c r="N523" s="55" t="s">
        <v>76</v>
      </c>
      <c r="O523" s="58">
        <v>34.4</v>
      </c>
      <c r="P523" s="55" t="s">
        <v>74</v>
      </c>
      <c r="Q523" s="55" t="s">
        <v>74</v>
      </c>
      <c r="R523" s="60">
        <v>8.9499999999999993</v>
      </c>
      <c r="S523" s="60">
        <v>10.5</v>
      </c>
      <c r="T523" s="60">
        <v>49.29</v>
      </c>
      <c r="U523" s="55" t="s">
        <v>1793</v>
      </c>
      <c r="V523" s="59">
        <v>445.4</v>
      </c>
      <c r="W523" s="55" t="s">
        <v>18</v>
      </c>
      <c r="X523" s="61">
        <v>8</v>
      </c>
      <c r="Y523" s="11">
        <f t="shared" si="34"/>
        <v>1996</v>
      </c>
      <c r="Z523" s="7" t="str">
        <f t="shared" si="35"/>
        <v>1996.2</v>
      </c>
      <c r="AA523" s="12">
        <f>IF(AND(INDEX('Rate Case History'!V$11:V$13,MATCH($F523,'Rate Case History'!$U$11:$U$13,0))="Yes",INDEX('Rate Case History'!V$15:V$17,MATCH($N523,'Rate Case History'!$U$15:$U$17,0))="Yes",$M523&lt;='Rate Case History'!$V$7,ISNUMBER($S523)),$S523/100,"NA")</f>
        <v>0.105</v>
      </c>
    </row>
    <row r="524" spans="1:27" x14ac:dyDescent="0.25">
      <c r="A524" s="55" t="s">
        <v>31</v>
      </c>
      <c r="B524" s="56" t="s">
        <v>519</v>
      </c>
      <c r="C524" s="55" t="s">
        <v>520</v>
      </c>
      <c r="D524" s="55" t="s">
        <v>2133</v>
      </c>
      <c r="E524" s="55" t="s">
        <v>163</v>
      </c>
      <c r="F524" s="55" t="s">
        <v>35</v>
      </c>
      <c r="G524" s="57">
        <v>33361</v>
      </c>
      <c r="H524" s="58">
        <v>52.2</v>
      </c>
      <c r="I524" s="60">
        <v>9.6999999999999993</v>
      </c>
      <c r="J524" s="60">
        <v>13.75</v>
      </c>
      <c r="K524" s="60">
        <v>41.71</v>
      </c>
      <c r="L524" s="59" t="s">
        <v>17</v>
      </c>
      <c r="M524" s="57">
        <v>33602</v>
      </c>
      <c r="N524" s="55" t="s">
        <v>76</v>
      </c>
      <c r="O524" s="58">
        <v>39.299999999999997</v>
      </c>
      <c r="P524" s="55" t="s">
        <v>74</v>
      </c>
      <c r="Q524" s="55" t="s">
        <v>75</v>
      </c>
      <c r="R524" s="60">
        <v>8.5399999999999991</v>
      </c>
      <c r="S524" s="60">
        <v>12.1</v>
      </c>
      <c r="T524" s="60">
        <v>36.840000000000003</v>
      </c>
      <c r="U524" s="55" t="s">
        <v>1758</v>
      </c>
      <c r="V524" s="59">
        <v>412.5</v>
      </c>
      <c r="W524" s="55" t="s">
        <v>18</v>
      </c>
      <c r="X524" s="61">
        <v>8</v>
      </c>
      <c r="Y524" s="11">
        <f t="shared" si="34"/>
        <v>1991</v>
      </c>
      <c r="Z524" s="7" t="str">
        <f t="shared" si="35"/>
        <v>1991.4</v>
      </c>
      <c r="AA524" s="12">
        <f>IF(AND(INDEX('Rate Case History'!V$11:V$13,MATCH($F524,'Rate Case History'!$U$11:$U$13,0))="Yes",INDEX('Rate Case History'!V$15:V$17,MATCH($N524,'Rate Case History'!$U$15:$U$17,0))="Yes",$M524&lt;='Rate Case History'!$V$7,ISNUMBER($S524)),$S524/100,"NA")</f>
        <v>0.121</v>
      </c>
    </row>
    <row r="525" spans="1:27" x14ac:dyDescent="0.25">
      <c r="A525" s="55" t="s">
        <v>31</v>
      </c>
      <c r="B525" s="56" t="s">
        <v>519</v>
      </c>
      <c r="C525" s="55" t="s">
        <v>520</v>
      </c>
      <c r="D525" s="55" t="s">
        <v>2134</v>
      </c>
      <c r="E525" s="55" t="s">
        <v>163</v>
      </c>
      <c r="F525" s="55" t="s">
        <v>35</v>
      </c>
      <c r="G525" s="57">
        <v>32106</v>
      </c>
      <c r="H525" s="58">
        <v>24.8</v>
      </c>
      <c r="I525" s="60">
        <v>11.45</v>
      </c>
      <c r="J525" s="60">
        <v>14</v>
      </c>
      <c r="K525" s="60">
        <v>48.05</v>
      </c>
      <c r="L525" s="59">
        <v>246.1</v>
      </c>
      <c r="M525" s="57">
        <v>32412</v>
      </c>
      <c r="N525" s="55" t="s">
        <v>76</v>
      </c>
      <c r="O525" s="58">
        <v>9.3000000000000007</v>
      </c>
      <c r="P525" s="55" t="s">
        <v>74</v>
      </c>
      <c r="Q525" s="55" t="s">
        <v>74</v>
      </c>
      <c r="R525" s="60">
        <v>8.5500000000000007</v>
      </c>
      <c r="S525" s="60">
        <v>12.4</v>
      </c>
      <c r="T525" s="60">
        <v>41.32</v>
      </c>
      <c r="U525" s="55" t="s">
        <v>1987</v>
      </c>
      <c r="V525" s="59">
        <v>283.8</v>
      </c>
      <c r="W525" s="55" t="s">
        <v>18</v>
      </c>
      <c r="X525" s="61">
        <v>10</v>
      </c>
      <c r="Y525" s="11">
        <f t="shared" si="34"/>
        <v>1988</v>
      </c>
      <c r="Z525" s="7" t="str">
        <f t="shared" si="35"/>
        <v>1988.3</v>
      </c>
      <c r="AA525" s="12">
        <f>IF(AND(INDEX('Rate Case History'!V$11:V$13,MATCH($F525,'Rate Case History'!$U$11:$U$13,0))="Yes",INDEX('Rate Case History'!V$15:V$17,MATCH($N525,'Rate Case History'!$U$15:$U$17,0))="Yes",$M525&lt;='Rate Case History'!$V$7,ISNUMBER($S525)),$S525/100,"NA")</f>
        <v>0.124</v>
      </c>
    </row>
    <row r="526" spans="1:27" x14ac:dyDescent="0.25">
      <c r="A526" s="55" t="s">
        <v>31</v>
      </c>
      <c r="B526" s="56" t="s">
        <v>519</v>
      </c>
      <c r="C526" s="55" t="s">
        <v>520</v>
      </c>
      <c r="D526" s="55" t="s">
        <v>2135</v>
      </c>
      <c r="E526" s="55" t="s">
        <v>163</v>
      </c>
      <c r="F526" s="55" t="s">
        <v>35</v>
      </c>
      <c r="G526" s="57">
        <v>31833</v>
      </c>
      <c r="H526" s="58">
        <v>-2.1</v>
      </c>
      <c r="I526" s="59" t="s">
        <v>17</v>
      </c>
      <c r="J526" s="59" t="s">
        <v>17</v>
      </c>
      <c r="K526" s="59" t="s">
        <v>17</v>
      </c>
      <c r="L526" s="59" t="s">
        <v>17</v>
      </c>
      <c r="M526" s="57">
        <v>32070</v>
      </c>
      <c r="N526" s="55" t="s">
        <v>76</v>
      </c>
      <c r="O526" s="58">
        <v>-4.2</v>
      </c>
      <c r="P526" s="55" t="s">
        <v>74</v>
      </c>
      <c r="Q526" s="55" t="s">
        <v>74</v>
      </c>
      <c r="R526" s="59">
        <v>10.86</v>
      </c>
      <c r="S526" s="59">
        <v>12.98</v>
      </c>
      <c r="T526" s="59" t="s">
        <v>17</v>
      </c>
      <c r="U526" s="55" t="s">
        <v>17</v>
      </c>
      <c r="V526" s="59" t="s">
        <v>17</v>
      </c>
      <c r="W526" s="55" t="s">
        <v>17</v>
      </c>
      <c r="X526" s="61">
        <v>7</v>
      </c>
      <c r="Y526" s="11">
        <f t="shared" si="34"/>
        <v>1987</v>
      </c>
      <c r="Z526" s="7" t="str">
        <f t="shared" si="35"/>
        <v>1987.4</v>
      </c>
      <c r="AA526" s="12">
        <f>IF(AND(INDEX('Rate Case History'!V$11:V$13,MATCH($F526,'Rate Case History'!$U$11:$U$13,0))="Yes",INDEX('Rate Case History'!V$15:V$17,MATCH($N526,'Rate Case History'!$U$15:$U$17,0))="Yes",$M526&lt;='Rate Case History'!$V$7,ISNUMBER($S526)),$S526/100,"NA")</f>
        <v>0.1298</v>
      </c>
    </row>
    <row r="527" spans="1:27" x14ac:dyDescent="0.25">
      <c r="A527" s="55" t="s">
        <v>31</v>
      </c>
      <c r="B527" s="56" t="s">
        <v>519</v>
      </c>
      <c r="C527" s="55" t="s">
        <v>520</v>
      </c>
      <c r="D527" s="55" t="s">
        <v>2136</v>
      </c>
      <c r="E527" s="55" t="s">
        <v>163</v>
      </c>
      <c r="F527" s="55" t="s">
        <v>35</v>
      </c>
      <c r="G527" s="57">
        <v>31338</v>
      </c>
      <c r="H527" s="58">
        <v>21.2</v>
      </c>
      <c r="I527" s="59">
        <v>10.18</v>
      </c>
      <c r="J527" s="59">
        <v>15.33</v>
      </c>
      <c r="K527" s="59">
        <v>36.96</v>
      </c>
      <c r="L527" s="59">
        <v>250.4</v>
      </c>
      <c r="M527" s="57">
        <v>31576</v>
      </c>
      <c r="N527" s="55" t="s">
        <v>76</v>
      </c>
      <c r="O527" s="58">
        <v>15.1</v>
      </c>
      <c r="P527" s="55" t="s">
        <v>74</v>
      </c>
      <c r="Q527" s="55" t="s">
        <v>74</v>
      </c>
      <c r="R527" s="60">
        <v>9.49</v>
      </c>
      <c r="S527" s="60">
        <v>13.55</v>
      </c>
      <c r="T527" s="60">
        <v>36.96</v>
      </c>
      <c r="U527" s="55" t="s">
        <v>2019</v>
      </c>
      <c r="V527" s="60">
        <v>246.4</v>
      </c>
      <c r="W527" s="55" t="s">
        <v>18</v>
      </c>
      <c r="X527" s="61">
        <v>7</v>
      </c>
      <c r="Y527" s="11">
        <f t="shared" si="34"/>
        <v>1986</v>
      </c>
      <c r="Z527" s="7" t="str">
        <f t="shared" si="35"/>
        <v>1986.2</v>
      </c>
      <c r="AA527" s="12">
        <f>IF(AND(INDEX('Rate Case History'!V$11:V$13,MATCH($F527,'Rate Case History'!$U$11:$U$13,0))="Yes",INDEX('Rate Case History'!V$15:V$17,MATCH($N527,'Rate Case History'!$U$15:$U$17,0))="Yes",$M527&lt;='Rate Case History'!$V$7,ISNUMBER($S527)),$S527/100,"NA")</f>
        <v>0.13550000000000001</v>
      </c>
    </row>
    <row r="528" spans="1:27" x14ac:dyDescent="0.25">
      <c r="A528" s="55" t="s">
        <v>31</v>
      </c>
      <c r="B528" s="56" t="s">
        <v>519</v>
      </c>
      <c r="C528" s="55" t="s">
        <v>520</v>
      </c>
      <c r="D528" s="55" t="s">
        <v>2137</v>
      </c>
      <c r="E528" s="55" t="s">
        <v>163</v>
      </c>
      <c r="F528" s="55" t="s">
        <v>35</v>
      </c>
      <c r="G528" s="57">
        <v>30666</v>
      </c>
      <c r="H528" s="58">
        <v>13.8</v>
      </c>
      <c r="I528" s="59">
        <v>9.8800000000000008</v>
      </c>
      <c r="J528" s="59">
        <v>15.5</v>
      </c>
      <c r="K528" s="59">
        <v>34.9</v>
      </c>
      <c r="L528" s="59" t="s">
        <v>17</v>
      </c>
      <c r="M528" s="57">
        <v>30903</v>
      </c>
      <c r="N528" s="55" t="s">
        <v>76</v>
      </c>
      <c r="O528" s="58">
        <v>11.5</v>
      </c>
      <c r="P528" s="55" t="s">
        <v>74</v>
      </c>
      <c r="Q528" s="55" t="s">
        <v>74</v>
      </c>
      <c r="R528" s="60">
        <v>9.82</v>
      </c>
      <c r="S528" s="60">
        <v>15.33</v>
      </c>
      <c r="T528" s="60">
        <v>34.9</v>
      </c>
      <c r="U528" s="55" t="s">
        <v>1963</v>
      </c>
      <c r="V528" s="60" t="s">
        <v>17</v>
      </c>
      <c r="W528" s="55" t="s">
        <v>18</v>
      </c>
      <c r="X528" s="61">
        <v>7</v>
      </c>
      <c r="Y528" s="11">
        <f t="shared" si="34"/>
        <v>1984</v>
      </c>
      <c r="Z528" s="7" t="str">
        <f t="shared" si="35"/>
        <v>1984.3</v>
      </c>
      <c r="AA528" s="12">
        <f>IF(AND(INDEX('Rate Case History'!V$11:V$13,MATCH($F528,'Rate Case History'!$U$11:$U$13,0))="Yes",INDEX('Rate Case History'!V$15:V$17,MATCH($N528,'Rate Case History'!$U$15:$U$17,0))="Yes",$M528&lt;='Rate Case History'!$V$7,ISNUMBER($S528)),$S528/100,"NA")</f>
        <v>0.15329999999999999</v>
      </c>
    </row>
    <row r="529" spans="1:27" x14ac:dyDescent="0.25">
      <c r="A529" s="55" t="s">
        <v>31</v>
      </c>
      <c r="B529" s="56" t="s">
        <v>519</v>
      </c>
      <c r="C529" s="55" t="s">
        <v>520</v>
      </c>
      <c r="D529" s="55" t="s">
        <v>2138</v>
      </c>
      <c r="E529" s="55" t="s">
        <v>163</v>
      </c>
      <c r="F529" s="55" t="s">
        <v>35</v>
      </c>
      <c r="G529" s="57">
        <v>30379</v>
      </c>
      <c r="H529" s="58">
        <v>24.6</v>
      </c>
      <c r="I529" s="59">
        <v>12.82</v>
      </c>
      <c r="J529" s="59">
        <v>18</v>
      </c>
      <c r="K529" s="59">
        <v>33.14</v>
      </c>
      <c r="L529" s="60">
        <v>136.69999999999999</v>
      </c>
      <c r="M529" s="57">
        <v>30616</v>
      </c>
      <c r="N529" s="55" t="s">
        <v>76</v>
      </c>
      <c r="O529" s="58">
        <v>9.6999999999999993</v>
      </c>
      <c r="P529" s="55" t="s">
        <v>74</v>
      </c>
      <c r="Q529" s="55" t="s">
        <v>75</v>
      </c>
      <c r="R529" s="60">
        <v>10.18</v>
      </c>
      <c r="S529" s="60">
        <v>15.33</v>
      </c>
      <c r="T529" s="60">
        <v>31.18</v>
      </c>
      <c r="U529" s="55" t="s">
        <v>1958</v>
      </c>
      <c r="V529" s="60">
        <v>130.4</v>
      </c>
      <c r="W529" s="55" t="s">
        <v>18</v>
      </c>
      <c r="X529" s="61">
        <v>7</v>
      </c>
      <c r="Y529" s="11">
        <f t="shared" si="34"/>
        <v>1983</v>
      </c>
      <c r="Z529" s="7" t="str">
        <f t="shared" si="35"/>
        <v>1983.4</v>
      </c>
      <c r="AA529" s="12">
        <f>IF(AND(INDEX('Rate Case History'!V$11:V$13,MATCH($F529,'Rate Case History'!$U$11:$U$13,0))="Yes",INDEX('Rate Case History'!V$15:V$17,MATCH($N529,'Rate Case History'!$U$15:$U$17,0))="Yes",$M529&lt;='Rate Case History'!$V$7,ISNUMBER($S529)),$S529/100,"NA")</f>
        <v>0.15329999999999999</v>
      </c>
    </row>
    <row r="530" spans="1:27" x14ac:dyDescent="0.25">
      <c r="A530" s="55" t="s">
        <v>31</v>
      </c>
      <c r="B530" s="56" t="s">
        <v>519</v>
      </c>
      <c r="C530" s="55" t="s">
        <v>520</v>
      </c>
      <c r="D530" s="55" t="s">
        <v>2139</v>
      </c>
      <c r="E530" s="55" t="s">
        <v>163</v>
      </c>
      <c r="F530" s="55" t="s">
        <v>35</v>
      </c>
      <c r="G530" s="57">
        <v>30048</v>
      </c>
      <c r="H530" s="58">
        <v>20.3</v>
      </c>
      <c r="I530" s="59">
        <v>12.12</v>
      </c>
      <c r="J530" s="59">
        <v>18.5</v>
      </c>
      <c r="K530" s="59">
        <v>34.700000000000003</v>
      </c>
      <c r="L530" s="60">
        <v>135</v>
      </c>
      <c r="M530" s="57">
        <v>30288</v>
      </c>
      <c r="N530" s="55" t="s">
        <v>76</v>
      </c>
      <c r="O530" s="58">
        <v>7.7</v>
      </c>
      <c r="P530" s="55" t="s">
        <v>74</v>
      </c>
      <c r="Q530" s="55" t="s">
        <v>74</v>
      </c>
      <c r="R530" s="60">
        <v>9.9700000000000006</v>
      </c>
      <c r="S530" s="60">
        <v>15.33</v>
      </c>
      <c r="T530" s="60">
        <v>32.78</v>
      </c>
      <c r="U530" s="55" t="s">
        <v>1981</v>
      </c>
      <c r="V530" s="60">
        <v>132.1</v>
      </c>
      <c r="W530" s="55" t="s">
        <v>18</v>
      </c>
      <c r="X530" s="61">
        <v>8</v>
      </c>
      <c r="Y530" s="11">
        <f t="shared" si="34"/>
        <v>1982</v>
      </c>
      <c r="Z530" s="7" t="str">
        <f t="shared" si="35"/>
        <v>1982.4</v>
      </c>
      <c r="AA530" s="12">
        <f>IF(AND(INDEX('Rate Case History'!V$11:V$13,MATCH($F530,'Rate Case History'!$U$11:$U$13,0))="Yes",INDEX('Rate Case History'!V$15:V$17,MATCH($N530,'Rate Case History'!$U$15:$U$17,0))="Yes",$M530&lt;='Rate Case History'!$V$7,ISNUMBER($S530)),$S530/100,"NA")</f>
        <v>0.15329999999999999</v>
      </c>
    </row>
    <row r="531" spans="1:27" x14ac:dyDescent="0.25">
      <c r="A531" s="55" t="s">
        <v>31</v>
      </c>
      <c r="B531" s="56" t="s">
        <v>519</v>
      </c>
      <c r="C531" s="55" t="s">
        <v>520</v>
      </c>
      <c r="D531" s="55" t="s">
        <v>2140</v>
      </c>
      <c r="E531" s="55" t="s">
        <v>163</v>
      </c>
      <c r="F531" s="55" t="s">
        <v>35</v>
      </c>
      <c r="G531" s="57">
        <v>29735</v>
      </c>
      <c r="H531" s="58">
        <v>4.8</v>
      </c>
      <c r="I531" s="59">
        <v>9.7100000000000009</v>
      </c>
      <c r="J531" s="59">
        <v>17.600000000000001</v>
      </c>
      <c r="K531" s="59">
        <v>33</v>
      </c>
      <c r="L531" s="59" t="s">
        <v>17</v>
      </c>
      <c r="M531" s="57">
        <v>29976</v>
      </c>
      <c r="N531" s="55" t="s">
        <v>76</v>
      </c>
      <c r="O531" s="58">
        <v>3.8</v>
      </c>
      <c r="P531" s="55" t="s">
        <v>74</v>
      </c>
      <c r="Q531" s="55" t="s">
        <v>74</v>
      </c>
      <c r="R531" s="59">
        <v>9.2100000000000009</v>
      </c>
      <c r="S531" s="59">
        <v>16.25</v>
      </c>
      <c r="T531" s="59">
        <v>33.799999999999997</v>
      </c>
      <c r="U531" s="55" t="s">
        <v>1959</v>
      </c>
      <c r="V531" s="59" t="s">
        <v>17</v>
      </c>
      <c r="W531" s="55" t="s">
        <v>18</v>
      </c>
      <c r="X531" s="61">
        <v>8</v>
      </c>
      <c r="Y531" s="11">
        <f t="shared" si="34"/>
        <v>1982</v>
      </c>
      <c r="Z531" s="7" t="str">
        <f t="shared" si="35"/>
        <v>1982.1</v>
      </c>
      <c r="AA531" s="12">
        <f>IF(AND(INDEX('Rate Case History'!V$11:V$13,MATCH($F531,'Rate Case History'!$U$11:$U$13,0))="Yes",INDEX('Rate Case History'!V$15:V$17,MATCH($N531,'Rate Case History'!$U$15:$U$17,0))="Yes",$M531&lt;='Rate Case History'!$V$7,ISNUMBER($S531)),$S531/100,"NA")</f>
        <v>0.16250000000000001</v>
      </c>
    </row>
    <row r="532" spans="1:27" x14ac:dyDescent="0.25">
      <c r="A532" s="55" t="s">
        <v>31</v>
      </c>
      <c r="B532" s="56" t="s">
        <v>519</v>
      </c>
      <c r="C532" s="55" t="s">
        <v>520</v>
      </c>
      <c r="D532" s="55" t="s">
        <v>2141</v>
      </c>
      <c r="E532" s="55" t="s">
        <v>163</v>
      </c>
      <c r="F532" s="55" t="s">
        <v>35</v>
      </c>
      <c r="G532" s="57">
        <v>29655</v>
      </c>
      <c r="H532" s="58">
        <v>17.7</v>
      </c>
      <c r="I532" s="59">
        <v>11.13</v>
      </c>
      <c r="J532" s="59">
        <v>17</v>
      </c>
      <c r="K532" s="59">
        <v>31.71</v>
      </c>
      <c r="L532" s="60" t="s">
        <v>17</v>
      </c>
      <c r="M532" s="57">
        <v>29894</v>
      </c>
      <c r="N532" s="55" t="s">
        <v>76</v>
      </c>
      <c r="O532" s="58">
        <v>10.199999999999999</v>
      </c>
      <c r="P532" s="55" t="s">
        <v>74</v>
      </c>
      <c r="Q532" s="55" t="s">
        <v>74</v>
      </c>
      <c r="R532" s="59">
        <v>9.5299999999999994</v>
      </c>
      <c r="S532" s="59">
        <v>15.33</v>
      </c>
      <c r="T532" s="59">
        <v>32.630000000000003</v>
      </c>
      <c r="U532" s="55" t="s">
        <v>2142</v>
      </c>
      <c r="V532" s="60" t="s">
        <v>17</v>
      </c>
      <c r="W532" s="55" t="s">
        <v>18</v>
      </c>
      <c r="X532" s="61">
        <v>7</v>
      </c>
      <c r="Y532" s="11">
        <f t="shared" si="34"/>
        <v>1981</v>
      </c>
      <c r="Z532" s="7" t="str">
        <f t="shared" si="35"/>
        <v>1981.4</v>
      </c>
      <c r="AA532" s="12">
        <f>IF(AND(INDEX('Rate Case History'!V$11:V$13,MATCH($F532,'Rate Case History'!$U$11:$U$13,0))="Yes",INDEX('Rate Case History'!V$15:V$17,MATCH($N532,'Rate Case History'!$U$15:$U$17,0))="Yes",$M532&lt;='Rate Case History'!$V$7,ISNUMBER($S532)),$S532/100,"NA")</f>
        <v>0.15329999999999999</v>
      </c>
    </row>
    <row r="533" spans="1:27" x14ac:dyDescent="0.25">
      <c r="A533" s="55" t="s">
        <v>31</v>
      </c>
      <c r="B533" s="56" t="s">
        <v>519</v>
      </c>
      <c r="C533" s="55" t="s">
        <v>520</v>
      </c>
      <c r="D533" s="55" t="s">
        <v>2143</v>
      </c>
      <c r="E533" s="55" t="s">
        <v>163</v>
      </c>
      <c r="F533" s="55" t="s">
        <v>35</v>
      </c>
      <c r="G533" s="57">
        <v>29378</v>
      </c>
      <c r="H533" s="58">
        <v>7.2</v>
      </c>
      <c r="I533" s="59">
        <v>9.2100000000000009</v>
      </c>
      <c r="J533" s="59">
        <v>14</v>
      </c>
      <c r="K533" s="59">
        <v>38.76</v>
      </c>
      <c r="L533" s="60" t="s">
        <v>17</v>
      </c>
      <c r="M533" s="57">
        <v>29598</v>
      </c>
      <c r="N533" s="55" t="s">
        <v>76</v>
      </c>
      <c r="O533" s="58">
        <v>5.5</v>
      </c>
      <c r="P533" s="55" t="s">
        <v>74</v>
      </c>
      <c r="Q533" s="55" t="s">
        <v>74</v>
      </c>
      <c r="R533" s="59">
        <v>8.61</v>
      </c>
      <c r="S533" s="59" t="s">
        <v>17</v>
      </c>
      <c r="T533" s="59">
        <v>33.82</v>
      </c>
      <c r="U533" s="55" t="s">
        <v>1985</v>
      </c>
      <c r="V533" s="60" t="s">
        <v>17</v>
      </c>
      <c r="W533" s="55" t="s">
        <v>18</v>
      </c>
      <c r="X533" s="61">
        <v>7</v>
      </c>
      <c r="Y533" s="11">
        <f t="shared" si="34"/>
        <v>1981</v>
      </c>
      <c r="Z533" s="7" t="str">
        <f t="shared" si="35"/>
        <v>1981.1</v>
      </c>
      <c r="AA533" s="12" t="str">
        <f>IF(AND(INDEX('Rate Case History'!V$11:V$13,MATCH($F533,'Rate Case History'!$U$11:$U$13,0))="Yes",INDEX('Rate Case History'!V$15:V$17,MATCH($N533,'Rate Case History'!$U$15:$U$17,0))="Yes",$M533&lt;='Rate Case History'!$V$7,ISNUMBER($S533)),$S533/100,"NA")</f>
        <v>NA</v>
      </c>
    </row>
    <row r="534" spans="1:27" x14ac:dyDescent="0.25">
      <c r="A534" s="55" t="s">
        <v>31</v>
      </c>
      <c r="B534" s="56" t="s">
        <v>519</v>
      </c>
      <c r="C534" s="55" t="s">
        <v>520</v>
      </c>
      <c r="D534" s="55" t="s">
        <v>2144</v>
      </c>
      <c r="E534" s="55" t="s">
        <v>163</v>
      </c>
      <c r="F534" s="55" t="s">
        <v>35</v>
      </c>
      <c r="G534" s="57">
        <v>29175</v>
      </c>
      <c r="H534" s="58">
        <v>4.4000000000000004</v>
      </c>
      <c r="I534" s="59">
        <v>8.5299999999999994</v>
      </c>
      <c r="J534" s="59">
        <v>14.19</v>
      </c>
      <c r="K534" s="59">
        <v>34</v>
      </c>
      <c r="L534" s="59" t="s">
        <v>17</v>
      </c>
      <c r="M534" s="57">
        <v>29425</v>
      </c>
      <c r="N534" s="55" t="s">
        <v>76</v>
      </c>
      <c r="O534" s="58">
        <v>2.9</v>
      </c>
      <c r="P534" s="55" t="s">
        <v>74</v>
      </c>
      <c r="Q534" s="55" t="s">
        <v>74</v>
      </c>
      <c r="R534" s="59">
        <v>8.48</v>
      </c>
      <c r="S534" s="59">
        <v>14.19</v>
      </c>
      <c r="T534" s="59">
        <v>32.51</v>
      </c>
      <c r="U534" s="55" t="s">
        <v>1960</v>
      </c>
      <c r="V534" s="59" t="s">
        <v>17</v>
      </c>
      <c r="W534" s="55" t="s">
        <v>18</v>
      </c>
      <c r="X534" s="61">
        <v>8</v>
      </c>
      <c r="Y534" s="11">
        <f t="shared" si="34"/>
        <v>1980</v>
      </c>
      <c r="Z534" s="7" t="str">
        <f t="shared" si="35"/>
        <v>1980.3</v>
      </c>
      <c r="AA534" s="12">
        <f>IF(AND(INDEX('Rate Case History'!V$11:V$13,MATCH($F534,'Rate Case History'!$U$11:$U$13,0))="Yes",INDEX('Rate Case History'!V$15:V$17,MATCH($N534,'Rate Case History'!$U$15:$U$17,0))="Yes",$M534&lt;='Rate Case History'!$V$7,ISNUMBER($S534)),$S534/100,"NA")</f>
        <v>0.1419</v>
      </c>
    </row>
    <row r="535" spans="1:27" x14ac:dyDescent="0.25">
      <c r="A535" s="55" t="s">
        <v>31</v>
      </c>
      <c r="B535" s="56" t="s">
        <v>519</v>
      </c>
      <c r="C535" s="55" t="s">
        <v>520</v>
      </c>
      <c r="D535" s="55" t="s">
        <v>2145</v>
      </c>
      <c r="E535" s="55" t="s">
        <v>163</v>
      </c>
      <c r="F535" s="55" t="s">
        <v>35</v>
      </c>
      <c r="G535" s="57">
        <v>29026</v>
      </c>
      <c r="H535" s="58">
        <v>12.7</v>
      </c>
      <c r="I535" s="59" t="s">
        <v>17</v>
      </c>
      <c r="J535" s="60">
        <v>15.5</v>
      </c>
      <c r="K535" s="59">
        <v>37.08</v>
      </c>
      <c r="L535" s="59" t="s">
        <v>17</v>
      </c>
      <c r="M535" s="57">
        <v>29285</v>
      </c>
      <c r="N535" s="55" t="s">
        <v>76</v>
      </c>
      <c r="O535" s="58">
        <v>3.2</v>
      </c>
      <c r="P535" s="55" t="s">
        <v>74</v>
      </c>
      <c r="Q535" s="55" t="s">
        <v>74</v>
      </c>
      <c r="R535" s="59">
        <v>8.83</v>
      </c>
      <c r="S535" s="60">
        <v>14</v>
      </c>
      <c r="T535" s="59">
        <v>33.65</v>
      </c>
      <c r="U535" s="55" t="s">
        <v>2035</v>
      </c>
      <c r="V535" s="59" t="s">
        <v>17</v>
      </c>
      <c r="W535" s="55" t="s">
        <v>18</v>
      </c>
      <c r="X535" s="61">
        <v>8</v>
      </c>
      <c r="Y535" s="11">
        <f t="shared" si="34"/>
        <v>1980</v>
      </c>
      <c r="Z535" s="7" t="str">
        <f t="shared" si="35"/>
        <v>1980.1</v>
      </c>
      <c r="AA535" s="12">
        <f>IF(AND(INDEX('Rate Case History'!V$11:V$13,MATCH($F535,'Rate Case History'!$U$11:$U$13,0))="Yes",INDEX('Rate Case History'!V$15:V$17,MATCH($N535,'Rate Case History'!$U$15:$U$17,0))="Yes",$M535&lt;='Rate Case History'!$V$7,ISNUMBER($S535)),$S535/100,"NA")</f>
        <v>0.14000000000000001</v>
      </c>
    </row>
    <row r="536" spans="1:27" x14ac:dyDescent="0.25">
      <c r="A536" s="55" t="s">
        <v>110</v>
      </c>
      <c r="B536" s="56" t="s">
        <v>269</v>
      </c>
      <c r="C536" s="55" t="s">
        <v>270</v>
      </c>
      <c r="D536" s="55" t="s">
        <v>1928</v>
      </c>
      <c r="E536" s="55" t="s">
        <v>163</v>
      </c>
      <c r="F536" s="55" t="s">
        <v>24</v>
      </c>
      <c r="G536" s="57">
        <v>45138</v>
      </c>
      <c r="H536" s="58">
        <v>6.8884730000000003</v>
      </c>
      <c r="I536" s="59" t="s">
        <v>17</v>
      </c>
      <c r="J536" s="59" t="s">
        <v>17</v>
      </c>
      <c r="K536" s="59" t="s">
        <v>17</v>
      </c>
      <c r="L536" s="59">
        <v>46.006343999999999</v>
      </c>
      <c r="M536" s="57">
        <v>45198</v>
      </c>
      <c r="N536" s="55" t="s">
        <v>76</v>
      </c>
      <c r="O536" s="58">
        <v>4.4935169999999998</v>
      </c>
      <c r="P536" s="55" t="s">
        <v>74</v>
      </c>
      <c r="Q536" s="55" t="s">
        <v>74</v>
      </c>
      <c r="R536" s="60" t="s">
        <v>17</v>
      </c>
      <c r="S536" s="60" t="s">
        <v>17</v>
      </c>
      <c r="T536" s="60" t="s">
        <v>17</v>
      </c>
      <c r="U536" s="55" t="s">
        <v>1925</v>
      </c>
      <c r="V536" s="60">
        <v>40.503501</v>
      </c>
      <c r="W536" s="55" t="s">
        <v>17</v>
      </c>
      <c r="X536" s="61">
        <v>2</v>
      </c>
      <c r="Y536" s="11">
        <f t="shared" ref="Y536:Y592" si="36">YEAR(M536)</f>
        <v>2023</v>
      </c>
      <c r="Z536" s="7" t="str">
        <f t="shared" ref="Z536:Z592" si="37">YEAR(M536)&amp;"."&amp;INT((MONTH(M536)-1)/3)+1</f>
        <v>2023.3</v>
      </c>
      <c r="AA536" s="12" t="str">
        <f>IF(AND(INDEX('Rate Case History'!V$11:V$13,MATCH($F536,'Rate Case History'!$U$11:$U$13,0))="Yes",INDEX('Rate Case History'!V$15:V$17,MATCH($N536,'Rate Case History'!$U$15:$U$17,0))="Yes",$M536&lt;='Rate Case History'!$V$7,ISNUMBER($S536)),$S536/100,"NA")</f>
        <v>NA</v>
      </c>
    </row>
    <row r="537" spans="1:27" x14ac:dyDescent="0.25">
      <c r="A537" s="55" t="s">
        <v>110</v>
      </c>
      <c r="B537" s="56" t="s">
        <v>269</v>
      </c>
      <c r="C537" s="55" t="s">
        <v>270</v>
      </c>
      <c r="D537" s="55" t="s">
        <v>1652</v>
      </c>
      <c r="E537" s="55" t="s">
        <v>163</v>
      </c>
      <c r="F537" s="55" t="s">
        <v>24</v>
      </c>
      <c r="G537" s="57">
        <v>44771</v>
      </c>
      <c r="H537" s="58">
        <v>2.241724</v>
      </c>
      <c r="I537" s="59">
        <v>7.75</v>
      </c>
      <c r="J537" s="59">
        <v>10.95</v>
      </c>
      <c r="K537" s="59">
        <v>54.5</v>
      </c>
      <c r="L537" s="59">
        <v>15.996418</v>
      </c>
      <c r="M537" s="57">
        <v>45071</v>
      </c>
      <c r="N537" s="55" t="s">
        <v>76</v>
      </c>
      <c r="O537" s="58">
        <v>1.5876950000000001</v>
      </c>
      <c r="P537" s="55" t="s">
        <v>74</v>
      </c>
      <c r="Q537" s="55" t="s">
        <v>75</v>
      </c>
      <c r="R537" s="60">
        <v>6.94</v>
      </c>
      <c r="S537" s="59">
        <v>9.5500000000000007</v>
      </c>
      <c r="T537" s="60">
        <v>54.5</v>
      </c>
      <c r="U537" s="55" t="s">
        <v>1796</v>
      </c>
      <c r="V537" s="60">
        <v>14.374715999999999</v>
      </c>
      <c r="W537" s="55" t="s">
        <v>21</v>
      </c>
      <c r="X537" s="61">
        <v>10</v>
      </c>
      <c r="Y537" s="11">
        <f t="shared" si="36"/>
        <v>2023</v>
      </c>
      <c r="Z537" s="7" t="str">
        <f t="shared" si="37"/>
        <v>2023.2</v>
      </c>
      <c r="AA537" s="12" t="str">
        <f>IF(AND(INDEX('Rate Case History'!V$11:V$13,MATCH($F537,'Rate Case History'!$U$11:$U$13,0))="Yes",INDEX('Rate Case History'!V$15:V$17,MATCH($N537,'Rate Case History'!$U$15:$U$17,0))="Yes",$M537&lt;='Rate Case History'!$V$7,ISNUMBER($S537)),$S537/100,"NA")</f>
        <v>NA</v>
      </c>
    </row>
    <row r="538" spans="1:27" x14ac:dyDescent="0.25">
      <c r="A538" s="55" t="s">
        <v>110</v>
      </c>
      <c r="B538" s="56" t="s">
        <v>269</v>
      </c>
      <c r="C538" s="55" t="s">
        <v>270</v>
      </c>
      <c r="D538" s="55" t="s">
        <v>1588</v>
      </c>
      <c r="E538" s="55" t="s">
        <v>163</v>
      </c>
      <c r="F538" s="55" t="s">
        <v>24</v>
      </c>
      <c r="G538" s="57">
        <v>44407</v>
      </c>
      <c r="H538" s="58">
        <v>8.1012909999999998</v>
      </c>
      <c r="I538" s="59">
        <v>7.66</v>
      </c>
      <c r="J538" s="59">
        <v>10.35</v>
      </c>
      <c r="K538" s="59">
        <v>57.05</v>
      </c>
      <c r="L538" s="60">
        <v>67.868664999999993</v>
      </c>
      <c r="M538" s="57">
        <v>44701</v>
      </c>
      <c r="N538" s="55" t="s">
        <v>17</v>
      </c>
      <c r="O538" s="58" t="s">
        <v>17</v>
      </c>
      <c r="P538" s="55" t="s">
        <v>74</v>
      </c>
      <c r="Q538" s="55" t="s">
        <v>74</v>
      </c>
      <c r="R538" s="60" t="s">
        <v>17</v>
      </c>
      <c r="S538" s="60" t="s">
        <v>17</v>
      </c>
      <c r="T538" s="60" t="s">
        <v>17</v>
      </c>
      <c r="U538" s="55" t="s">
        <v>17</v>
      </c>
      <c r="V538" s="60" t="s">
        <v>17</v>
      </c>
      <c r="W538" s="55" t="s">
        <v>17</v>
      </c>
      <c r="X538" s="61">
        <v>9</v>
      </c>
      <c r="Y538" s="11">
        <f t="shared" si="36"/>
        <v>2022</v>
      </c>
      <c r="Z538" s="7" t="str">
        <f t="shared" si="37"/>
        <v>2022.2</v>
      </c>
      <c r="AA538" s="12" t="str">
        <f>IF(AND(INDEX('Rate Case History'!V$11:V$13,MATCH($F538,'Rate Case History'!$U$11:$U$13,0))="Yes",INDEX('Rate Case History'!V$15:V$17,MATCH($N538,'Rate Case History'!$U$15:$U$17,0))="Yes",$M538&lt;='Rate Case History'!$V$7,ISNUMBER($S538)),$S538/100,"NA")</f>
        <v>NA</v>
      </c>
    </row>
    <row r="539" spans="1:27" x14ac:dyDescent="0.25">
      <c r="A539" s="55" t="s">
        <v>110</v>
      </c>
      <c r="B539" s="56" t="s">
        <v>269</v>
      </c>
      <c r="C539" s="55" t="s">
        <v>270</v>
      </c>
      <c r="D539" s="55" t="s">
        <v>1582</v>
      </c>
      <c r="E539" s="55" t="s">
        <v>163</v>
      </c>
      <c r="F539" s="55" t="s">
        <v>35</v>
      </c>
      <c r="G539" s="57">
        <v>44377</v>
      </c>
      <c r="H539" s="58">
        <v>20.214442999999999</v>
      </c>
      <c r="I539" s="59">
        <v>7.63</v>
      </c>
      <c r="J539" s="59">
        <v>10.35</v>
      </c>
      <c r="K539" s="59">
        <v>57.59</v>
      </c>
      <c r="L539" s="60">
        <v>581.18354899999997</v>
      </c>
      <c r="M539" s="57">
        <v>44700</v>
      </c>
      <c r="N539" s="55" t="s">
        <v>76</v>
      </c>
      <c r="O539" s="58">
        <v>4.2560000000000002</v>
      </c>
      <c r="P539" s="55" t="s">
        <v>74</v>
      </c>
      <c r="Q539" s="55" t="s">
        <v>74</v>
      </c>
      <c r="R539" s="60">
        <v>6.82</v>
      </c>
      <c r="S539" s="60">
        <v>9.23</v>
      </c>
      <c r="T539" s="60">
        <v>54.5</v>
      </c>
      <c r="U539" s="55" t="s">
        <v>1684</v>
      </c>
      <c r="V539" s="60">
        <v>568.50582899999995</v>
      </c>
      <c r="W539" s="55" t="s">
        <v>21</v>
      </c>
      <c r="X539" s="61">
        <v>10</v>
      </c>
      <c r="Y539" s="11">
        <f t="shared" si="36"/>
        <v>2022</v>
      </c>
      <c r="Z539" s="7" t="str">
        <f t="shared" si="37"/>
        <v>2022.2</v>
      </c>
      <c r="AA539" s="12">
        <f>IF(AND(INDEX('Rate Case History'!V$11:V$13,MATCH($F539,'Rate Case History'!$U$11:$U$13,0))="Yes",INDEX('Rate Case History'!V$15:V$17,MATCH($N539,'Rate Case History'!$U$15:$U$17,0))="Yes",$M539&lt;='Rate Case History'!$V$7,ISNUMBER($S539)),$S539/100,"NA")</f>
        <v>9.2300000000000007E-2</v>
      </c>
    </row>
    <row r="540" spans="1:27" x14ac:dyDescent="0.25">
      <c r="A540" s="55" t="s">
        <v>110</v>
      </c>
      <c r="B540" s="56" t="s">
        <v>269</v>
      </c>
      <c r="C540" s="55" t="s">
        <v>270</v>
      </c>
      <c r="D540" s="55" t="s">
        <v>535</v>
      </c>
      <c r="E540" s="55" t="s">
        <v>163</v>
      </c>
      <c r="F540" s="55" t="s">
        <v>24</v>
      </c>
      <c r="G540" s="57">
        <v>44039</v>
      </c>
      <c r="H540" s="58">
        <v>5.9610060000000002</v>
      </c>
      <c r="I540" s="59" t="s">
        <v>17</v>
      </c>
      <c r="J540" s="59" t="s">
        <v>17</v>
      </c>
      <c r="K540" s="59" t="s">
        <v>17</v>
      </c>
      <c r="L540" s="60">
        <v>54.296126999999998</v>
      </c>
      <c r="M540" s="57">
        <v>44104</v>
      </c>
      <c r="N540" s="55" t="s">
        <v>76</v>
      </c>
      <c r="O540" s="58">
        <v>4.4744390000000003</v>
      </c>
      <c r="P540" s="55" t="s">
        <v>74</v>
      </c>
      <c r="Q540" s="55" t="s">
        <v>74</v>
      </c>
      <c r="R540" s="60" t="s">
        <v>17</v>
      </c>
      <c r="S540" s="60" t="s">
        <v>17</v>
      </c>
      <c r="T540" s="60" t="s">
        <v>17</v>
      </c>
      <c r="U540" s="55" t="s">
        <v>1673</v>
      </c>
      <c r="V540" s="60">
        <v>39.368372999999998</v>
      </c>
      <c r="W540" s="55" t="s">
        <v>18</v>
      </c>
      <c r="X540" s="61">
        <v>2</v>
      </c>
      <c r="Y540" s="11">
        <f t="shared" si="36"/>
        <v>2020</v>
      </c>
      <c r="Z540" s="7" t="str">
        <f t="shared" si="37"/>
        <v>2020.3</v>
      </c>
      <c r="AA540" s="12" t="str">
        <f>IF(AND(INDEX('Rate Case History'!V$11:V$13,MATCH($F540,'Rate Case History'!$U$11:$U$13,0))="Yes",INDEX('Rate Case History'!V$15:V$17,MATCH($N540,'Rate Case History'!$U$15:$U$17,0))="Yes",$M540&lt;='Rate Case History'!$V$7,ISNUMBER($S540)),$S540/100,"NA")</f>
        <v>NA</v>
      </c>
    </row>
    <row r="541" spans="1:27" x14ac:dyDescent="0.25">
      <c r="A541" s="55" t="s">
        <v>110</v>
      </c>
      <c r="B541" s="56" t="s">
        <v>269</v>
      </c>
      <c r="C541" s="55" t="s">
        <v>270</v>
      </c>
      <c r="D541" s="55" t="s">
        <v>536</v>
      </c>
      <c r="E541" s="55" t="s">
        <v>163</v>
      </c>
      <c r="F541" s="55" t="s">
        <v>24</v>
      </c>
      <c r="G541" s="57">
        <v>43677</v>
      </c>
      <c r="H541" s="58">
        <v>2.9122910000000002</v>
      </c>
      <c r="I541" s="59" t="s">
        <v>17</v>
      </c>
      <c r="J541" s="59" t="s">
        <v>17</v>
      </c>
      <c r="K541" s="59" t="s">
        <v>17</v>
      </c>
      <c r="L541" s="59">
        <v>27.314764</v>
      </c>
      <c r="M541" s="57">
        <v>43732</v>
      </c>
      <c r="N541" s="55" t="s">
        <v>76</v>
      </c>
      <c r="O541" s="58">
        <v>2.9122910000000002</v>
      </c>
      <c r="P541" s="55" t="s">
        <v>74</v>
      </c>
      <c r="Q541" s="55" t="s">
        <v>74</v>
      </c>
      <c r="R541" s="59" t="s">
        <v>17</v>
      </c>
      <c r="S541" s="59" t="s">
        <v>17</v>
      </c>
      <c r="T541" s="59" t="s">
        <v>17</v>
      </c>
      <c r="U541" s="55" t="s">
        <v>1674</v>
      </c>
      <c r="V541" s="59">
        <v>27.314764</v>
      </c>
      <c r="W541" s="55" t="s">
        <v>18</v>
      </c>
      <c r="X541" s="61">
        <v>1</v>
      </c>
      <c r="Y541" s="11">
        <f t="shared" si="36"/>
        <v>2019</v>
      </c>
      <c r="Z541" s="7" t="str">
        <f t="shared" si="37"/>
        <v>2019.3</v>
      </c>
      <c r="AA541" s="12" t="str">
        <f>IF(AND(INDEX('Rate Case History'!V$11:V$13,MATCH($F541,'Rate Case History'!$U$11:$U$13,0))="Yes",INDEX('Rate Case History'!V$15:V$17,MATCH($N541,'Rate Case History'!$U$15:$U$17,0))="Yes",$M541&lt;='Rate Case History'!$V$7,ISNUMBER($S541)),$S541/100,"NA")</f>
        <v>NA</v>
      </c>
    </row>
    <row r="542" spans="1:27" x14ac:dyDescent="0.25">
      <c r="A542" s="55" t="s">
        <v>110</v>
      </c>
      <c r="B542" s="56" t="s">
        <v>269</v>
      </c>
      <c r="C542" s="55" t="s">
        <v>270</v>
      </c>
      <c r="D542" s="55" t="s">
        <v>537</v>
      </c>
      <c r="E542" s="55" t="s">
        <v>163</v>
      </c>
      <c r="F542" s="55" t="s">
        <v>35</v>
      </c>
      <c r="G542" s="57">
        <v>43371</v>
      </c>
      <c r="H542" s="58">
        <v>14.374606</v>
      </c>
      <c r="I542" s="59">
        <v>7.93</v>
      </c>
      <c r="J542" s="59">
        <v>10.4</v>
      </c>
      <c r="K542" s="59">
        <v>58.06</v>
      </c>
      <c r="L542" s="59">
        <v>496.00582700000001</v>
      </c>
      <c r="M542" s="57">
        <v>43592</v>
      </c>
      <c r="N542" s="55" t="s">
        <v>76</v>
      </c>
      <c r="O542" s="58">
        <v>-0.26200000000000001</v>
      </c>
      <c r="P542" s="55" t="s">
        <v>74</v>
      </c>
      <c r="Q542" s="55" t="s">
        <v>74</v>
      </c>
      <c r="R542" s="59">
        <v>7.49</v>
      </c>
      <c r="S542" s="59">
        <v>9.65</v>
      </c>
      <c r="T542" s="59">
        <v>58.06</v>
      </c>
      <c r="U542" s="55" t="s">
        <v>1694</v>
      </c>
      <c r="V542" s="59">
        <v>424.92865499999999</v>
      </c>
      <c r="W542" s="55" t="s">
        <v>21</v>
      </c>
      <c r="X542" s="61">
        <v>7</v>
      </c>
      <c r="Y542" s="11">
        <f t="shared" si="36"/>
        <v>2019</v>
      </c>
      <c r="Z542" s="7" t="str">
        <f t="shared" si="37"/>
        <v>2019.2</v>
      </c>
      <c r="AA542" s="12">
        <f>IF(AND(INDEX('Rate Case History'!V$11:V$13,MATCH($F542,'Rate Case History'!$U$11:$U$13,0))="Yes",INDEX('Rate Case History'!V$15:V$17,MATCH($N542,'Rate Case History'!$U$15:$U$17,0))="Yes",$M542&lt;='Rate Case History'!$V$7,ISNUMBER($S542)),$S542/100,"NA")</f>
        <v>9.6500000000000002E-2</v>
      </c>
    </row>
    <row r="543" spans="1:27" x14ac:dyDescent="0.25">
      <c r="A543" s="55" t="s">
        <v>110</v>
      </c>
      <c r="B543" s="56" t="s">
        <v>269</v>
      </c>
      <c r="C543" s="55" t="s">
        <v>270</v>
      </c>
      <c r="D543" s="55" t="s">
        <v>538</v>
      </c>
      <c r="E543" s="55" t="s">
        <v>163</v>
      </c>
      <c r="F543" s="55" t="s">
        <v>35</v>
      </c>
      <c r="G543" s="57">
        <v>43006</v>
      </c>
      <c r="H543" s="58">
        <v>1.7640819999999999</v>
      </c>
      <c r="I543" s="59">
        <v>7.72</v>
      </c>
      <c r="J543" s="59">
        <v>10.3</v>
      </c>
      <c r="K543" s="59">
        <v>52.57</v>
      </c>
      <c r="L543" s="60">
        <v>427.15122100000002</v>
      </c>
      <c r="M543" s="57">
        <v>43223</v>
      </c>
      <c r="N543" s="55" t="s">
        <v>76</v>
      </c>
      <c r="O543" s="58">
        <v>-1.890792</v>
      </c>
      <c r="P543" s="55" t="s">
        <v>74</v>
      </c>
      <c r="Q543" s="55" t="s">
        <v>74</v>
      </c>
      <c r="R543" s="60">
        <v>7.41</v>
      </c>
      <c r="S543" s="60">
        <v>9.6999999999999993</v>
      </c>
      <c r="T543" s="60">
        <v>52.57</v>
      </c>
      <c r="U543" s="55" t="s">
        <v>1784</v>
      </c>
      <c r="V543" s="60">
        <v>427.646252</v>
      </c>
      <c r="W543" s="55" t="s">
        <v>21</v>
      </c>
      <c r="X543" s="61">
        <v>7</v>
      </c>
      <c r="Y543" s="11">
        <f t="shared" si="36"/>
        <v>2018</v>
      </c>
      <c r="Z543" s="7" t="str">
        <f t="shared" si="37"/>
        <v>2018.2</v>
      </c>
      <c r="AA543" s="12">
        <f>IF(AND(INDEX('Rate Case History'!V$11:V$13,MATCH($F543,'Rate Case History'!$U$11:$U$13,0))="Yes",INDEX('Rate Case History'!V$15:V$17,MATCH($N543,'Rate Case History'!$U$15:$U$17,0))="Yes",$M543&lt;='Rate Case History'!$V$7,ISNUMBER($S543)),$S543/100,"NA")</f>
        <v>9.6999999999999989E-2</v>
      </c>
    </row>
    <row r="544" spans="1:27" x14ac:dyDescent="0.25">
      <c r="A544" s="55" t="s">
        <v>110</v>
      </c>
      <c r="B544" s="56" t="s">
        <v>269</v>
      </c>
      <c r="C544" s="55" t="s">
        <v>270</v>
      </c>
      <c r="D544" s="55" t="s">
        <v>539</v>
      </c>
      <c r="E544" s="55" t="s">
        <v>163</v>
      </c>
      <c r="F544" s="55" t="s">
        <v>24</v>
      </c>
      <c r="G544" s="57">
        <v>42944</v>
      </c>
      <c r="H544" s="58">
        <v>5.6380429999999997</v>
      </c>
      <c r="I544" s="59" t="s">
        <v>17</v>
      </c>
      <c r="J544" s="59" t="s">
        <v>17</v>
      </c>
      <c r="K544" s="59" t="s">
        <v>17</v>
      </c>
      <c r="L544" s="60">
        <v>80.573499999999996</v>
      </c>
      <c r="M544" s="57">
        <v>43035</v>
      </c>
      <c r="N544" s="55" t="s">
        <v>76</v>
      </c>
      <c r="O544" s="58">
        <v>5.6380429999999997</v>
      </c>
      <c r="P544" s="55" t="s">
        <v>74</v>
      </c>
      <c r="Q544" s="55" t="s">
        <v>74</v>
      </c>
      <c r="R544" s="59" t="s">
        <v>17</v>
      </c>
      <c r="S544" s="59" t="s">
        <v>17</v>
      </c>
      <c r="T544" s="59" t="s">
        <v>17</v>
      </c>
      <c r="U544" s="55" t="s">
        <v>1676</v>
      </c>
      <c r="V544" s="60">
        <v>80.573499999999996</v>
      </c>
      <c r="W544" s="55" t="s">
        <v>18</v>
      </c>
      <c r="X544" s="61">
        <v>3</v>
      </c>
      <c r="Y544" s="11">
        <f t="shared" si="36"/>
        <v>2017</v>
      </c>
      <c r="Z544" s="7" t="str">
        <f t="shared" si="37"/>
        <v>2017.4</v>
      </c>
      <c r="AA544" s="12" t="str">
        <f>IF(AND(INDEX('Rate Case History'!V$11:V$13,MATCH($F544,'Rate Case History'!$U$11:$U$13,0))="Yes",INDEX('Rate Case History'!V$15:V$17,MATCH($N544,'Rate Case History'!$U$15:$U$17,0))="Yes",$M544&lt;='Rate Case History'!$V$7,ISNUMBER($S544)),$S544/100,"NA")</f>
        <v>NA</v>
      </c>
    </row>
    <row r="545" spans="1:27" x14ac:dyDescent="0.25">
      <c r="A545" s="55" t="s">
        <v>110</v>
      </c>
      <c r="B545" s="56" t="s">
        <v>269</v>
      </c>
      <c r="C545" s="55" t="s">
        <v>270</v>
      </c>
      <c r="D545" s="55" t="s">
        <v>540</v>
      </c>
      <c r="E545" s="55" t="s">
        <v>163</v>
      </c>
      <c r="F545" s="55" t="s">
        <v>24</v>
      </c>
      <c r="G545" s="57">
        <v>42583</v>
      </c>
      <c r="H545" s="58">
        <v>4.9380030000000001</v>
      </c>
      <c r="I545" s="59" t="s">
        <v>17</v>
      </c>
      <c r="J545" s="59" t="s">
        <v>17</v>
      </c>
      <c r="K545" s="59" t="s">
        <v>17</v>
      </c>
      <c r="L545" s="60">
        <v>38.172846</v>
      </c>
      <c r="M545" s="57">
        <v>42688</v>
      </c>
      <c r="N545" s="55" t="s">
        <v>76</v>
      </c>
      <c r="O545" s="58">
        <v>4.9813510000000001</v>
      </c>
      <c r="P545" s="55" t="s">
        <v>74</v>
      </c>
      <c r="Q545" s="55" t="s">
        <v>74</v>
      </c>
      <c r="R545" s="59" t="s">
        <v>17</v>
      </c>
      <c r="S545" s="59" t="s">
        <v>17</v>
      </c>
      <c r="T545" s="59" t="s">
        <v>17</v>
      </c>
      <c r="U545" s="55" t="s">
        <v>1785</v>
      </c>
      <c r="V545" s="60">
        <v>38.1</v>
      </c>
      <c r="W545" s="55" t="s">
        <v>18</v>
      </c>
      <c r="X545" s="61">
        <v>3</v>
      </c>
      <c r="Y545" s="11">
        <f t="shared" si="36"/>
        <v>2016</v>
      </c>
      <c r="Z545" s="7" t="str">
        <f t="shared" si="37"/>
        <v>2016.4</v>
      </c>
      <c r="AA545" s="12" t="str">
        <f>IF(AND(INDEX('Rate Case History'!V$11:V$13,MATCH($F545,'Rate Case History'!$U$11:$U$13,0))="Yes",INDEX('Rate Case History'!V$15:V$17,MATCH($N545,'Rate Case History'!$U$15:$U$17,0))="Yes",$M545&lt;='Rate Case History'!$V$7,ISNUMBER($S545)),$S545/100,"NA")</f>
        <v>NA</v>
      </c>
    </row>
    <row r="546" spans="1:27" x14ac:dyDescent="0.25">
      <c r="A546" s="55" t="s">
        <v>110</v>
      </c>
      <c r="B546" s="56" t="s">
        <v>269</v>
      </c>
      <c r="C546" s="55" t="s">
        <v>270</v>
      </c>
      <c r="D546" s="55" t="s">
        <v>541</v>
      </c>
      <c r="E546" s="55" t="s">
        <v>163</v>
      </c>
      <c r="F546" s="55" t="s">
        <v>35</v>
      </c>
      <c r="G546" s="57">
        <v>42331</v>
      </c>
      <c r="H546" s="58">
        <v>3.3076880000000002</v>
      </c>
      <c r="I546" s="59">
        <v>8.1199999999999992</v>
      </c>
      <c r="J546" s="59">
        <v>10.5</v>
      </c>
      <c r="K546" s="59">
        <v>55.32</v>
      </c>
      <c r="L546" s="59">
        <v>335.83263899999997</v>
      </c>
      <c r="M546" s="57">
        <v>42586</v>
      </c>
      <c r="N546" s="55" t="s">
        <v>73</v>
      </c>
      <c r="O546" s="58">
        <v>0.5</v>
      </c>
      <c r="P546" s="55" t="s">
        <v>74</v>
      </c>
      <c r="Q546" s="55" t="s">
        <v>74</v>
      </c>
      <c r="R546" s="60" t="s">
        <v>17</v>
      </c>
      <c r="S546" s="59" t="s">
        <v>17</v>
      </c>
      <c r="T546" s="60" t="s">
        <v>17</v>
      </c>
      <c r="U546" s="55" t="s">
        <v>1797</v>
      </c>
      <c r="V546" s="59" t="s">
        <v>17</v>
      </c>
      <c r="W546" s="55" t="s">
        <v>17</v>
      </c>
      <c r="X546" s="61">
        <v>8</v>
      </c>
      <c r="Y546" s="11">
        <f t="shared" si="36"/>
        <v>2016</v>
      </c>
      <c r="Z546" s="7" t="str">
        <f t="shared" si="37"/>
        <v>2016.3</v>
      </c>
      <c r="AA546" s="12" t="str">
        <f>IF(AND(INDEX('Rate Case History'!V$11:V$13,MATCH($F546,'Rate Case History'!$U$11:$U$13,0))="Yes",INDEX('Rate Case History'!V$15:V$17,MATCH($N546,'Rate Case History'!$U$15:$U$17,0))="Yes",$M546&lt;='Rate Case History'!$V$7,ISNUMBER($S546)),$S546/100,"NA")</f>
        <v>NA</v>
      </c>
    </row>
    <row r="547" spans="1:27" x14ac:dyDescent="0.25">
      <c r="A547" s="55" t="s">
        <v>110</v>
      </c>
      <c r="B547" s="56" t="s">
        <v>269</v>
      </c>
      <c r="C547" s="55" t="s">
        <v>270</v>
      </c>
      <c r="D547" s="55" t="s">
        <v>542</v>
      </c>
      <c r="E547" s="55" t="s">
        <v>163</v>
      </c>
      <c r="F547" s="55" t="s">
        <v>24</v>
      </c>
      <c r="G547" s="57">
        <v>42216</v>
      </c>
      <c r="H547" s="58">
        <v>3.7856320000000001</v>
      </c>
      <c r="I547" s="60" t="s">
        <v>17</v>
      </c>
      <c r="J547" s="60" t="s">
        <v>17</v>
      </c>
      <c r="K547" s="60" t="s">
        <v>17</v>
      </c>
      <c r="L547" s="59">
        <v>61.702393000000001</v>
      </c>
      <c r="M547" s="57">
        <v>42270</v>
      </c>
      <c r="N547" s="55" t="s">
        <v>76</v>
      </c>
      <c r="O547" s="58">
        <v>3.7856320000000001</v>
      </c>
      <c r="P547" s="55" t="s">
        <v>74</v>
      </c>
      <c r="Q547" s="55" t="s">
        <v>74</v>
      </c>
      <c r="R547" s="60" t="s">
        <v>17</v>
      </c>
      <c r="S547" s="60" t="s">
        <v>17</v>
      </c>
      <c r="T547" s="60" t="s">
        <v>17</v>
      </c>
      <c r="U547" s="55" t="s">
        <v>1798</v>
      </c>
      <c r="V547" s="59">
        <v>61.702393000000001</v>
      </c>
      <c r="W547" s="55" t="s">
        <v>18</v>
      </c>
      <c r="X547" s="61">
        <v>1</v>
      </c>
      <c r="Y547" s="11">
        <f t="shared" si="36"/>
        <v>2015</v>
      </c>
      <c r="Z547" s="7" t="str">
        <f t="shared" si="37"/>
        <v>2015.3</v>
      </c>
      <c r="AA547" s="12" t="str">
        <f>IF(AND(INDEX('Rate Case History'!V$11:V$13,MATCH($F547,'Rate Case History'!$U$11:$U$13,0))="Yes",INDEX('Rate Case History'!V$15:V$17,MATCH($N547,'Rate Case History'!$U$15:$U$17,0))="Yes",$M547&lt;='Rate Case History'!$V$7,ISNUMBER($S547)),$S547/100,"NA")</f>
        <v>NA</v>
      </c>
    </row>
    <row r="548" spans="1:27" x14ac:dyDescent="0.25">
      <c r="A548" s="55" t="s">
        <v>110</v>
      </c>
      <c r="B548" s="56" t="s">
        <v>269</v>
      </c>
      <c r="C548" s="55" t="s">
        <v>270</v>
      </c>
      <c r="D548" s="55" t="s">
        <v>543</v>
      </c>
      <c r="E548" s="55" t="s">
        <v>163</v>
      </c>
      <c r="F548" s="55" t="s">
        <v>24</v>
      </c>
      <c r="G548" s="57">
        <v>41851</v>
      </c>
      <c r="H548" s="58">
        <v>4.3817849999999998</v>
      </c>
      <c r="I548" s="60" t="s">
        <v>17</v>
      </c>
      <c r="J548" s="60" t="s">
        <v>17</v>
      </c>
      <c r="K548" s="60" t="s">
        <v>17</v>
      </c>
      <c r="L548" s="59">
        <v>35.382432000000001</v>
      </c>
      <c r="M548" s="57">
        <v>41922</v>
      </c>
      <c r="N548" s="55" t="s">
        <v>76</v>
      </c>
      <c r="O548" s="58">
        <v>4.3817849999999998</v>
      </c>
      <c r="P548" s="55" t="s">
        <v>74</v>
      </c>
      <c r="Q548" s="55" t="s">
        <v>74</v>
      </c>
      <c r="R548" s="60" t="s">
        <v>17</v>
      </c>
      <c r="S548" s="60" t="s">
        <v>17</v>
      </c>
      <c r="T548" s="60" t="s">
        <v>17</v>
      </c>
      <c r="U548" s="55" t="s">
        <v>1677</v>
      </c>
      <c r="V548" s="59">
        <v>35.382432000000001</v>
      </c>
      <c r="W548" s="55" t="s">
        <v>18</v>
      </c>
      <c r="X548" s="61">
        <v>2</v>
      </c>
      <c r="Y548" s="11">
        <f t="shared" si="36"/>
        <v>2014</v>
      </c>
      <c r="Z548" s="7" t="str">
        <f t="shared" si="37"/>
        <v>2014.4</v>
      </c>
      <c r="AA548" s="12" t="str">
        <f>IF(AND(INDEX('Rate Case History'!V$11:V$13,MATCH($F548,'Rate Case History'!$U$11:$U$13,0))="Yes",INDEX('Rate Case History'!V$15:V$17,MATCH($N548,'Rate Case History'!$U$15:$U$17,0))="Yes",$M548&lt;='Rate Case History'!$V$7,ISNUMBER($S548)),$S548/100,"NA")</f>
        <v>NA</v>
      </c>
    </row>
    <row r="549" spans="1:27" x14ac:dyDescent="0.25">
      <c r="A549" s="55" t="s">
        <v>110</v>
      </c>
      <c r="B549" s="56" t="s">
        <v>269</v>
      </c>
      <c r="C549" s="55" t="s">
        <v>270</v>
      </c>
      <c r="D549" s="55" t="s">
        <v>544</v>
      </c>
      <c r="E549" s="55" t="s">
        <v>163</v>
      </c>
      <c r="F549" s="55" t="s">
        <v>24</v>
      </c>
      <c r="G549" s="57">
        <v>41487</v>
      </c>
      <c r="H549" s="58">
        <v>2.492515</v>
      </c>
      <c r="I549" s="60" t="s">
        <v>17</v>
      </c>
      <c r="J549" s="60" t="s">
        <v>17</v>
      </c>
      <c r="K549" s="60" t="s">
        <v>17</v>
      </c>
      <c r="L549" s="59">
        <v>54.131714000000002</v>
      </c>
      <c r="M549" s="57">
        <v>41534</v>
      </c>
      <c r="N549" s="55" t="s">
        <v>76</v>
      </c>
      <c r="O549" s="58">
        <v>2.492515</v>
      </c>
      <c r="P549" s="55" t="s">
        <v>74</v>
      </c>
      <c r="Q549" s="55" t="s">
        <v>74</v>
      </c>
      <c r="R549" s="60" t="s">
        <v>17</v>
      </c>
      <c r="S549" s="60" t="s">
        <v>17</v>
      </c>
      <c r="T549" s="60" t="s">
        <v>17</v>
      </c>
      <c r="U549" s="55" t="s">
        <v>1786</v>
      </c>
      <c r="V549" s="59">
        <v>54.131714000000002</v>
      </c>
      <c r="W549" s="55" t="s">
        <v>18</v>
      </c>
      <c r="X549" s="61">
        <v>1</v>
      </c>
      <c r="Y549" s="11">
        <f t="shared" si="36"/>
        <v>2013</v>
      </c>
      <c r="Z549" s="7" t="str">
        <f t="shared" si="37"/>
        <v>2013.3</v>
      </c>
      <c r="AA549" s="12" t="str">
        <f>IF(AND(INDEX('Rate Case History'!V$11:V$13,MATCH($F549,'Rate Case History'!$U$11:$U$13,0))="Yes",INDEX('Rate Case History'!V$15:V$17,MATCH($N549,'Rate Case History'!$U$15:$U$17,0))="Yes",$M549&lt;='Rate Case History'!$V$7,ISNUMBER($S549)),$S549/100,"NA")</f>
        <v>NA</v>
      </c>
    </row>
    <row r="550" spans="1:27" x14ac:dyDescent="0.25">
      <c r="A550" s="55" t="s">
        <v>110</v>
      </c>
      <c r="B550" s="56" t="s">
        <v>269</v>
      </c>
      <c r="C550" s="55" t="s">
        <v>270</v>
      </c>
      <c r="D550" s="55" t="s">
        <v>545</v>
      </c>
      <c r="E550" s="55" t="s">
        <v>163</v>
      </c>
      <c r="F550" s="55" t="s">
        <v>35</v>
      </c>
      <c r="G550" s="57">
        <v>41407</v>
      </c>
      <c r="H550" s="58">
        <v>13.367575</v>
      </c>
      <c r="I550" s="60">
        <v>8.5299999999999994</v>
      </c>
      <c r="J550" s="60">
        <v>10.7</v>
      </c>
      <c r="K550" s="60">
        <v>51.8</v>
      </c>
      <c r="L550" s="59">
        <v>252.91429199999999</v>
      </c>
      <c r="M550" s="57">
        <v>41751</v>
      </c>
      <c r="N550" s="55" t="s">
        <v>76</v>
      </c>
      <c r="O550" s="58">
        <v>8.5501339999999999</v>
      </c>
      <c r="P550" s="55" t="s">
        <v>74</v>
      </c>
      <c r="Q550" s="55" t="s">
        <v>75</v>
      </c>
      <c r="R550" s="60">
        <v>7.71</v>
      </c>
      <c r="S550" s="60">
        <v>9.8000000000000007</v>
      </c>
      <c r="T550" s="60">
        <v>49.16</v>
      </c>
      <c r="U550" s="55" t="s">
        <v>1799</v>
      </c>
      <c r="V550" s="59">
        <v>252.73772099999999</v>
      </c>
      <c r="W550" s="55" t="s">
        <v>21</v>
      </c>
      <c r="X550" s="61">
        <v>11</v>
      </c>
      <c r="Y550" s="11">
        <f t="shared" si="36"/>
        <v>2014</v>
      </c>
      <c r="Z550" s="7" t="str">
        <f t="shared" si="37"/>
        <v>2014.2</v>
      </c>
      <c r="AA550" s="12">
        <f>IF(AND(INDEX('Rate Case History'!V$11:V$13,MATCH($F550,'Rate Case History'!$U$11:$U$13,0))="Yes",INDEX('Rate Case History'!V$15:V$17,MATCH($N550,'Rate Case History'!$U$15:$U$17,0))="Yes",$M550&lt;='Rate Case History'!$V$7,ISNUMBER($S550)),$S550/100,"NA")</f>
        <v>9.8000000000000004E-2</v>
      </c>
    </row>
    <row r="551" spans="1:27" x14ac:dyDescent="0.25">
      <c r="A551" s="55" t="s">
        <v>110</v>
      </c>
      <c r="B551" s="56" t="s">
        <v>269</v>
      </c>
      <c r="C551" s="55" t="s">
        <v>270</v>
      </c>
      <c r="D551" s="55" t="s">
        <v>546</v>
      </c>
      <c r="E551" s="55" t="s">
        <v>163</v>
      </c>
      <c r="F551" s="55" t="s">
        <v>35</v>
      </c>
      <c r="G551" s="57">
        <v>40115</v>
      </c>
      <c r="H551" s="58">
        <v>9.4860330000000008</v>
      </c>
      <c r="I551" s="60">
        <v>9</v>
      </c>
      <c r="J551" s="60">
        <v>11</v>
      </c>
      <c r="K551" s="60">
        <v>51.42</v>
      </c>
      <c r="L551" s="59">
        <v>184.697058</v>
      </c>
      <c r="M551" s="57">
        <v>40326</v>
      </c>
      <c r="N551" s="55" t="s">
        <v>73</v>
      </c>
      <c r="O551" s="58">
        <v>6.1</v>
      </c>
      <c r="P551" s="55" t="s">
        <v>74</v>
      </c>
      <c r="Q551" s="55" t="s">
        <v>74</v>
      </c>
      <c r="R551" s="60" t="s">
        <v>17</v>
      </c>
      <c r="S551" s="60" t="s">
        <v>17</v>
      </c>
      <c r="T551" s="60" t="s">
        <v>17</v>
      </c>
      <c r="U551" s="55" t="s">
        <v>17</v>
      </c>
      <c r="V551" s="59" t="s">
        <v>17</v>
      </c>
      <c r="W551" s="55" t="s">
        <v>17</v>
      </c>
      <c r="X551" s="61">
        <v>7</v>
      </c>
      <c r="Y551" s="11">
        <f t="shared" si="36"/>
        <v>2010</v>
      </c>
      <c r="Z551" s="7" t="str">
        <f t="shared" si="37"/>
        <v>2010.2</v>
      </c>
      <c r="AA551" s="12" t="str">
        <f>IF(AND(INDEX('Rate Case History'!V$11:V$13,MATCH($F551,'Rate Case History'!$U$11:$U$13,0))="Yes",INDEX('Rate Case History'!V$15:V$17,MATCH($N551,'Rate Case History'!$U$15:$U$17,0))="Yes",$M551&lt;='Rate Case History'!$V$7,ISNUMBER($S551)),$S551/100,"NA")</f>
        <v>NA</v>
      </c>
    </row>
    <row r="552" spans="1:27" x14ac:dyDescent="0.25">
      <c r="A552" s="55" t="s">
        <v>110</v>
      </c>
      <c r="B552" s="56" t="s">
        <v>269</v>
      </c>
      <c r="C552" s="55" t="s">
        <v>270</v>
      </c>
      <c r="D552" s="55" t="s">
        <v>547</v>
      </c>
      <c r="E552" s="55" t="s">
        <v>163</v>
      </c>
      <c r="F552" s="55" t="s">
        <v>35</v>
      </c>
      <c r="G552" s="57">
        <v>39079</v>
      </c>
      <c r="H552" s="58">
        <v>10.40995</v>
      </c>
      <c r="I552" s="60">
        <v>8.82</v>
      </c>
      <c r="J552" s="60">
        <v>11.75</v>
      </c>
      <c r="K552" s="60">
        <v>48.15</v>
      </c>
      <c r="L552" s="59">
        <v>169.405541</v>
      </c>
      <c r="M552" s="57">
        <v>39294</v>
      </c>
      <c r="N552" s="55" t="s">
        <v>73</v>
      </c>
      <c r="O552" s="58">
        <v>5.4996359999999997</v>
      </c>
      <c r="P552" s="55" t="s">
        <v>74</v>
      </c>
      <c r="Q552" s="55" t="s">
        <v>74</v>
      </c>
      <c r="R552" s="60" t="s">
        <v>17</v>
      </c>
      <c r="S552" s="60" t="s">
        <v>17</v>
      </c>
      <c r="T552" s="60" t="s">
        <v>17</v>
      </c>
      <c r="U552" s="55" t="s">
        <v>17</v>
      </c>
      <c r="V552" s="59" t="s">
        <v>17</v>
      </c>
      <c r="W552" s="55" t="s">
        <v>17</v>
      </c>
      <c r="X552" s="61">
        <v>7</v>
      </c>
      <c r="Y552" s="11">
        <f t="shared" si="36"/>
        <v>2007</v>
      </c>
      <c r="Z552" s="7" t="str">
        <f t="shared" si="37"/>
        <v>2007.3</v>
      </c>
      <c r="AA552" s="12" t="str">
        <f>IF(AND(INDEX('Rate Case History'!V$11:V$13,MATCH($F552,'Rate Case History'!$U$11:$U$13,0))="Yes",INDEX('Rate Case History'!V$15:V$17,MATCH($N552,'Rate Case History'!$U$15:$U$17,0))="Yes",$M552&lt;='Rate Case History'!$V$7,ISNUMBER($S552)),$S552/100,"NA")</f>
        <v>NA</v>
      </c>
    </row>
    <row r="553" spans="1:27" x14ac:dyDescent="0.25">
      <c r="A553" s="55" t="s">
        <v>110</v>
      </c>
      <c r="B553" s="56" t="s">
        <v>269</v>
      </c>
      <c r="C553" s="55" t="s">
        <v>270</v>
      </c>
      <c r="D553" s="55" t="s">
        <v>548</v>
      </c>
      <c r="E553" s="55" t="s">
        <v>163</v>
      </c>
      <c r="F553" s="55" t="s">
        <v>35</v>
      </c>
      <c r="G553" s="57">
        <v>36334</v>
      </c>
      <c r="H553" s="58">
        <v>14.1</v>
      </c>
      <c r="I553" s="60">
        <v>9.9700000000000006</v>
      </c>
      <c r="J553" s="60">
        <v>12.25</v>
      </c>
      <c r="K553" s="60">
        <v>50.2</v>
      </c>
      <c r="L553" s="59" t="s">
        <v>17</v>
      </c>
      <c r="M553" s="57">
        <v>36515</v>
      </c>
      <c r="N553" s="55" t="s">
        <v>73</v>
      </c>
      <c r="O553" s="58">
        <v>9.9</v>
      </c>
      <c r="P553" s="55" t="s">
        <v>74</v>
      </c>
      <c r="Q553" s="55" t="s">
        <v>74</v>
      </c>
      <c r="R553" s="60" t="s">
        <v>17</v>
      </c>
      <c r="S553" s="60" t="s">
        <v>17</v>
      </c>
      <c r="T553" s="60" t="s">
        <v>17</v>
      </c>
      <c r="U553" s="55" t="s">
        <v>17</v>
      </c>
      <c r="V553" s="59" t="s">
        <v>17</v>
      </c>
      <c r="W553" s="55" t="s">
        <v>17</v>
      </c>
      <c r="X553" s="61">
        <v>6</v>
      </c>
      <c r="Y553" s="11">
        <f t="shared" si="36"/>
        <v>1999</v>
      </c>
      <c r="Z553" s="7" t="str">
        <f t="shared" si="37"/>
        <v>1999.4</v>
      </c>
      <c r="AA553" s="12" t="str">
        <f>IF(AND(INDEX('Rate Case History'!V$11:V$13,MATCH($F553,'Rate Case History'!$U$11:$U$13,0))="Yes",INDEX('Rate Case History'!V$15:V$17,MATCH($N553,'Rate Case History'!$U$15:$U$17,0))="Yes",$M553&lt;='Rate Case History'!$V$7,ISNUMBER($S553)),$S553/100,"NA")</f>
        <v>NA</v>
      </c>
    </row>
    <row r="554" spans="1:27" x14ac:dyDescent="0.25">
      <c r="A554" s="55" t="s">
        <v>110</v>
      </c>
      <c r="B554" s="56" t="s">
        <v>269</v>
      </c>
      <c r="C554" s="55" t="s">
        <v>270</v>
      </c>
      <c r="D554" s="55" t="s">
        <v>549</v>
      </c>
      <c r="E554" s="55" t="s">
        <v>163</v>
      </c>
      <c r="F554" s="55" t="s">
        <v>35</v>
      </c>
      <c r="G554" s="57">
        <v>34740</v>
      </c>
      <c r="H554" s="58">
        <v>7.7</v>
      </c>
      <c r="I554" s="60">
        <v>11.16</v>
      </c>
      <c r="J554" s="60">
        <v>12.75</v>
      </c>
      <c r="K554" s="60">
        <v>53.6</v>
      </c>
      <c r="L554" s="59" t="s">
        <v>17</v>
      </c>
      <c r="M554" s="57">
        <v>34992</v>
      </c>
      <c r="N554" s="55" t="s">
        <v>73</v>
      </c>
      <c r="O554" s="58">
        <v>3.3</v>
      </c>
      <c r="P554" s="55" t="s">
        <v>75</v>
      </c>
      <c r="Q554" s="55" t="s">
        <v>74</v>
      </c>
      <c r="R554" s="60" t="s">
        <v>17</v>
      </c>
      <c r="S554" s="60" t="s">
        <v>17</v>
      </c>
      <c r="T554" s="60" t="s">
        <v>17</v>
      </c>
      <c r="U554" s="55" t="s">
        <v>17</v>
      </c>
      <c r="V554" s="60" t="s">
        <v>17</v>
      </c>
      <c r="W554" s="55" t="s">
        <v>17</v>
      </c>
      <c r="X554" s="61">
        <v>8</v>
      </c>
      <c r="Y554" s="11">
        <f t="shared" si="36"/>
        <v>1995</v>
      </c>
      <c r="Z554" s="7" t="str">
        <f t="shared" si="37"/>
        <v>1995.4</v>
      </c>
      <c r="AA554" s="12" t="str">
        <f>IF(AND(INDEX('Rate Case History'!V$11:V$13,MATCH($F554,'Rate Case History'!$U$11:$U$13,0))="Yes",INDEX('Rate Case History'!V$15:V$17,MATCH($N554,'Rate Case History'!$U$15:$U$17,0))="Yes",$M554&lt;='Rate Case History'!$V$7,ISNUMBER($S554)),$S554/100,"NA")</f>
        <v>NA</v>
      </c>
    </row>
    <row r="555" spans="1:27" x14ac:dyDescent="0.25">
      <c r="A555" s="55" t="s">
        <v>110</v>
      </c>
      <c r="B555" s="56" t="s">
        <v>269</v>
      </c>
      <c r="C555" s="55" t="s">
        <v>270</v>
      </c>
      <c r="D555" s="55" t="s">
        <v>2146</v>
      </c>
      <c r="E555" s="55" t="s">
        <v>163</v>
      </c>
      <c r="F555" s="55" t="s">
        <v>35</v>
      </c>
      <c r="G555" s="57">
        <v>32917</v>
      </c>
      <c r="H555" s="58">
        <v>9</v>
      </c>
      <c r="I555" s="59">
        <v>12.5</v>
      </c>
      <c r="J555" s="59">
        <v>14.75</v>
      </c>
      <c r="K555" s="59">
        <v>49.42</v>
      </c>
      <c r="L555" s="59">
        <v>81.599999999999994</v>
      </c>
      <c r="M555" s="57">
        <v>33129</v>
      </c>
      <c r="N555" s="55" t="s">
        <v>76</v>
      </c>
      <c r="O555" s="58">
        <v>3.6</v>
      </c>
      <c r="P555" s="55" t="s">
        <v>74</v>
      </c>
      <c r="Q555" s="55" t="s">
        <v>74</v>
      </c>
      <c r="R555" s="59">
        <v>11.2</v>
      </c>
      <c r="S555" s="59">
        <v>12.5</v>
      </c>
      <c r="T555" s="59">
        <v>41.54</v>
      </c>
      <c r="U555" s="55" t="s">
        <v>2050</v>
      </c>
      <c r="V555" s="59">
        <v>63.4</v>
      </c>
      <c r="W555" s="55" t="s">
        <v>18</v>
      </c>
      <c r="X555" s="61">
        <v>7</v>
      </c>
      <c r="Y555" s="11">
        <f t="shared" si="36"/>
        <v>1990</v>
      </c>
      <c r="Z555" s="7" t="str">
        <f t="shared" si="37"/>
        <v>1990.3</v>
      </c>
      <c r="AA555" s="12">
        <f>IF(AND(INDEX('Rate Case History'!V$11:V$13,MATCH($F555,'Rate Case History'!$U$11:$U$13,0))="Yes",INDEX('Rate Case History'!V$15:V$17,MATCH($N555,'Rate Case History'!$U$15:$U$17,0))="Yes",$M555&lt;='Rate Case History'!$V$7,ISNUMBER($S555)),$S555/100,"NA")</f>
        <v>0.125</v>
      </c>
    </row>
    <row r="556" spans="1:27" x14ac:dyDescent="0.25">
      <c r="A556" s="55" t="s">
        <v>110</v>
      </c>
      <c r="B556" s="56" t="s">
        <v>269</v>
      </c>
      <c r="C556" s="55" t="s">
        <v>270</v>
      </c>
      <c r="D556" s="55" t="s">
        <v>2147</v>
      </c>
      <c r="E556" s="55" t="s">
        <v>163</v>
      </c>
      <c r="F556" s="55" t="s">
        <v>35</v>
      </c>
      <c r="G556" s="57">
        <v>31541</v>
      </c>
      <c r="H556" s="58">
        <v>5.0999999999999996</v>
      </c>
      <c r="I556" s="59">
        <v>11.69</v>
      </c>
      <c r="J556" s="59">
        <v>15.5</v>
      </c>
      <c r="K556" s="59">
        <v>46.97</v>
      </c>
      <c r="L556" s="59" t="s">
        <v>17</v>
      </c>
      <c r="M556" s="57">
        <v>31716</v>
      </c>
      <c r="N556" s="55" t="s">
        <v>76</v>
      </c>
      <c r="O556" s="58">
        <v>1.8</v>
      </c>
      <c r="P556" s="55" t="s">
        <v>74</v>
      </c>
      <c r="Q556" s="55" t="s">
        <v>74</v>
      </c>
      <c r="R556" s="60">
        <v>12.48</v>
      </c>
      <c r="S556" s="59">
        <v>13.75</v>
      </c>
      <c r="T556" s="60">
        <v>53.46</v>
      </c>
      <c r="U556" s="55" t="s">
        <v>2148</v>
      </c>
      <c r="V556" s="60" t="s">
        <v>17</v>
      </c>
      <c r="W556" s="55" t="s">
        <v>18</v>
      </c>
      <c r="X556" s="61">
        <v>5</v>
      </c>
      <c r="Y556" s="11">
        <f t="shared" si="36"/>
        <v>1986</v>
      </c>
      <c r="Z556" s="7" t="str">
        <f t="shared" si="37"/>
        <v>1986.4</v>
      </c>
      <c r="AA556" s="12">
        <f>IF(AND(INDEX('Rate Case History'!V$11:V$13,MATCH($F556,'Rate Case History'!$U$11:$U$13,0))="Yes",INDEX('Rate Case History'!V$15:V$17,MATCH($N556,'Rate Case History'!$U$15:$U$17,0))="Yes",$M556&lt;='Rate Case History'!$V$7,ISNUMBER($S556)),$S556/100,"NA")</f>
        <v>0.13750000000000001</v>
      </c>
    </row>
    <row r="557" spans="1:27" x14ac:dyDescent="0.25">
      <c r="A557" s="55" t="s">
        <v>110</v>
      </c>
      <c r="B557" s="56" t="s">
        <v>269</v>
      </c>
      <c r="C557" s="55" t="s">
        <v>270</v>
      </c>
      <c r="D557" s="55" t="s">
        <v>2149</v>
      </c>
      <c r="E557" s="55" t="s">
        <v>163</v>
      </c>
      <c r="F557" s="55" t="s">
        <v>35</v>
      </c>
      <c r="G557" s="57">
        <v>30477</v>
      </c>
      <c r="H557" s="58">
        <v>6.8</v>
      </c>
      <c r="I557" s="59">
        <v>12.52</v>
      </c>
      <c r="J557" s="59">
        <v>16.25</v>
      </c>
      <c r="K557" s="59">
        <v>45.81</v>
      </c>
      <c r="L557" s="59" t="s">
        <v>17</v>
      </c>
      <c r="M557" s="57">
        <v>30651</v>
      </c>
      <c r="N557" s="55" t="s">
        <v>76</v>
      </c>
      <c r="O557" s="58">
        <v>5.0999999999999996</v>
      </c>
      <c r="P557" s="55" t="s">
        <v>74</v>
      </c>
      <c r="Q557" s="55" t="s">
        <v>74</v>
      </c>
      <c r="R557" s="59">
        <v>11.8</v>
      </c>
      <c r="S557" s="59">
        <v>14.5</v>
      </c>
      <c r="T557" s="59">
        <v>48.4</v>
      </c>
      <c r="U557" s="55" t="s">
        <v>2005</v>
      </c>
      <c r="V557" s="59" t="s">
        <v>17</v>
      </c>
      <c r="W557" s="55" t="s">
        <v>18</v>
      </c>
      <c r="X557" s="61">
        <v>5</v>
      </c>
      <c r="Y557" s="11">
        <f t="shared" si="36"/>
        <v>1983</v>
      </c>
      <c r="Z557" s="7" t="str">
        <f t="shared" si="37"/>
        <v>1983.4</v>
      </c>
      <c r="AA557" s="12">
        <f>IF(AND(INDEX('Rate Case History'!V$11:V$13,MATCH($F557,'Rate Case History'!$U$11:$U$13,0))="Yes",INDEX('Rate Case History'!V$15:V$17,MATCH($N557,'Rate Case History'!$U$15:$U$17,0))="Yes",$M557&lt;='Rate Case History'!$V$7,ISNUMBER($S557)),$S557/100,"NA")</f>
        <v>0.14499999999999999</v>
      </c>
    </row>
    <row r="558" spans="1:27" x14ac:dyDescent="0.25">
      <c r="A558" s="55" t="s">
        <v>110</v>
      </c>
      <c r="B558" s="56" t="s">
        <v>550</v>
      </c>
      <c r="C558" s="55" t="s">
        <v>107</v>
      </c>
      <c r="D558" s="55" t="s">
        <v>551</v>
      </c>
      <c r="E558" s="55" t="s">
        <v>163</v>
      </c>
      <c r="F558" s="55" t="s">
        <v>35</v>
      </c>
      <c r="G558" s="57">
        <v>44344</v>
      </c>
      <c r="H558" s="58">
        <v>26.694986</v>
      </c>
      <c r="I558" s="59">
        <v>7.48</v>
      </c>
      <c r="J558" s="59">
        <v>10.3</v>
      </c>
      <c r="K558" s="59">
        <v>52.64</v>
      </c>
      <c r="L558" s="59">
        <v>446.22329000000002</v>
      </c>
      <c r="M558" s="57">
        <v>44558</v>
      </c>
      <c r="N558" s="55" t="s">
        <v>73</v>
      </c>
      <c r="O558" s="58">
        <v>18.311404</v>
      </c>
      <c r="P558" s="55" t="s">
        <v>74</v>
      </c>
      <c r="Q558" s="55" t="s">
        <v>74</v>
      </c>
      <c r="R558" s="59">
        <v>6.89</v>
      </c>
      <c r="S558" s="59">
        <v>9.35</v>
      </c>
      <c r="T558" s="59">
        <v>52.64</v>
      </c>
      <c r="U558" s="55" t="s">
        <v>1684</v>
      </c>
      <c r="V558" s="59">
        <v>431.14006499999999</v>
      </c>
      <c r="W558" s="55" t="s">
        <v>21</v>
      </c>
      <c r="X558" s="61">
        <v>7</v>
      </c>
      <c r="Y558" s="11">
        <f t="shared" si="36"/>
        <v>2021</v>
      </c>
      <c r="Z558" s="7" t="str">
        <f t="shared" si="37"/>
        <v>2021.4</v>
      </c>
      <c r="AA558" s="12">
        <f>IF(AND(INDEX('Rate Case History'!V$11:V$13,MATCH($F558,'Rate Case History'!$U$11:$U$13,0))="Yes",INDEX('Rate Case History'!V$15:V$17,MATCH($N558,'Rate Case History'!$U$15:$U$17,0))="Yes",$M558&lt;='Rate Case History'!$V$7,ISNUMBER($S558)),$S558/100,"NA")</f>
        <v>9.35E-2</v>
      </c>
    </row>
    <row r="559" spans="1:27" x14ac:dyDescent="0.25">
      <c r="A559" s="55" t="s">
        <v>110</v>
      </c>
      <c r="B559" s="56" t="s">
        <v>550</v>
      </c>
      <c r="C559" s="55" t="s">
        <v>107</v>
      </c>
      <c r="D559" s="55" t="s">
        <v>552</v>
      </c>
      <c r="E559" s="55" t="s">
        <v>163</v>
      </c>
      <c r="F559" s="55" t="s">
        <v>24</v>
      </c>
      <c r="G559" s="57">
        <v>43753</v>
      </c>
      <c r="H559" s="58">
        <v>4.1669070000000001</v>
      </c>
      <c r="I559" s="59">
        <v>7.62</v>
      </c>
      <c r="J559" s="59" t="s">
        <v>17</v>
      </c>
      <c r="K559" s="59">
        <v>52.42</v>
      </c>
      <c r="L559" s="59">
        <v>100.41489</v>
      </c>
      <c r="M559" s="57">
        <v>43819</v>
      </c>
      <c r="N559" s="55" t="s">
        <v>76</v>
      </c>
      <c r="O559" s="58">
        <v>4.1669070000000001</v>
      </c>
      <c r="P559" s="55" t="s">
        <v>74</v>
      </c>
      <c r="Q559" s="55" t="s">
        <v>74</v>
      </c>
      <c r="R559" s="59">
        <v>7.62</v>
      </c>
      <c r="S559" s="59" t="s">
        <v>17</v>
      </c>
      <c r="T559" s="59">
        <v>52.42</v>
      </c>
      <c r="U559" s="55" t="s">
        <v>1685</v>
      </c>
      <c r="V559" s="59">
        <v>100.41489</v>
      </c>
      <c r="W559" s="55" t="s">
        <v>18</v>
      </c>
      <c r="X559" s="61">
        <v>2</v>
      </c>
      <c r="Y559" s="11">
        <f t="shared" si="36"/>
        <v>2019</v>
      </c>
      <c r="Z559" s="7" t="str">
        <f t="shared" si="37"/>
        <v>2019.4</v>
      </c>
      <c r="AA559" s="12" t="str">
        <f>IF(AND(INDEX('Rate Case History'!V$11:V$13,MATCH($F559,'Rate Case History'!$U$11:$U$13,0))="Yes",INDEX('Rate Case History'!V$15:V$17,MATCH($N559,'Rate Case History'!$U$15:$U$17,0))="Yes",$M559&lt;='Rate Case History'!$V$7,ISNUMBER($S559)),$S559/100,"NA")</f>
        <v>NA</v>
      </c>
    </row>
    <row r="560" spans="1:27" x14ac:dyDescent="0.25">
      <c r="A560" s="55" t="s">
        <v>110</v>
      </c>
      <c r="B560" s="56" t="s">
        <v>550</v>
      </c>
      <c r="C560" s="55" t="s">
        <v>107</v>
      </c>
      <c r="D560" s="55" t="s">
        <v>553</v>
      </c>
      <c r="E560" s="55" t="s">
        <v>163</v>
      </c>
      <c r="F560" s="55" t="s">
        <v>24</v>
      </c>
      <c r="G560" s="57">
        <v>43388</v>
      </c>
      <c r="H560" s="58">
        <v>3.562093</v>
      </c>
      <c r="I560" s="59">
        <v>7.62</v>
      </c>
      <c r="J560" s="59" t="s">
        <v>17</v>
      </c>
      <c r="K560" s="59">
        <v>52.42</v>
      </c>
      <c r="L560" s="59">
        <v>64.921874000000003</v>
      </c>
      <c r="M560" s="57">
        <v>43439</v>
      </c>
      <c r="N560" s="55" t="s">
        <v>76</v>
      </c>
      <c r="O560" s="58">
        <v>3.562093</v>
      </c>
      <c r="P560" s="55" t="s">
        <v>74</v>
      </c>
      <c r="Q560" s="55" t="s">
        <v>74</v>
      </c>
      <c r="R560" s="59">
        <v>7.62</v>
      </c>
      <c r="S560" s="59" t="s">
        <v>17</v>
      </c>
      <c r="T560" s="59">
        <v>52.42</v>
      </c>
      <c r="U560" s="55" t="s">
        <v>1686</v>
      </c>
      <c r="V560" s="59">
        <v>64.921874000000003</v>
      </c>
      <c r="W560" s="55" t="s">
        <v>18</v>
      </c>
      <c r="X560" s="61">
        <v>1</v>
      </c>
      <c r="Y560" s="11">
        <f t="shared" si="36"/>
        <v>2018</v>
      </c>
      <c r="Z560" s="7" t="str">
        <f t="shared" si="37"/>
        <v>2018.4</v>
      </c>
      <c r="AA560" s="12" t="str">
        <f>IF(AND(INDEX('Rate Case History'!V$11:V$13,MATCH($F560,'Rate Case History'!$U$11:$U$13,0))="Yes",INDEX('Rate Case History'!V$15:V$17,MATCH($N560,'Rate Case History'!$U$15:$U$17,0))="Yes",$M560&lt;='Rate Case History'!$V$7,ISNUMBER($S560)),$S560/100,"NA")</f>
        <v>NA</v>
      </c>
    </row>
    <row r="561" spans="1:27" x14ac:dyDescent="0.25">
      <c r="A561" s="55" t="s">
        <v>110</v>
      </c>
      <c r="B561" s="56" t="s">
        <v>550</v>
      </c>
      <c r="C561" s="55" t="s">
        <v>107</v>
      </c>
      <c r="D561" s="55" t="s">
        <v>554</v>
      </c>
      <c r="E561" s="55" t="s">
        <v>163</v>
      </c>
      <c r="F561" s="55" t="s">
        <v>24</v>
      </c>
      <c r="G561" s="57">
        <v>43021</v>
      </c>
      <c r="H561" s="58">
        <v>4.4738920000000002</v>
      </c>
      <c r="I561" s="59">
        <v>7.62</v>
      </c>
      <c r="J561" s="59" t="s">
        <v>17</v>
      </c>
      <c r="K561" s="59">
        <v>52.42</v>
      </c>
      <c r="L561" s="59">
        <v>32.858663999999997</v>
      </c>
      <c r="M561" s="57">
        <v>43091</v>
      </c>
      <c r="N561" s="55" t="s">
        <v>76</v>
      </c>
      <c r="O561" s="58">
        <v>4.4738920000000002</v>
      </c>
      <c r="P561" s="55" t="s">
        <v>74</v>
      </c>
      <c r="Q561" s="55" t="s">
        <v>74</v>
      </c>
      <c r="R561" s="60">
        <v>7.62</v>
      </c>
      <c r="S561" s="59" t="s">
        <v>17</v>
      </c>
      <c r="T561" s="59">
        <v>52.42</v>
      </c>
      <c r="U561" s="55" t="s">
        <v>1687</v>
      </c>
      <c r="V561" s="60">
        <v>32.858663999999997</v>
      </c>
      <c r="W561" s="55" t="s">
        <v>18</v>
      </c>
      <c r="X561" s="61">
        <v>2</v>
      </c>
      <c r="Y561" s="11">
        <f t="shared" si="36"/>
        <v>2017</v>
      </c>
      <c r="Z561" s="7" t="str">
        <f t="shared" si="37"/>
        <v>2017.4</v>
      </c>
      <c r="AA561" s="12" t="str">
        <f>IF(AND(INDEX('Rate Case History'!V$11:V$13,MATCH($F561,'Rate Case History'!$U$11:$U$13,0))="Yes",INDEX('Rate Case History'!V$15:V$17,MATCH($N561,'Rate Case History'!$U$15:$U$17,0))="Yes",$M561&lt;='Rate Case History'!$V$7,ISNUMBER($S561)),$S561/100,"NA")</f>
        <v>NA</v>
      </c>
    </row>
    <row r="562" spans="1:27" x14ac:dyDescent="0.25">
      <c r="A562" s="55" t="s">
        <v>110</v>
      </c>
      <c r="B562" s="56" t="s">
        <v>550</v>
      </c>
      <c r="C562" s="55" t="s">
        <v>107</v>
      </c>
      <c r="D562" s="55" t="s">
        <v>555</v>
      </c>
      <c r="E562" s="55" t="s">
        <v>163</v>
      </c>
      <c r="F562" s="55" t="s">
        <v>35</v>
      </c>
      <c r="G562" s="57">
        <v>42517</v>
      </c>
      <c r="H562" s="58">
        <v>25.408373000000001</v>
      </c>
      <c r="I562" s="59">
        <v>8.41</v>
      </c>
      <c r="J562" s="59">
        <v>11</v>
      </c>
      <c r="K562" s="59">
        <v>52.42</v>
      </c>
      <c r="L562" s="59">
        <v>253.360781</v>
      </c>
      <c r="M562" s="57">
        <v>42726</v>
      </c>
      <c r="N562" s="55" t="s">
        <v>73</v>
      </c>
      <c r="O562" s="58">
        <v>18.056000000000001</v>
      </c>
      <c r="P562" s="55" t="s">
        <v>74</v>
      </c>
      <c r="Q562" s="55" t="s">
        <v>74</v>
      </c>
      <c r="R562" s="60" t="s">
        <v>17</v>
      </c>
      <c r="S562" s="60" t="s">
        <v>17</v>
      </c>
      <c r="T562" s="60" t="s">
        <v>17</v>
      </c>
      <c r="U562" s="55" t="s">
        <v>17</v>
      </c>
      <c r="V562" s="60" t="s">
        <v>17</v>
      </c>
      <c r="W562" s="55" t="s">
        <v>17</v>
      </c>
      <c r="X562" s="61">
        <v>6</v>
      </c>
      <c r="Y562" s="11">
        <f t="shared" si="36"/>
        <v>2016</v>
      </c>
      <c r="Z562" s="7" t="str">
        <f t="shared" si="37"/>
        <v>2016.4</v>
      </c>
      <c r="AA562" s="12" t="str">
        <f>IF(AND(INDEX('Rate Case History'!V$11:V$13,MATCH($F562,'Rate Case History'!$U$11:$U$13,0))="Yes",INDEX('Rate Case History'!V$15:V$17,MATCH($N562,'Rate Case History'!$U$15:$U$17,0))="Yes",$M562&lt;='Rate Case History'!$V$7,ISNUMBER($S562)),$S562/100,"NA")</f>
        <v>NA</v>
      </c>
    </row>
    <row r="563" spans="1:27" x14ac:dyDescent="0.25">
      <c r="A563" s="55" t="s">
        <v>110</v>
      </c>
      <c r="B563" s="56" t="s">
        <v>550</v>
      </c>
      <c r="C563" s="55" t="s">
        <v>107</v>
      </c>
      <c r="D563" s="55" t="s">
        <v>556</v>
      </c>
      <c r="E563" s="55" t="s">
        <v>163</v>
      </c>
      <c r="F563" s="55" t="s">
        <v>35</v>
      </c>
      <c r="G563" s="57">
        <v>41423</v>
      </c>
      <c r="H563" s="58">
        <v>16.595472999999998</v>
      </c>
      <c r="I563" s="59">
        <v>8.59</v>
      </c>
      <c r="J563" s="59">
        <v>11.25</v>
      </c>
      <c r="K563" s="59">
        <v>52.39</v>
      </c>
      <c r="L563" s="59">
        <v>203.29849899999999</v>
      </c>
      <c r="M563" s="57">
        <v>41621</v>
      </c>
      <c r="N563" s="55" t="s">
        <v>73</v>
      </c>
      <c r="O563" s="58">
        <v>7.6599050000000002</v>
      </c>
      <c r="P563" s="55" t="s">
        <v>74</v>
      </c>
      <c r="Q563" s="55" t="s">
        <v>74</v>
      </c>
      <c r="R563" s="59" t="s">
        <v>17</v>
      </c>
      <c r="S563" s="59" t="s">
        <v>17</v>
      </c>
      <c r="T563" s="59" t="s">
        <v>17</v>
      </c>
      <c r="U563" s="55" t="s">
        <v>17</v>
      </c>
      <c r="V563" s="59" t="s">
        <v>17</v>
      </c>
      <c r="W563" s="55" t="s">
        <v>17</v>
      </c>
      <c r="X563" s="61">
        <v>6</v>
      </c>
      <c r="Y563" s="11">
        <f t="shared" si="36"/>
        <v>2013</v>
      </c>
      <c r="Z563" s="7" t="str">
        <f t="shared" si="37"/>
        <v>2013.4</v>
      </c>
      <c r="AA563" s="12" t="str">
        <f>IF(AND(INDEX('Rate Case History'!V$11:V$13,MATCH($F563,'Rate Case History'!$U$11:$U$13,0))="Yes",INDEX('Rate Case History'!V$15:V$17,MATCH($N563,'Rate Case History'!$U$15:$U$17,0))="Yes",$M563&lt;='Rate Case History'!$V$7,ISNUMBER($S563)),$S563/100,"NA")</f>
        <v>NA</v>
      </c>
    </row>
    <row r="564" spans="1:27" x14ac:dyDescent="0.25">
      <c r="A564" s="55" t="s">
        <v>110</v>
      </c>
      <c r="B564" s="56" t="s">
        <v>550</v>
      </c>
      <c r="C564" s="55" t="s">
        <v>107</v>
      </c>
      <c r="D564" s="55" t="s">
        <v>557</v>
      </c>
      <c r="E564" s="55" t="s">
        <v>163</v>
      </c>
      <c r="F564" s="55" t="s">
        <v>24</v>
      </c>
      <c r="G564" s="57">
        <v>41334</v>
      </c>
      <c r="H564" s="58">
        <v>1.4736180000000001</v>
      </c>
      <c r="I564" s="59" t="s">
        <v>17</v>
      </c>
      <c r="J564" s="59" t="s">
        <v>17</v>
      </c>
      <c r="K564" s="59" t="s">
        <v>17</v>
      </c>
      <c r="L564" s="59">
        <v>28.009440999999999</v>
      </c>
      <c r="M564" s="57">
        <v>41424</v>
      </c>
      <c r="N564" s="55" t="s">
        <v>76</v>
      </c>
      <c r="O564" s="58">
        <v>1.4736180000000001</v>
      </c>
      <c r="P564" s="55" t="s">
        <v>74</v>
      </c>
      <c r="Q564" s="55" t="s">
        <v>74</v>
      </c>
      <c r="R564" s="59" t="s">
        <v>17</v>
      </c>
      <c r="S564" s="59" t="s">
        <v>17</v>
      </c>
      <c r="T564" s="59" t="s">
        <v>17</v>
      </c>
      <c r="U564" s="55" t="s">
        <v>1688</v>
      </c>
      <c r="V564" s="59">
        <v>28.009440999999999</v>
      </c>
      <c r="W564" s="55" t="s">
        <v>18</v>
      </c>
      <c r="X564" s="61">
        <v>3</v>
      </c>
      <c r="Y564" s="11">
        <f t="shared" si="36"/>
        <v>2013</v>
      </c>
      <c r="Z564" s="7" t="str">
        <f t="shared" si="37"/>
        <v>2013.2</v>
      </c>
      <c r="AA564" s="12" t="str">
        <f>IF(AND(INDEX('Rate Case History'!V$11:V$13,MATCH($F564,'Rate Case History'!$U$11:$U$13,0))="Yes",INDEX('Rate Case History'!V$15:V$17,MATCH($N564,'Rate Case History'!$U$15:$U$17,0))="Yes",$M564&lt;='Rate Case History'!$V$7,ISNUMBER($S564)),$S564/100,"NA")</f>
        <v>NA</v>
      </c>
    </row>
    <row r="565" spans="1:27" x14ac:dyDescent="0.25">
      <c r="A565" s="55" t="s">
        <v>110</v>
      </c>
      <c r="B565" s="56" t="s">
        <v>550</v>
      </c>
      <c r="C565" s="55" t="s">
        <v>107</v>
      </c>
      <c r="D565" s="55" t="s">
        <v>558</v>
      </c>
      <c r="E565" s="55" t="s">
        <v>163</v>
      </c>
      <c r="F565" s="55" t="s">
        <v>35</v>
      </c>
      <c r="G565" s="57">
        <v>39934</v>
      </c>
      <c r="H565" s="58">
        <v>11.56573</v>
      </c>
      <c r="I565" s="59">
        <v>9</v>
      </c>
      <c r="J565" s="59">
        <v>12.25</v>
      </c>
      <c r="K565" s="59">
        <v>52.02</v>
      </c>
      <c r="L565" s="59">
        <v>181.7</v>
      </c>
      <c r="M565" s="57">
        <v>40112</v>
      </c>
      <c r="N565" s="55" t="s">
        <v>73</v>
      </c>
      <c r="O565" s="58">
        <v>6.125</v>
      </c>
      <c r="P565" s="55" t="s">
        <v>74</v>
      </c>
      <c r="Q565" s="55" t="s">
        <v>74</v>
      </c>
      <c r="R565" s="59" t="s">
        <v>17</v>
      </c>
      <c r="S565" s="59" t="s">
        <v>17</v>
      </c>
      <c r="T565" s="59" t="s">
        <v>17</v>
      </c>
      <c r="U565" s="55" t="s">
        <v>17</v>
      </c>
      <c r="V565" s="59" t="s">
        <v>17</v>
      </c>
      <c r="W565" s="55" t="s">
        <v>17</v>
      </c>
      <c r="X565" s="61">
        <v>5</v>
      </c>
      <c r="Y565" s="11">
        <f t="shared" si="36"/>
        <v>2009</v>
      </c>
      <c r="Z565" s="7" t="str">
        <f t="shared" si="37"/>
        <v>2009.4</v>
      </c>
      <c r="AA565" s="12" t="str">
        <f>IF(AND(INDEX('Rate Case History'!V$11:V$13,MATCH($F565,'Rate Case History'!$U$11:$U$13,0))="Yes",INDEX('Rate Case History'!V$15:V$17,MATCH($N565,'Rate Case History'!$U$15:$U$17,0))="Yes",$M565&lt;='Rate Case History'!$V$7,ISNUMBER($S565)),$S565/100,"NA")</f>
        <v>NA</v>
      </c>
    </row>
    <row r="566" spans="1:27" x14ac:dyDescent="0.25">
      <c r="A566" s="55" t="s">
        <v>110</v>
      </c>
      <c r="B566" s="56" t="s">
        <v>550</v>
      </c>
      <c r="C566" s="55" t="s">
        <v>107</v>
      </c>
      <c r="D566" s="55" t="s">
        <v>559</v>
      </c>
      <c r="E566" s="55" t="s">
        <v>163</v>
      </c>
      <c r="F566" s="55" t="s">
        <v>35</v>
      </c>
      <c r="G566" s="57">
        <v>39114</v>
      </c>
      <c r="H566" s="58">
        <v>12.645522</v>
      </c>
      <c r="I566" s="59">
        <v>8.7100000000000009</v>
      </c>
      <c r="J566" s="59">
        <v>11.5</v>
      </c>
      <c r="K566" s="59">
        <v>52.09</v>
      </c>
      <c r="L566" s="59">
        <v>171.447599</v>
      </c>
      <c r="M566" s="57">
        <v>39323</v>
      </c>
      <c r="N566" s="55" t="s">
        <v>73</v>
      </c>
      <c r="O566" s="58">
        <v>7.25</v>
      </c>
      <c r="P566" s="55" t="s">
        <v>74</v>
      </c>
      <c r="Q566" s="55" t="s">
        <v>74</v>
      </c>
      <c r="R566" s="59" t="s">
        <v>17</v>
      </c>
      <c r="S566" s="59">
        <v>10.5</v>
      </c>
      <c r="T566" s="59" t="s">
        <v>17</v>
      </c>
      <c r="U566" s="55" t="s">
        <v>17</v>
      </c>
      <c r="V566" s="59" t="s">
        <v>17</v>
      </c>
      <c r="W566" s="55" t="s">
        <v>17</v>
      </c>
      <c r="X566" s="61">
        <v>6</v>
      </c>
      <c r="Y566" s="11">
        <f t="shared" si="36"/>
        <v>2007</v>
      </c>
      <c r="Z566" s="7" t="str">
        <f t="shared" si="37"/>
        <v>2007.3</v>
      </c>
      <c r="AA566" s="12">
        <f>IF(AND(INDEX('Rate Case History'!V$11:V$13,MATCH($F566,'Rate Case History'!$U$11:$U$13,0))="Yes",INDEX('Rate Case History'!V$15:V$17,MATCH($N566,'Rate Case History'!$U$15:$U$17,0))="Yes",$M566&lt;='Rate Case History'!$V$7,ISNUMBER($S566)),$S566/100,"NA")</f>
        <v>0.105</v>
      </c>
    </row>
    <row r="567" spans="1:27" x14ac:dyDescent="0.25">
      <c r="A567" s="55" t="s">
        <v>110</v>
      </c>
      <c r="B567" s="56" t="s">
        <v>550</v>
      </c>
      <c r="C567" s="55" t="s">
        <v>107</v>
      </c>
      <c r="D567" s="55" t="s">
        <v>560</v>
      </c>
      <c r="E567" s="55" t="s">
        <v>163</v>
      </c>
      <c r="F567" s="55" t="s">
        <v>35</v>
      </c>
      <c r="G567" s="57">
        <v>37377</v>
      </c>
      <c r="H567" s="58">
        <v>2.5</v>
      </c>
      <c r="I567" s="59">
        <v>10.53</v>
      </c>
      <c r="J567" s="59">
        <v>13</v>
      </c>
      <c r="K567" s="59">
        <v>57</v>
      </c>
      <c r="L567" s="59" t="s">
        <v>17</v>
      </c>
      <c r="M567" s="57">
        <v>37603</v>
      </c>
      <c r="N567" s="55" t="s">
        <v>73</v>
      </c>
      <c r="O567" s="58">
        <v>-7.8</v>
      </c>
      <c r="P567" s="55" t="s">
        <v>74</v>
      </c>
      <c r="Q567" s="55" t="s">
        <v>74</v>
      </c>
      <c r="R567" s="59" t="s">
        <v>17</v>
      </c>
      <c r="S567" s="59" t="s">
        <v>17</v>
      </c>
      <c r="T567" s="59" t="s">
        <v>17</v>
      </c>
      <c r="U567" s="55" t="s">
        <v>17</v>
      </c>
      <c r="V567" s="59" t="s">
        <v>17</v>
      </c>
      <c r="W567" s="55" t="s">
        <v>17</v>
      </c>
      <c r="X567" s="61">
        <v>7</v>
      </c>
      <c r="Y567" s="11">
        <f t="shared" si="36"/>
        <v>2002</v>
      </c>
      <c r="Z567" s="7" t="str">
        <f t="shared" si="37"/>
        <v>2002.4</v>
      </c>
      <c r="AA567" s="12" t="str">
        <f>IF(AND(INDEX('Rate Case History'!V$11:V$13,MATCH($F567,'Rate Case History'!$U$11:$U$13,0))="Yes",INDEX('Rate Case History'!V$15:V$17,MATCH($N567,'Rate Case History'!$U$15:$U$17,0))="Yes",$M567&lt;='Rate Case History'!$V$7,ISNUMBER($S567)),$S567/100,"NA")</f>
        <v>NA</v>
      </c>
    </row>
    <row r="568" spans="1:27" x14ac:dyDescent="0.25">
      <c r="A568" s="55" t="s">
        <v>110</v>
      </c>
      <c r="B568" s="56" t="s">
        <v>550</v>
      </c>
      <c r="C568" s="55" t="s">
        <v>107</v>
      </c>
      <c r="D568" s="55" t="s">
        <v>561</v>
      </c>
      <c r="E568" s="55" t="s">
        <v>163</v>
      </c>
      <c r="F568" s="55" t="s">
        <v>35</v>
      </c>
      <c r="G568" s="57">
        <v>34486</v>
      </c>
      <c r="H568" s="58">
        <v>12.4</v>
      </c>
      <c r="I568" s="59">
        <v>10.44</v>
      </c>
      <c r="J568" s="59">
        <v>13</v>
      </c>
      <c r="K568" s="59">
        <v>51.61</v>
      </c>
      <c r="L568" s="59" t="s">
        <v>17</v>
      </c>
      <c r="M568" s="57">
        <v>34639</v>
      </c>
      <c r="N568" s="55" t="s">
        <v>76</v>
      </c>
      <c r="O568" s="58">
        <v>9.8000000000000007</v>
      </c>
      <c r="P568" s="55" t="s">
        <v>75</v>
      </c>
      <c r="Q568" s="55" t="s">
        <v>74</v>
      </c>
      <c r="R568" s="59" t="s">
        <v>17</v>
      </c>
      <c r="S568" s="59" t="s">
        <v>17</v>
      </c>
      <c r="T568" s="59" t="s">
        <v>17</v>
      </c>
      <c r="U568" s="55" t="s">
        <v>17</v>
      </c>
      <c r="V568" s="59" t="s">
        <v>17</v>
      </c>
      <c r="W568" s="55" t="s">
        <v>17</v>
      </c>
      <c r="X568" s="61">
        <v>5</v>
      </c>
      <c r="Y568" s="11">
        <f t="shared" si="36"/>
        <v>1994</v>
      </c>
      <c r="Z568" s="7" t="str">
        <f t="shared" si="37"/>
        <v>1994.4</v>
      </c>
      <c r="AA568" s="12" t="str">
        <f>IF(AND(INDEX('Rate Case History'!V$11:V$13,MATCH($F568,'Rate Case History'!$U$11:$U$13,0))="Yes",INDEX('Rate Case History'!V$15:V$17,MATCH($N568,'Rate Case History'!$U$15:$U$17,0))="Yes",$M568&lt;='Rate Case History'!$V$7,ISNUMBER($S568)),$S568/100,"NA")</f>
        <v>NA</v>
      </c>
    </row>
    <row r="569" spans="1:27" x14ac:dyDescent="0.25">
      <c r="A569" s="55" t="s">
        <v>110</v>
      </c>
      <c r="B569" s="56" t="s">
        <v>550</v>
      </c>
      <c r="C569" s="55" t="s">
        <v>107</v>
      </c>
      <c r="D569" s="55" t="s">
        <v>2150</v>
      </c>
      <c r="E569" s="55" t="s">
        <v>163</v>
      </c>
      <c r="F569" s="55" t="s">
        <v>35</v>
      </c>
      <c r="G569" s="57">
        <v>33067</v>
      </c>
      <c r="H569" s="58">
        <v>8.6</v>
      </c>
      <c r="I569" s="59">
        <v>11.96</v>
      </c>
      <c r="J569" s="59">
        <v>14.5</v>
      </c>
      <c r="K569" s="59">
        <v>51</v>
      </c>
      <c r="L569" s="60" t="s">
        <v>17</v>
      </c>
      <c r="M569" s="57">
        <v>33156</v>
      </c>
      <c r="N569" s="55" t="s">
        <v>73</v>
      </c>
      <c r="O569" s="58">
        <v>6.8</v>
      </c>
      <c r="P569" s="55" t="s">
        <v>74</v>
      </c>
      <c r="Q569" s="55" t="s">
        <v>74</v>
      </c>
      <c r="R569" s="59" t="s">
        <v>17</v>
      </c>
      <c r="S569" s="59" t="s">
        <v>17</v>
      </c>
      <c r="T569" s="59" t="s">
        <v>17</v>
      </c>
      <c r="U569" s="55" t="s">
        <v>17</v>
      </c>
      <c r="V569" s="60" t="s">
        <v>17</v>
      </c>
      <c r="W569" s="55" t="s">
        <v>17</v>
      </c>
      <c r="X569" s="61">
        <v>2</v>
      </c>
      <c r="Y569" s="11">
        <f t="shared" si="36"/>
        <v>1990</v>
      </c>
      <c r="Z569" s="7" t="str">
        <f t="shared" si="37"/>
        <v>1990.4</v>
      </c>
      <c r="AA569" s="12" t="str">
        <f>IF(AND(INDEX('Rate Case History'!V$11:V$13,MATCH($F569,'Rate Case History'!$U$11:$U$13,0))="Yes",INDEX('Rate Case History'!V$15:V$17,MATCH($N569,'Rate Case History'!$U$15:$U$17,0))="Yes",$M569&lt;='Rate Case History'!$V$7,ISNUMBER($S569)),$S569/100,"NA")</f>
        <v>NA</v>
      </c>
    </row>
    <row r="570" spans="1:27" x14ac:dyDescent="0.25">
      <c r="A570" s="55" t="s">
        <v>110</v>
      </c>
      <c r="B570" s="56" t="s">
        <v>550</v>
      </c>
      <c r="C570" s="55" t="s">
        <v>107</v>
      </c>
      <c r="D570" s="55" t="s">
        <v>2151</v>
      </c>
      <c r="E570" s="55" t="s">
        <v>163</v>
      </c>
      <c r="F570" s="55" t="s">
        <v>35</v>
      </c>
      <c r="G570" s="57">
        <v>32538</v>
      </c>
      <c r="H570" s="58">
        <v>7</v>
      </c>
      <c r="I570" s="59">
        <v>12.14</v>
      </c>
      <c r="J570" s="59">
        <v>15.5</v>
      </c>
      <c r="K570" s="59">
        <v>47.01</v>
      </c>
      <c r="L570" s="60">
        <v>73.099999999999994</v>
      </c>
      <c r="M570" s="57">
        <v>32787</v>
      </c>
      <c r="N570" s="55" t="s">
        <v>76</v>
      </c>
      <c r="O570" s="58">
        <v>1.3</v>
      </c>
      <c r="P570" s="55" t="s">
        <v>74</v>
      </c>
      <c r="Q570" s="55" t="s">
        <v>74</v>
      </c>
      <c r="R570" s="59">
        <v>10.8</v>
      </c>
      <c r="S570" s="59">
        <v>13</v>
      </c>
      <c r="T570" s="59">
        <v>47.24</v>
      </c>
      <c r="U570" s="55" t="s">
        <v>2152</v>
      </c>
      <c r="V570" s="60">
        <v>68.099999999999994</v>
      </c>
      <c r="W570" s="55" t="s">
        <v>18</v>
      </c>
      <c r="X570" s="61">
        <v>8</v>
      </c>
      <c r="Y570" s="11">
        <f t="shared" si="36"/>
        <v>1989</v>
      </c>
      <c r="Z570" s="7" t="str">
        <f t="shared" si="37"/>
        <v>1989.4</v>
      </c>
      <c r="AA570" s="12">
        <f>IF(AND(INDEX('Rate Case History'!V$11:V$13,MATCH($F570,'Rate Case History'!$U$11:$U$13,0))="Yes",INDEX('Rate Case History'!V$15:V$17,MATCH($N570,'Rate Case History'!$U$15:$U$17,0))="Yes",$M570&lt;='Rate Case History'!$V$7,ISNUMBER($S570)),$S570/100,"NA")</f>
        <v>0.13</v>
      </c>
    </row>
    <row r="571" spans="1:27" x14ac:dyDescent="0.25">
      <c r="A571" s="55" t="s">
        <v>110</v>
      </c>
      <c r="B571" s="56" t="s">
        <v>550</v>
      </c>
      <c r="C571" s="55" t="s">
        <v>107</v>
      </c>
      <c r="D571" s="55" t="s">
        <v>2153</v>
      </c>
      <c r="E571" s="55" t="s">
        <v>163</v>
      </c>
      <c r="F571" s="55" t="s">
        <v>35</v>
      </c>
      <c r="G571" s="57">
        <v>32163</v>
      </c>
      <c r="H571" s="58">
        <v>7.4</v>
      </c>
      <c r="I571" s="59">
        <v>11.89</v>
      </c>
      <c r="J571" s="59">
        <v>15</v>
      </c>
      <c r="K571" s="59">
        <v>47.3</v>
      </c>
      <c r="L571" s="59">
        <v>70</v>
      </c>
      <c r="M571" s="57">
        <v>32437</v>
      </c>
      <c r="N571" s="55" t="s">
        <v>76</v>
      </c>
      <c r="O571" s="58">
        <v>2.2999999999999998</v>
      </c>
      <c r="P571" s="55" t="s">
        <v>74</v>
      </c>
      <c r="Q571" s="55" t="s">
        <v>74</v>
      </c>
      <c r="R571" s="59">
        <v>10.7</v>
      </c>
      <c r="S571" s="59">
        <v>12.8</v>
      </c>
      <c r="T571" s="59">
        <v>48.43</v>
      </c>
      <c r="U571" s="55" t="s">
        <v>1987</v>
      </c>
      <c r="V571" s="59">
        <v>60.2</v>
      </c>
      <c r="W571" s="55" t="s">
        <v>18</v>
      </c>
      <c r="X571" s="61">
        <v>9</v>
      </c>
      <c r="Y571" s="11">
        <f t="shared" si="36"/>
        <v>1988</v>
      </c>
      <c r="Z571" s="7" t="str">
        <f t="shared" si="37"/>
        <v>1988.4</v>
      </c>
      <c r="AA571" s="12">
        <f>IF(AND(INDEX('Rate Case History'!V$11:V$13,MATCH($F571,'Rate Case History'!$U$11:$U$13,0))="Yes",INDEX('Rate Case History'!V$15:V$17,MATCH($N571,'Rate Case History'!$U$15:$U$17,0))="Yes",$M571&lt;='Rate Case History'!$V$7,ISNUMBER($S571)),$S571/100,"NA")</f>
        <v>0.128</v>
      </c>
    </row>
    <row r="572" spans="1:27" x14ac:dyDescent="0.25">
      <c r="A572" s="55" t="s">
        <v>110</v>
      </c>
      <c r="B572" s="56" t="s">
        <v>550</v>
      </c>
      <c r="C572" s="55" t="s">
        <v>107</v>
      </c>
      <c r="D572" s="55" t="s">
        <v>2154</v>
      </c>
      <c r="E572" s="55" t="s">
        <v>163</v>
      </c>
      <c r="F572" s="55" t="s">
        <v>35</v>
      </c>
      <c r="G572" s="57">
        <v>31580</v>
      </c>
      <c r="H572" s="58">
        <v>7.6</v>
      </c>
      <c r="I572" s="59">
        <v>12.09</v>
      </c>
      <c r="J572" s="59">
        <v>15.5</v>
      </c>
      <c r="K572" s="59">
        <v>47.02</v>
      </c>
      <c r="L572" s="59" t="s">
        <v>17</v>
      </c>
      <c r="M572" s="57">
        <v>31730</v>
      </c>
      <c r="N572" s="55" t="s">
        <v>73</v>
      </c>
      <c r="O572" s="58">
        <v>3.9</v>
      </c>
      <c r="P572" s="55" t="s">
        <v>74</v>
      </c>
      <c r="Q572" s="55" t="s">
        <v>74</v>
      </c>
      <c r="R572" s="59" t="s">
        <v>17</v>
      </c>
      <c r="S572" s="59" t="s">
        <v>17</v>
      </c>
      <c r="T572" s="59" t="s">
        <v>17</v>
      </c>
      <c r="U572" s="55" t="s">
        <v>1945</v>
      </c>
      <c r="V572" s="59" t="s">
        <v>17</v>
      </c>
      <c r="W572" s="55" t="s">
        <v>18</v>
      </c>
      <c r="X572" s="61">
        <v>5</v>
      </c>
      <c r="Y572" s="11">
        <f t="shared" si="36"/>
        <v>1986</v>
      </c>
      <c r="Z572" s="7" t="str">
        <f t="shared" si="37"/>
        <v>1986.4</v>
      </c>
      <c r="AA572" s="12" t="str">
        <f>IF(AND(INDEX('Rate Case History'!V$11:V$13,MATCH($F572,'Rate Case History'!$U$11:$U$13,0))="Yes",INDEX('Rate Case History'!V$15:V$17,MATCH($N572,'Rate Case History'!$U$15:$U$17,0))="Yes",$M572&lt;='Rate Case History'!$V$7,ISNUMBER($S572)),$S572/100,"NA")</f>
        <v>NA</v>
      </c>
    </row>
    <row r="573" spans="1:27" x14ac:dyDescent="0.25">
      <c r="A573" s="55" t="s">
        <v>110</v>
      </c>
      <c r="B573" s="56" t="s">
        <v>550</v>
      </c>
      <c r="C573" s="55" t="s">
        <v>107</v>
      </c>
      <c r="D573" s="55" t="s">
        <v>2155</v>
      </c>
      <c r="E573" s="55" t="s">
        <v>163</v>
      </c>
      <c r="F573" s="55" t="s">
        <v>35</v>
      </c>
      <c r="G573" s="57">
        <v>30802</v>
      </c>
      <c r="H573" s="58">
        <v>10.199999999999999</v>
      </c>
      <c r="I573" s="59">
        <v>13.44</v>
      </c>
      <c r="J573" s="59">
        <v>17.5</v>
      </c>
      <c r="K573" s="59">
        <v>50.39</v>
      </c>
      <c r="L573" s="59" t="s">
        <v>17</v>
      </c>
      <c r="M573" s="57">
        <v>30973</v>
      </c>
      <c r="N573" s="55" t="s">
        <v>76</v>
      </c>
      <c r="O573" s="58">
        <v>7.4</v>
      </c>
      <c r="P573" s="55" t="s">
        <v>74</v>
      </c>
      <c r="Q573" s="55" t="s">
        <v>74</v>
      </c>
      <c r="R573" s="60">
        <v>11.98</v>
      </c>
      <c r="S573" s="60">
        <v>15</v>
      </c>
      <c r="T573" s="60">
        <v>45.77</v>
      </c>
      <c r="U573" s="55" t="s">
        <v>1998</v>
      </c>
      <c r="V573" s="60" t="s">
        <v>17</v>
      </c>
      <c r="W573" s="55" t="s">
        <v>18</v>
      </c>
      <c r="X573" s="61">
        <v>5</v>
      </c>
      <c r="Y573" s="11">
        <f t="shared" si="36"/>
        <v>1984</v>
      </c>
      <c r="Z573" s="7" t="str">
        <f t="shared" si="37"/>
        <v>1984.4</v>
      </c>
      <c r="AA573" s="12">
        <f>IF(AND(INDEX('Rate Case History'!V$11:V$13,MATCH($F573,'Rate Case History'!$U$11:$U$13,0))="Yes",INDEX('Rate Case History'!V$15:V$17,MATCH($N573,'Rate Case History'!$U$15:$U$17,0))="Yes",$M573&lt;='Rate Case History'!$V$7,ISNUMBER($S573)),$S573/100,"NA")</f>
        <v>0.15</v>
      </c>
    </row>
    <row r="574" spans="1:27" x14ac:dyDescent="0.25">
      <c r="A574" s="55" t="s">
        <v>110</v>
      </c>
      <c r="B574" s="56" t="s">
        <v>550</v>
      </c>
      <c r="C574" s="55" t="s">
        <v>107</v>
      </c>
      <c r="D574" s="55" t="s">
        <v>2156</v>
      </c>
      <c r="E574" s="55" t="s">
        <v>163</v>
      </c>
      <c r="F574" s="55" t="s">
        <v>35</v>
      </c>
      <c r="G574" s="57">
        <v>30330</v>
      </c>
      <c r="H574" s="58">
        <v>9.6</v>
      </c>
      <c r="I574" s="59">
        <v>13.31</v>
      </c>
      <c r="J574" s="59">
        <v>17.5</v>
      </c>
      <c r="K574" s="59">
        <v>48.33</v>
      </c>
      <c r="L574" s="59" t="s">
        <v>17</v>
      </c>
      <c r="M574" s="57">
        <v>30502</v>
      </c>
      <c r="N574" s="55" t="s">
        <v>76</v>
      </c>
      <c r="O574" s="60">
        <v>2.1</v>
      </c>
      <c r="P574" s="55" t="s">
        <v>74</v>
      </c>
      <c r="Q574" s="55" t="s">
        <v>74</v>
      </c>
      <c r="R574" s="60">
        <v>11.88</v>
      </c>
      <c r="S574" s="60">
        <v>15</v>
      </c>
      <c r="T574" s="60">
        <v>43.06</v>
      </c>
      <c r="U574" s="55" t="s">
        <v>2130</v>
      </c>
      <c r="V574" s="60" t="s">
        <v>17</v>
      </c>
      <c r="W574" s="55" t="s">
        <v>18</v>
      </c>
      <c r="X574" s="61">
        <v>5</v>
      </c>
      <c r="Y574" s="11">
        <f t="shared" si="36"/>
        <v>1983</v>
      </c>
      <c r="Z574" s="7" t="str">
        <f t="shared" si="37"/>
        <v>1983.3</v>
      </c>
      <c r="AA574" s="12">
        <f>IF(AND(INDEX('Rate Case History'!V$11:V$13,MATCH($F574,'Rate Case History'!$U$11:$U$13,0))="Yes",INDEX('Rate Case History'!V$15:V$17,MATCH($N574,'Rate Case History'!$U$15:$U$17,0))="Yes",$M574&lt;='Rate Case History'!$V$7,ISNUMBER($S574)),$S574/100,"NA")</f>
        <v>0.15</v>
      </c>
    </row>
    <row r="575" spans="1:27" x14ac:dyDescent="0.25">
      <c r="A575" s="55" t="s">
        <v>110</v>
      </c>
      <c r="B575" s="56" t="s">
        <v>562</v>
      </c>
      <c r="C575" s="55" t="s">
        <v>563</v>
      </c>
      <c r="D575" s="55" t="s">
        <v>564</v>
      </c>
      <c r="E575" s="55" t="s">
        <v>163</v>
      </c>
      <c r="F575" s="55" t="s">
        <v>35</v>
      </c>
      <c r="G575" s="57">
        <v>44344</v>
      </c>
      <c r="H575" s="58">
        <v>9.1351700000000005</v>
      </c>
      <c r="I575" s="59">
        <v>7.65</v>
      </c>
      <c r="J575" s="59">
        <v>10.95</v>
      </c>
      <c r="K575" s="59">
        <v>51.76</v>
      </c>
      <c r="L575" s="59">
        <v>136.73598799999999</v>
      </c>
      <c r="M575" s="57">
        <v>44564</v>
      </c>
      <c r="N575" s="55" t="s">
        <v>73</v>
      </c>
      <c r="O575" s="58">
        <v>5.2380000000000004</v>
      </c>
      <c r="P575" s="55" t="s">
        <v>74</v>
      </c>
      <c r="Q575" s="55" t="s">
        <v>74</v>
      </c>
      <c r="R575" s="60" t="s">
        <v>17</v>
      </c>
      <c r="S575" s="59">
        <v>9.25</v>
      </c>
      <c r="T575" s="60" t="s">
        <v>17</v>
      </c>
      <c r="U575" s="55" t="s">
        <v>1684</v>
      </c>
      <c r="V575" s="60">
        <v>133.834743</v>
      </c>
      <c r="W575" s="55" t="s">
        <v>21</v>
      </c>
      <c r="X575" s="61">
        <v>7</v>
      </c>
      <c r="Y575" s="11">
        <f t="shared" si="36"/>
        <v>2022</v>
      </c>
      <c r="Z575" s="7" t="str">
        <f t="shared" si="37"/>
        <v>2022.1</v>
      </c>
      <c r="AA575" s="12">
        <f>IF(AND(INDEX('Rate Case History'!V$11:V$13,MATCH($F575,'Rate Case History'!$U$11:$U$13,0))="Yes",INDEX('Rate Case History'!V$15:V$17,MATCH($N575,'Rate Case History'!$U$15:$U$17,0))="Yes",$M575&lt;='Rate Case History'!$V$7,ISNUMBER($S575)),$S575/100,"NA")</f>
        <v>9.2499999999999999E-2</v>
      </c>
    </row>
    <row r="576" spans="1:27" x14ac:dyDescent="0.25">
      <c r="A576" s="55" t="s">
        <v>110</v>
      </c>
      <c r="B576" s="56" t="s">
        <v>562</v>
      </c>
      <c r="C576" s="55" t="s">
        <v>563</v>
      </c>
      <c r="D576" s="55" t="s">
        <v>565</v>
      </c>
      <c r="E576" s="55" t="s">
        <v>163</v>
      </c>
      <c r="F576" s="55" t="s">
        <v>24</v>
      </c>
      <c r="G576" s="57">
        <v>44253</v>
      </c>
      <c r="H576" s="58">
        <v>3.9568690000000002</v>
      </c>
      <c r="I576" s="59" t="s">
        <v>17</v>
      </c>
      <c r="J576" s="59" t="s">
        <v>17</v>
      </c>
      <c r="K576" s="59" t="s">
        <v>17</v>
      </c>
      <c r="L576" s="59">
        <v>22.268668000000002</v>
      </c>
      <c r="M576" s="57">
        <v>44413</v>
      </c>
      <c r="N576" s="55" t="s">
        <v>76</v>
      </c>
      <c r="O576" s="58">
        <v>3.9568690000000002</v>
      </c>
      <c r="P576" s="55" t="s">
        <v>74</v>
      </c>
      <c r="Q576" s="55" t="s">
        <v>74</v>
      </c>
      <c r="R576" s="60" t="s">
        <v>17</v>
      </c>
      <c r="S576" s="60" t="s">
        <v>17</v>
      </c>
      <c r="T576" s="60" t="s">
        <v>17</v>
      </c>
      <c r="U576" s="55" t="s">
        <v>1685</v>
      </c>
      <c r="V576" s="60">
        <v>22.268668000000002</v>
      </c>
      <c r="W576" s="55" t="s">
        <v>18</v>
      </c>
      <c r="X576" s="61">
        <v>5</v>
      </c>
      <c r="Y576" s="11">
        <f t="shared" si="36"/>
        <v>2021</v>
      </c>
      <c r="Z576" s="7" t="str">
        <f t="shared" si="37"/>
        <v>2021.3</v>
      </c>
      <c r="AA576" s="12" t="str">
        <f>IF(AND(INDEX('Rate Case History'!V$11:V$13,MATCH($F576,'Rate Case History'!$U$11:$U$13,0))="Yes",INDEX('Rate Case History'!V$15:V$17,MATCH($N576,'Rate Case History'!$U$15:$U$17,0))="Yes",$M576&lt;='Rate Case History'!$V$7,ISNUMBER($S576)),$S576/100,"NA")</f>
        <v>NA</v>
      </c>
    </row>
    <row r="577" spans="1:27" x14ac:dyDescent="0.25">
      <c r="A577" s="55" t="s">
        <v>110</v>
      </c>
      <c r="B577" s="56" t="s">
        <v>562</v>
      </c>
      <c r="C577" s="55" t="s">
        <v>563</v>
      </c>
      <c r="D577" s="55" t="s">
        <v>566</v>
      </c>
      <c r="E577" s="55" t="s">
        <v>163</v>
      </c>
      <c r="F577" s="55" t="s">
        <v>24</v>
      </c>
      <c r="G577" s="57">
        <v>43889</v>
      </c>
      <c r="H577" s="58">
        <v>3.370447</v>
      </c>
      <c r="I577" s="59" t="s">
        <v>17</v>
      </c>
      <c r="J577" s="59" t="s">
        <v>17</v>
      </c>
      <c r="K577" s="59" t="s">
        <v>17</v>
      </c>
      <c r="L577" s="59">
        <v>18.050896999999999</v>
      </c>
      <c r="M577" s="57">
        <v>43949</v>
      </c>
      <c r="N577" s="55" t="s">
        <v>76</v>
      </c>
      <c r="O577" s="58">
        <v>3.370447</v>
      </c>
      <c r="P577" s="55" t="s">
        <v>74</v>
      </c>
      <c r="Q577" s="55" t="s">
        <v>74</v>
      </c>
      <c r="R577" s="59" t="s">
        <v>17</v>
      </c>
      <c r="S577" s="59" t="s">
        <v>17</v>
      </c>
      <c r="T577" s="59" t="s">
        <v>17</v>
      </c>
      <c r="U577" s="55" t="s">
        <v>1686</v>
      </c>
      <c r="V577" s="59">
        <v>18.050896999999999</v>
      </c>
      <c r="W577" s="55" t="s">
        <v>18</v>
      </c>
      <c r="X577" s="61">
        <v>2</v>
      </c>
      <c r="Y577" s="11">
        <f t="shared" si="36"/>
        <v>2020</v>
      </c>
      <c r="Z577" s="7" t="str">
        <f t="shared" si="37"/>
        <v>2020.2</v>
      </c>
      <c r="AA577" s="12" t="str">
        <f>IF(AND(INDEX('Rate Case History'!V$11:V$13,MATCH($F577,'Rate Case History'!$U$11:$U$13,0))="Yes",INDEX('Rate Case History'!V$15:V$17,MATCH($N577,'Rate Case History'!$U$15:$U$17,0))="Yes",$M577&lt;='Rate Case History'!$V$7,ISNUMBER($S577)),$S577/100,"NA")</f>
        <v>NA</v>
      </c>
    </row>
    <row r="578" spans="1:27" x14ac:dyDescent="0.25">
      <c r="A578" s="55" t="s">
        <v>110</v>
      </c>
      <c r="B578" s="56" t="s">
        <v>562</v>
      </c>
      <c r="C578" s="55" t="s">
        <v>563</v>
      </c>
      <c r="D578" s="55" t="s">
        <v>567</v>
      </c>
      <c r="E578" s="55" t="s">
        <v>163</v>
      </c>
      <c r="F578" s="55" t="s">
        <v>24</v>
      </c>
      <c r="G578" s="57">
        <v>43524</v>
      </c>
      <c r="H578" s="58">
        <v>2.7385320000000002</v>
      </c>
      <c r="I578" s="59" t="s">
        <v>17</v>
      </c>
      <c r="J578" s="59" t="s">
        <v>17</v>
      </c>
      <c r="K578" s="59" t="s">
        <v>17</v>
      </c>
      <c r="L578" s="59">
        <v>13.779819</v>
      </c>
      <c r="M578" s="57">
        <v>43585</v>
      </c>
      <c r="N578" s="55" t="s">
        <v>76</v>
      </c>
      <c r="O578" s="58">
        <v>2.7385320000000002</v>
      </c>
      <c r="P578" s="55" t="s">
        <v>74</v>
      </c>
      <c r="Q578" s="55" t="s">
        <v>74</v>
      </c>
      <c r="R578" s="59" t="s">
        <v>17</v>
      </c>
      <c r="S578" s="59" t="s">
        <v>17</v>
      </c>
      <c r="T578" s="59" t="s">
        <v>17</v>
      </c>
      <c r="U578" s="55" t="s">
        <v>1687</v>
      </c>
      <c r="V578" s="59">
        <v>13.779819</v>
      </c>
      <c r="W578" s="55" t="s">
        <v>18</v>
      </c>
      <c r="X578" s="61">
        <v>2</v>
      </c>
      <c r="Y578" s="11">
        <f t="shared" si="36"/>
        <v>2019</v>
      </c>
      <c r="Z578" s="7" t="str">
        <f t="shared" si="37"/>
        <v>2019.2</v>
      </c>
      <c r="AA578" s="12" t="str">
        <f>IF(AND(INDEX('Rate Case History'!V$11:V$13,MATCH($F578,'Rate Case History'!$U$11:$U$13,0))="Yes",INDEX('Rate Case History'!V$15:V$17,MATCH($N578,'Rate Case History'!$U$15:$U$17,0))="Yes",$M578&lt;='Rate Case History'!$V$7,ISNUMBER($S578)),$S578/100,"NA")</f>
        <v>NA</v>
      </c>
    </row>
    <row r="579" spans="1:27" x14ac:dyDescent="0.25">
      <c r="A579" s="55" t="s">
        <v>110</v>
      </c>
      <c r="B579" s="56" t="s">
        <v>562</v>
      </c>
      <c r="C579" s="55" t="s">
        <v>563</v>
      </c>
      <c r="D579" s="55" t="s">
        <v>568</v>
      </c>
      <c r="E579" s="55" t="s">
        <v>163</v>
      </c>
      <c r="F579" s="55" t="s">
        <v>24</v>
      </c>
      <c r="G579" s="57">
        <v>43158</v>
      </c>
      <c r="H579" s="58">
        <v>2.017503</v>
      </c>
      <c r="I579" s="59" t="s">
        <v>17</v>
      </c>
      <c r="J579" s="59" t="s">
        <v>17</v>
      </c>
      <c r="K579" s="59" t="s">
        <v>17</v>
      </c>
      <c r="L579" s="59">
        <v>11.040226000000001</v>
      </c>
      <c r="M579" s="57">
        <v>43333</v>
      </c>
      <c r="N579" s="55" t="s">
        <v>76</v>
      </c>
      <c r="O579" s="58">
        <v>2.1810230000000002</v>
      </c>
      <c r="P579" s="55" t="s">
        <v>74</v>
      </c>
      <c r="Q579" s="55" t="s">
        <v>74</v>
      </c>
      <c r="R579" s="59" t="s">
        <v>17</v>
      </c>
      <c r="S579" s="59" t="s">
        <v>17</v>
      </c>
      <c r="T579" s="59" t="s">
        <v>17</v>
      </c>
      <c r="U579" s="55" t="s">
        <v>1665</v>
      </c>
      <c r="V579" s="59">
        <v>11.040226000000001</v>
      </c>
      <c r="W579" s="55" t="s">
        <v>18</v>
      </c>
      <c r="X579" s="61">
        <v>5</v>
      </c>
      <c r="Y579" s="11">
        <f t="shared" si="36"/>
        <v>2018</v>
      </c>
      <c r="Z579" s="7" t="str">
        <f t="shared" si="37"/>
        <v>2018.3</v>
      </c>
      <c r="AA579" s="12" t="str">
        <f>IF(AND(INDEX('Rate Case History'!V$11:V$13,MATCH($F579,'Rate Case History'!$U$11:$U$13,0))="Yes",INDEX('Rate Case History'!V$15:V$17,MATCH($N579,'Rate Case History'!$U$15:$U$17,0))="Yes",$M579&lt;='Rate Case History'!$V$7,ISNUMBER($S579)),$S579/100,"NA")</f>
        <v>NA</v>
      </c>
    </row>
    <row r="580" spans="1:27" x14ac:dyDescent="0.25">
      <c r="A580" s="55" t="s">
        <v>110</v>
      </c>
      <c r="B580" s="56" t="s">
        <v>562</v>
      </c>
      <c r="C580" s="55" t="s">
        <v>563</v>
      </c>
      <c r="D580" s="55" t="s">
        <v>569</v>
      </c>
      <c r="E580" s="55" t="s">
        <v>163</v>
      </c>
      <c r="F580" s="55" t="s">
        <v>24</v>
      </c>
      <c r="G580" s="57">
        <v>42794</v>
      </c>
      <c r="H580" s="58">
        <v>1.7607250000000001</v>
      </c>
      <c r="I580" s="59" t="s">
        <v>17</v>
      </c>
      <c r="J580" s="59" t="s">
        <v>17</v>
      </c>
      <c r="K580" s="59" t="s">
        <v>17</v>
      </c>
      <c r="L580" s="60">
        <v>9.7663989999999998</v>
      </c>
      <c r="M580" s="57">
        <v>42852</v>
      </c>
      <c r="N580" s="55" t="s">
        <v>76</v>
      </c>
      <c r="O580" s="58">
        <v>1.7607250000000001</v>
      </c>
      <c r="P580" s="55" t="s">
        <v>74</v>
      </c>
      <c r="Q580" s="55" t="s">
        <v>74</v>
      </c>
      <c r="R580" s="59" t="s">
        <v>17</v>
      </c>
      <c r="S580" s="59" t="s">
        <v>17</v>
      </c>
      <c r="T580" s="59" t="s">
        <v>17</v>
      </c>
      <c r="U580" s="55" t="s">
        <v>1722</v>
      </c>
      <c r="V580" s="60">
        <v>9.7663989999999998</v>
      </c>
      <c r="W580" s="55" t="s">
        <v>18</v>
      </c>
      <c r="X580" s="61">
        <v>1</v>
      </c>
      <c r="Y580" s="11">
        <f t="shared" si="36"/>
        <v>2017</v>
      </c>
      <c r="Z580" s="7" t="str">
        <f t="shared" si="37"/>
        <v>2017.2</v>
      </c>
      <c r="AA580" s="12" t="str">
        <f>IF(AND(INDEX('Rate Case History'!V$11:V$13,MATCH($F580,'Rate Case History'!$U$11:$U$13,0))="Yes",INDEX('Rate Case History'!V$15:V$17,MATCH($N580,'Rate Case History'!$U$15:$U$17,0))="Yes",$M580&lt;='Rate Case History'!$V$7,ISNUMBER($S580)),$S580/100,"NA")</f>
        <v>NA</v>
      </c>
    </row>
    <row r="581" spans="1:27" x14ac:dyDescent="0.25">
      <c r="A581" s="55" t="s">
        <v>110</v>
      </c>
      <c r="B581" s="56" t="s">
        <v>562</v>
      </c>
      <c r="C581" s="55" t="s">
        <v>563</v>
      </c>
      <c r="D581" s="55" t="s">
        <v>570</v>
      </c>
      <c r="E581" s="55" t="s">
        <v>163</v>
      </c>
      <c r="F581" s="55" t="s">
        <v>24</v>
      </c>
      <c r="G581" s="57">
        <v>42431</v>
      </c>
      <c r="H581" s="58">
        <v>1.440731</v>
      </c>
      <c r="I581" s="59" t="s">
        <v>17</v>
      </c>
      <c r="J581" s="59" t="s">
        <v>17</v>
      </c>
      <c r="K581" s="59" t="s">
        <v>17</v>
      </c>
      <c r="L581" s="60">
        <v>7.972067</v>
      </c>
      <c r="M581" s="57">
        <v>42509</v>
      </c>
      <c r="N581" s="55" t="s">
        <v>76</v>
      </c>
      <c r="O581" s="58">
        <v>1.440731</v>
      </c>
      <c r="P581" s="55" t="s">
        <v>74</v>
      </c>
      <c r="Q581" s="55" t="s">
        <v>74</v>
      </c>
      <c r="R581" s="59" t="s">
        <v>17</v>
      </c>
      <c r="S581" s="59" t="s">
        <v>17</v>
      </c>
      <c r="T581" s="59" t="s">
        <v>17</v>
      </c>
      <c r="U581" s="55" t="s">
        <v>1656</v>
      </c>
      <c r="V581" s="60">
        <v>7.972067</v>
      </c>
      <c r="W581" s="55" t="s">
        <v>18</v>
      </c>
      <c r="X581" s="61">
        <v>2</v>
      </c>
      <c r="Y581" s="11">
        <f t="shared" si="36"/>
        <v>2016</v>
      </c>
      <c r="Z581" s="7" t="str">
        <f t="shared" si="37"/>
        <v>2016.2</v>
      </c>
      <c r="AA581" s="12" t="str">
        <f>IF(AND(INDEX('Rate Case History'!V$11:V$13,MATCH($F581,'Rate Case History'!$U$11:$U$13,0))="Yes",INDEX('Rate Case History'!V$15:V$17,MATCH($N581,'Rate Case History'!$U$15:$U$17,0))="Yes",$M581&lt;='Rate Case History'!$V$7,ISNUMBER($S581)),$S581/100,"NA")</f>
        <v>NA</v>
      </c>
    </row>
    <row r="582" spans="1:27" x14ac:dyDescent="0.25">
      <c r="A582" s="55" t="s">
        <v>110</v>
      </c>
      <c r="B582" s="56" t="s">
        <v>562</v>
      </c>
      <c r="C582" s="55" t="s">
        <v>563</v>
      </c>
      <c r="D582" s="55" t="s">
        <v>571</v>
      </c>
      <c r="E582" s="55" t="s">
        <v>163</v>
      </c>
      <c r="F582" s="55" t="s">
        <v>24</v>
      </c>
      <c r="G582" s="57">
        <v>42062</v>
      </c>
      <c r="H582" s="58">
        <v>1.2931079999999999</v>
      </c>
      <c r="I582" s="59" t="s">
        <v>17</v>
      </c>
      <c r="J582" s="59" t="s">
        <v>17</v>
      </c>
      <c r="K582" s="59" t="s">
        <v>17</v>
      </c>
      <c r="L582" s="59">
        <v>7.0436379999999996</v>
      </c>
      <c r="M582" s="57">
        <v>42101</v>
      </c>
      <c r="N582" s="55" t="s">
        <v>76</v>
      </c>
      <c r="O582" s="58">
        <v>1.2931079999999999</v>
      </c>
      <c r="P582" s="55" t="s">
        <v>74</v>
      </c>
      <c r="Q582" s="55" t="s">
        <v>74</v>
      </c>
      <c r="R582" s="60" t="s">
        <v>17</v>
      </c>
      <c r="S582" s="59" t="s">
        <v>17</v>
      </c>
      <c r="T582" s="60" t="s">
        <v>17</v>
      </c>
      <c r="U582" s="55" t="s">
        <v>1658</v>
      </c>
      <c r="V582" s="60">
        <v>7.0436379999999996</v>
      </c>
      <c r="W582" s="55" t="s">
        <v>18</v>
      </c>
      <c r="X582" s="61">
        <v>1</v>
      </c>
      <c r="Y582" s="11">
        <f t="shared" si="36"/>
        <v>2015</v>
      </c>
      <c r="Z582" s="7" t="str">
        <f t="shared" si="37"/>
        <v>2015.2</v>
      </c>
      <c r="AA582" s="12" t="str">
        <f>IF(AND(INDEX('Rate Case History'!V$11:V$13,MATCH($F582,'Rate Case History'!$U$11:$U$13,0))="Yes",INDEX('Rate Case History'!V$15:V$17,MATCH($N582,'Rate Case History'!$U$15:$U$17,0))="Yes",$M582&lt;='Rate Case History'!$V$7,ISNUMBER($S582)),$S582/100,"NA")</f>
        <v>NA</v>
      </c>
    </row>
    <row r="583" spans="1:27" x14ac:dyDescent="0.25">
      <c r="A583" s="55" t="s">
        <v>110</v>
      </c>
      <c r="B583" s="56" t="s">
        <v>562</v>
      </c>
      <c r="C583" s="55" t="s">
        <v>563</v>
      </c>
      <c r="D583" s="55" t="s">
        <v>572</v>
      </c>
      <c r="E583" s="55" t="s">
        <v>163</v>
      </c>
      <c r="F583" s="55" t="s">
        <v>24</v>
      </c>
      <c r="G583" s="57">
        <v>41698</v>
      </c>
      <c r="H583" s="58">
        <v>1.121146</v>
      </c>
      <c r="I583" s="59" t="s">
        <v>17</v>
      </c>
      <c r="J583" s="59" t="s">
        <v>17</v>
      </c>
      <c r="K583" s="59" t="s">
        <v>17</v>
      </c>
      <c r="L583" s="59">
        <v>6.0626660000000001</v>
      </c>
      <c r="M583" s="57">
        <v>41774</v>
      </c>
      <c r="N583" s="55" t="s">
        <v>76</v>
      </c>
      <c r="O583" s="58">
        <v>1.12436</v>
      </c>
      <c r="P583" s="55" t="s">
        <v>74</v>
      </c>
      <c r="Q583" s="55" t="s">
        <v>74</v>
      </c>
      <c r="R583" s="60" t="s">
        <v>17</v>
      </c>
      <c r="S583" s="59" t="s">
        <v>17</v>
      </c>
      <c r="T583" s="60" t="s">
        <v>17</v>
      </c>
      <c r="U583" s="55" t="s">
        <v>1661</v>
      </c>
      <c r="V583" s="60" t="s">
        <v>17</v>
      </c>
      <c r="W583" s="55" t="s">
        <v>18</v>
      </c>
      <c r="X583" s="61">
        <v>2</v>
      </c>
      <c r="Y583" s="11">
        <f t="shared" si="36"/>
        <v>2014</v>
      </c>
      <c r="Z583" s="7" t="str">
        <f t="shared" si="37"/>
        <v>2014.2</v>
      </c>
      <c r="AA583" s="12" t="str">
        <f>IF(AND(INDEX('Rate Case History'!V$11:V$13,MATCH($F583,'Rate Case History'!$U$11:$U$13,0))="Yes",INDEX('Rate Case History'!V$15:V$17,MATCH($N583,'Rate Case History'!$U$15:$U$17,0))="Yes",$M583&lt;='Rate Case History'!$V$7,ISNUMBER($S583)),$S583/100,"NA")</f>
        <v>NA</v>
      </c>
    </row>
    <row r="584" spans="1:27" x14ac:dyDescent="0.25">
      <c r="A584" s="55" t="s">
        <v>110</v>
      </c>
      <c r="B584" s="56" t="s">
        <v>562</v>
      </c>
      <c r="C584" s="55" t="s">
        <v>563</v>
      </c>
      <c r="D584" s="55" t="s">
        <v>573</v>
      </c>
      <c r="E584" s="55" t="s">
        <v>163</v>
      </c>
      <c r="F584" s="55" t="s">
        <v>35</v>
      </c>
      <c r="G584" s="57">
        <v>40291</v>
      </c>
      <c r="H584" s="58">
        <v>5.3578749999999999</v>
      </c>
      <c r="I584" s="59">
        <v>8.68</v>
      </c>
      <c r="J584" s="59">
        <v>12</v>
      </c>
      <c r="K584" s="59">
        <v>44.49</v>
      </c>
      <c r="L584" s="59">
        <v>109.85557900000001</v>
      </c>
      <c r="M584" s="57">
        <v>40472</v>
      </c>
      <c r="N584" s="55" t="s">
        <v>76</v>
      </c>
      <c r="O584" s="58">
        <v>3.513112</v>
      </c>
      <c r="P584" s="55" t="s">
        <v>74</v>
      </c>
      <c r="Q584" s="55" t="s">
        <v>74</v>
      </c>
      <c r="R584" s="60">
        <v>7.97</v>
      </c>
      <c r="S584" s="59">
        <v>10.4</v>
      </c>
      <c r="T584" s="60">
        <v>44.49</v>
      </c>
      <c r="U584" s="55" t="s">
        <v>1657</v>
      </c>
      <c r="V584" s="60">
        <v>109.804631</v>
      </c>
      <c r="W584" s="55" t="s">
        <v>18</v>
      </c>
      <c r="X584" s="61">
        <v>6</v>
      </c>
      <c r="Y584" s="11">
        <f t="shared" si="36"/>
        <v>2010</v>
      </c>
      <c r="Z584" s="7" t="str">
        <f t="shared" si="37"/>
        <v>2010.4</v>
      </c>
      <c r="AA584" s="12">
        <f>IF(AND(INDEX('Rate Case History'!V$11:V$13,MATCH($F584,'Rate Case History'!$U$11:$U$13,0))="Yes",INDEX('Rate Case History'!V$15:V$17,MATCH($N584,'Rate Case History'!$U$15:$U$17,0))="Yes",$M584&lt;='Rate Case History'!$V$7,ISNUMBER($S584)),$S584/100,"NA")</f>
        <v>0.10400000000000001</v>
      </c>
    </row>
    <row r="585" spans="1:27" x14ac:dyDescent="0.25">
      <c r="A585" s="55" t="s">
        <v>110</v>
      </c>
      <c r="B585" s="56" t="s">
        <v>562</v>
      </c>
      <c r="C585" s="55" t="s">
        <v>563</v>
      </c>
      <c r="D585" s="55" t="s">
        <v>574</v>
      </c>
      <c r="E585" s="55" t="s">
        <v>163</v>
      </c>
      <c r="F585" s="55" t="s">
        <v>35</v>
      </c>
      <c r="G585" s="57">
        <v>39192</v>
      </c>
      <c r="H585" s="58">
        <v>5.641597</v>
      </c>
      <c r="I585" s="59">
        <v>8.8699999999999992</v>
      </c>
      <c r="J585" s="59">
        <v>12.1</v>
      </c>
      <c r="K585" s="59">
        <v>39.67</v>
      </c>
      <c r="L585" s="59">
        <v>118.376884</v>
      </c>
      <c r="M585" s="57">
        <v>39374</v>
      </c>
      <c r="N585" s="55" t="s">
        <v>73</v>
      </c>
      <c r="O585" s="58">
        <v>3.92</v>
      </c>
      <c r="P585" s="55" t="s">
        <v>74</v>
      </c>
      <c r="Q585" s="55" t="s">
        <v>74</v>
      </c>
      <c r="R585" s="60" t="s">
        <v>17</v>
      </c>
      <c r="S585" s="60">
        <v>10.5</v>
      </c>
      <c r="T585" s="60" t="s">
        <v>17</v>
      </c>
      <c r="U585" s="55" t="s">
        <v>17</v>
      </c>
      <c r="V585" s="60" t="s">
        <v>17</v>
      </c>
      <c r="W585" s="55" t="s">
        <v>17</v>
      </c>
      <c r="X585" s="61">
        <v>6</v>
      </c>
      <c r="Y585" s="11">
        <f t="shared" si="36"/>
        <v>2007</v>
      </c>
      <c r="Z585" s="7" t="str">
        <f t="shared" si="37"/>
        <v>2007.4</v>
      </c>
      <c r="AA585" s="12">
        <f>IF(AND(INDEX('Rate Case History'!V$11:V$13,MATCH($F585,'Rate Case History'!$U$11:$U$13,0))="Yes",INDEX('Rate Case History'!V$15:V$17,MATCH($N585,'Rate Case History'!$U$15:$U$17,0))="Yes",$M585&lt;='Rate Case History'!$V$7,ISNUMBER($S585)),$S585/100,"NA")</f>
        <v>0.105</v>
      </c>
    </row>
    <row r="586" spans="1:27" x14ac:dyDescent="0.25">
      <c r="A586" s="55" t="s">
        <v>110</v>
      </c>
      <c r="B586" s="56" t="s">
        <v>111</v>
      </c>
      <c r="C586" s="55" t="s">
        <v>50</v>
      </c>
      <c r="D586" s="55" t="s">
        <v>575</v>
      </c>
      <c r="E586" s="55" t="s">
        <v>163</v>
      </c>
      <c r="F586" s="55" t="s">
        <v>35</v>
      </c>
      <c r="G586" s="57">
        <v>44348</v>
      </c>
      <c r="H586" s="58">
        <v>15.228161</v>
      </c>
      <c r="I586" s="59">
        <v>7.06</v>
      </c>
      <c r="J586" s="59">
        <v>10.3</v>
      </c>
      <c r="K586" s="59">
        <v>50.7</v>
      </c>
      <c r="L586" s="59">
        <v>468.32120600000002</v>
      </c>
      <c r="M586" s="57">
        <v>44558</v>
      </c>
      <c r="N586" s="55" t="s">
        <v>73</v>
      </c>
      <c r="O586" s="58">
        <v>9.1708800000000004</v>
      </c>
      <c r="P586" s="55" t="s">
        <v>74</v>
      </c>
      <c r="Q586" s="55" t="s">
        <v>74</v>
      </c>
      <c r="R586" s="60">
        <v>6.54</v>
      </c>
      <c r="S586" s="60">
        <v>9.3800000000000008</v>
      </c>
      <c r="T586" s="60">
        <v>51.34</v>
      </c>
      <c r="U586" s="55" t="s">
        <v>1684</v>
      </c>
      <c r="V586" s="60">
        <v>466.48660000000001</v>
      </c>
      <c r="W586" s="55" t="s">
        <v>21</v>
      </c>
      <c r="X586" s="61">
        <v>7</v>
      </c>
      <c r="Y586" s="11">
        <f t="shared" si="36"/>
        <v>2021</v>
      </c>
      <c r="Z586" s="7" t="str">
        <f t="shared" si="37"/>
        <v>2021.4</v>
      </c>
      <c r="AA586" s="12">
        <f>IF(AND(INDEX('Rate Case History'!V$11:V$13,MATCH($F586,'Rate Case History'!$U$11:$U$13,0))="Yes",INDEX('Rate Case History'!V$15:V$17,MATCH($N586,'Rate Case History'!$U$15:$U$17,0))="Yes",$M586&lt;='Rate Case History'!$V$7,ISNUMBER($S586)),$S586/100,"NA")</f>
        <v>9.3800000000000008E-2</v>
      </c>
    </row>
    <row r="587" spans="1:27" x14ac:dyDescent="0.25">
      <c r="A587" s="55" t="s">
        <v>110</v>
      </c>
      <c r="B587" s="56" t="s">
        <v>111</v>
      </c>
      <c r="C587" s="55" t="s">
        <v>50</v>
      </c>
      <c r="D587" s="55" t="s">
        <v>576</v>
      </c>
      <c r="E587" s="55" t="s">
        <v>163</v>
      </c>
      <c r="F587" s="55" t="s">
        <v>35</v>
      </c>
      <c r="G587" s="57">
        <v>43343</v>
      </c>
      <c r="H587" s="58">
        <v>10.542199</v>
      </c>
      <c r="I587" s="59">
        <v>7.18</v>
      </c>
      <c r="J587" s="59">
        <v>9.9</v>
      </c>
      <c r="K587" s="59">
        <v>50.76</v>
      </c>
      <c r="L587" s="59">
        <v>313.67523899999998</v>
      </c>
      <c r="M587" s="57">
        <v>43551</v>
      </c>
      <c r="N587" s="55" t="s">
        <v>73</v>
      </c>
      <c r="O587" s="58">
        <v>7.3640739999999996</v>
      </c>
      <c r="P587" s="55" t="s">
        <v>74</v>
      </c>
      <c r="Q587" s="55" t="s">
        <v>74</v>
      </c>
      <c r="R587" s="59">
        <v>7.07</v>
      </c>
      <c r="S587" s="59">
        <v>9.6999999999999993</v>
      </c>
      <c r="T587" s="59">
        <v>50.76</v>
      </c>
      <c r="U587" s="55" t="s">
        <v>1694</v>
      </c>
      <c r="V587" s="59">
        <v>313.42357700000002</v>
      </c>
      <c r="W587" s="55" t="s">
        <v>21</v>
      </c>
      <c r="X587" s="61">
        <v>6</v>
      </c>
      <c r="Y587" s="11">
        <f t="shared" si="36"/>
        <v>2019</v>
      </c>
      <c r="Z587" s="7" t="str">
        <f t="shared" si="37"/>
        <v>2019.1</v>
      </c>
      <c r="AA587" s="12">
        <f>IF(AND(INDEX('Rate Case History'!V$11:V$13,MATCH($F587,'Rate Case History'!$U$11:$U$13,0))="Yes",INDEX('Rate Case History'!V$15:V$17,MATCH($N587,'Rate Case History'!$U$15:$U$17,0))="Yes",$M587&lt;='Rate Case History'!$V$7,ISNUMBER($S587)),$S587/100,"NA")</f>
        <v>9.6999999999999989E-2</v>
      </c>
    </row>
    <row r="588" spans="1:27" x14ac:dyDescent="0.25">
      <c r="A588" s="55" t="s">
        <v>110</v>
      </c>
      <c r="B588" s="56" t="s">
        <v>111</v>
      </c>
      <c r="C588" s="55" t="s">
        <v>50</v>
      </c>
      <c r="D588" s="55" t="s">
        <v>577</v>
      </c>
      <c r="E588" s="55" t="s">
        <v>163</v>
      </c>
      <c r="F588" s="55" t="s">
        <v>35</v>
      </c>
      <c r="G588" s="57">
        <v>39995</v>
      </c>
      <c r="H588" s="58">
        <v>17.494336000000001</v>
      </c>
      <c r="I588" s="59">
        <v>7.67</v>
      </c>
      <c r="J588" s="59">
        <v>11</v>
      </c>
      <c r="K588" s="59">
        <v>49.9</v>
      </c>
      <c r="L588" s="59">
        <v>253.750235</v>
      </c>
      <c r="M588" s="57">
        <v>40176</v>
      </c>
      <c r="N588" s="55" t="s">
        <v>73</v>
      </c>
      <c r="O588" s="58">
        <v>13</v>
      </c>
      <c r="P588" s="55" t="s">
        <v>74</v>
      </c>
      <c r="Q588" s="55" t="s">
        <v>74</v>
      </c>
      <c r="R588" s="59" t="s">
        <v>17</v>
      </c>
      <c r="S588" s="59">
        <v>10.38</v>
      </c>
      <c r="T588" s="59">
        <v>49.9</v>
      </c>
      <c r="U588" s="55" t="s">
        <v>17</v>
      </c>
      <c r="V588" s="59" t="s">
        <v>17</v>
      </c>
      <c r="W588" s="55" t="s">
        <v>17</v>
      </c>
      <c r="X588" s="61">
        <v>6</v>
      </c>
      <c r="Y588" s="11">
        <f t="shared" si="36"/>
        <v>2009</v>
      </c>
      <c r="Z588" s="7" t="str">
        <f t="shared" si="37"/>
        <v>2009.4</v>
      </c>
      <c r="AA588" s="12">
        <f>IF(AND(INDEX('Rate Case History'!V$11:V$13,MATCH($F588,'Rate Case History'!$U$11:$U$13,0))="Yes",INDEX('Rate Case History'!V$15:V$17,MATCH($N588,'Rate Case History'!$U$15:$U$17,0))="Yes",$M588&lt;='Rate Case History'!$V$7,ISNUMBER($S588)),$S588/100,"NA")</f>
        <v>0.1038</v>
      </c>
    </row>
    <row r="589" spans="1:27" x14ac:dyDescent="0.25">
      <c r="A589" s="55" t="s">
        <v>110</v>
      </c>
      <c r="B589" s="56" t="s">
        <v>111</v>
      </c>
      <c r="C589" s="55" t="s">
        <v>50</v>
      </c>
      <c r="D589" s="55" t="s">
        <v>578</v>
      </c>
      <c r="E589" s="55" t="s">
        <v>163</v>
      </c>
      <c r="F589" s="55" t="s">
        <v>35</v>
      </c>
      <c r="G589" s="57">
        <v>38408</v>
      </c>
      <c r="H589" s="58">
        <v>14</v>
      </c>
      <c r="I589" s="59">
        <v>8.69</v>
      </c>
      <c r="J589" s="59">
        <v>11.2</v>
      </c>
      <c r="K589" s="59">
        <v>54.42</v>
      </c>
      <c r="L589" s="60">
        <v>167.5</v>
      </c>
      <c r="M589" s="57">
        <v>38708</v>
      </c>
      <c r="N589" s="55" t="s">
        <v>76</v>
      </c>
      <c r="O589" s="58">
        <v>8.1</v>
      </c>
      <c r="P589" s="55" t="s">
        <v>74</v>
      </c>
      <c r="Q589" s="55" t="s">
        <v>75</v>
      </c>
      <c r="R589" s="59">
        <v>7.63</v>
      </c>
      <c r="S589" s="59">
        <v>10.199999999999999</v>
      </c>
      <c r="T589" s="59">
        <v>54.45</v>
      </c>
      <c r="U589" s="55" t="s">
        <v>1761</v>
      </c>
      <c r="V589" s="60">
        <v>171.5</v>
      </c>
      <c r="W589" s="55" t="s">
        <v>21</v>
      </c>
      <c r="X589" s="61">
        <v>10</v>
      </c>
      <c r="Y589" s="11">
        <f t="shared" si="36"/>
        <v>2005</v>
      </c>
      <c r="Z589" s="7" t="str">
        <f t="shared" si="37"/>
        <v>2005.4</v>
      </c>
      <c r="AA589" s="12">
        <f>IF(AND(INDEX('Rate Case History'!V$11:V$13,MATCH($F589,'Rate Case History'!$U$11:$U$13,0))="Yes",INDEX('Rate Case History'!V$15:V$17,MATCH($N589,'Rate Case History'!$U$15:$U$17,0))="Yes",$M589&lt;='Rate Case History'!$V$7,ISNUMBER($S589)),$S589/100,"NA")</f>
        <v>0.10199999999999999</v>
      </c>
    </row>
    <row r="590" spans="1:27" x14ac:dyDescent="0.25">
      <c r="A590" s="55" t="s">
        <v>110</v>
      </c>
      <c r="B590" s="56" t="s">
        <v>111</v>
      </c>
      <c r="C590" s="55" t="s">
        <v>50</v>
      </c>
      <c r="D590" s="55" t="s">
        <v>579</v>
      </c>
      <c r="E590" s="55" t="s">
        <v>163</v>
      </c>
      <c r="F590" s="55" t="s">
        <v>35</v>
      </c>
      <c r="G590" s="57">
        <v>36979</v>
      </c>
      <c r="H590" s="58">
        <v>7</v>
      </c>
      <c r="I590" s="59">
        <v>9.3000000000000007</v>
      </c>
      <c r="J590" s="59">
        <v>11.25</v>
      </c>
      <c r="K590" s="59">
        <v>58.7</v>
      </c>
      <c r="L590" s="59">
        <v>111.6</v>
      </c>
      <c r="M590" s="57">
        <v>37287</v>
      </c>
      <c r="N590" s="55" t="s">
        <v>76</v>
      </c>
      <c r="O590" s="58">
        <v>2.7</v>
      </c>
      <c r="P590" s="55" t="s">
        <v>74</v>
      </c>
      <c r="Q590" s="55" t="s">
        <v>74</v>
      </c>
      <c r="R590" s="60">
        <v>8.74</v>
      </c>
      <c r="S590" s="59">
        <v>11</v>
      </c>
      <c r="T590" s="60">
        <v>52.73</v>
      </c>
      <c r="U590" s="55" t="s">
        <v>1739</v>
      </c>
      <c r="V590" s="60">
        <v>102.8</v>
      </c>
      <c r="W590" s="55" t="s">
        <v>18</v>
      </c>
      <c r="X590" s="61">
        <v>10</v>
      </c>
      <c r="Y590" s="11">
        <f t="shared" si="36"/>
        <v>2002</v>
      </c>
      <c r="Z590" s="7" t="str">
        <f t="shared" si="37"/>
        <v>2002.1</v>
      </c>
      <c r="AA590" s="12">
        <f>IF(AND(INDEX('Rate Case History'!V$11:V$13,MATCH($F590,'Rate Case History'!$U$11:$U$13,0))="Yes",INDEX('Rate Case History'!V$15:V$17,MATCH($N590,'Rate Case History'!$U$15:$U$17,0))="Yes",$M590&lt;='Rate Case History'!$V$7,ISNUMBER($S590)),$S590/100,"NA")</f>
        <v>0.11</v>
      </c>
    </row>
    <row r="591" spans="1:27" x14ac:dyDescent="0.25">
      <c r="A591" s="55" t="s">
        <v>110</v>
      </c>
      <c r="B591" s="56" t="s">
        <v>111</v>
      </c>
      <c r="C591" s="55" t="s">
        <v>50</v>
      </c>
      <c r="D591" s="55" t="s">
        <v>580</v>
      </c>
      <c r="E591" s="55" t="s">
        <v>163</v>
      </c>
      <c r="F591" s="55" t="s">
        <v>35</v>
      </c>
      <c r="G591" s="57">
        <v>33863</v>
      </c>
      <c r="H591" s="58">
        <v>8.5</v>
      </c>
      <c r="I591" s="59">
        <v>11.11</v>
      </c>
      <c r="J591" s="59">
        <v>13.5</v>
      </c>
      <c r="K591" s="59">
        <v>48.54</v>
      </c>
      <c r="L591" s="59">
        <v>85.8</v>
      </c>
      <c r="M591" s="57">
        <v>34173</v>
      </c>
      <c r="N591" s="55" t="s">
        <v>76</v>
      </c>
      <c r="O591" s="58">
        <v>3.9</v>
      </c>
      <c r="P591" s="55" t="s">
        <v>74</v>
      </c>
      <c r="Q591" s="55" t="s">
        <v>74</v>
      </c>
      <c r="R591" s="60">
        <v>9.9600000000000009</v>
      </c>
      <c r="S591" s="59">
        <v>11.5</v>
      </c>
      <c r="T591" s="60">
        <v>46.8</v>
      </c>
      <c r="U591" s="55" t="s">
        <v>1715</v>
      </c>
      <c r="V591" s="60">
        <v>84</v>
      </c>
      <c r="W591" s="55" t="s">
        <v>18</v>
      </c>
      <c r="X591" s="61">
        <v>10</v>
      </c>
      <c r="Y591" s="11">
        <f t="shared" si="36"/>
        <v>1993</v>
      </c>
      <c r="Z591" s="7" t="str">
        <f t="shared" si="37"/>
        <v>1993.3</v>
      </c>
      <c r="AA591" s="12">
        <f>IF(AND(INDEX('Rate Case History'!V$11:V$13,MATCH($F591,'Rate Case History'!$U$11:$U$13,0))="Yes",INDEX('Rate Case History'!V$15:V$17,MATCH($N591,'Rate Case History'!$U$15:$U$17,0))="Yes",$M591&lt;='Rate Case History'!$V$7,ISNUMBER($S591)),$S591/100,"NA")</f>
        <v>0.115</v>
      </c>
    </row>
    <row r="592" spans="1:27" x14ac:dyDescent="0.25">
      <c r="A592" s="55" t="s">
        <v>110</v>
      </c>
      <c r="B592" s="56" t="s">
        <v>111</v>
      </c>
      <c r="C592" s="55" t="s">
        <v>50</v>
      </c>
      <c r="D592" s="55" t="s">
        <v>2157</v>
      </c>
      <c r="E592" s="55" t="s">
        <v>163</v>
      </c>
      <c r="F592" s="55" t="s">
        <v>35</v>
      </c>
      <c r="G592" s="57">
        <v>32965</v>
      </c>
      <c r="H592" s="58">
        <v>7.5</v>
      </c>
      <c r="I592" s="59">
        <v>11.48</v>
      </c>
      <c r="J592" s="59">
        <v>14.5</v>
      </c>
      <c r="K592" s="59">
        <v>52.69</v>
      </c>
      <c r="L592" s="59">
        <v>65.400000000000006</v>
      </c>
      <c r="M592" s="57">
        <v>33148</v>
      </c>
      <c r="N592" s="55" t="s">
        <v>76</v>
      </c>
      <c r="O592" s="58">
        <v>5.8</v>
      </c>
      <c r="P592" s="55" t="s">
        <v>74</v>
      </c>
      <c r="Q592" s="55" t="s">
        <v>74</v>
      </c>
      <c r="R592" s="60">
        <v>11.17</v>
      </c>
      <c r="S592" s="59">
        <v>13</v>
      </c>
      <c r="T592" s="60">
        <v>49.9</v>
      </c>
      <c r="U592" s="55" t="s">
        <v>1992</v>
      </c>
      <c r="V592" s="60">
        <v>61.8</v>
      </c>
      <c r="W592" s="55" t="s">
        <v>18</v>
      </c>
      <c r="X592" s="61">
        <v>6</v>
      </c>
      <c r="Y592" s="11">
        <f t="shared" si="36"/>
        <v>1990</v>
      </c>
      <c r="Z592" s="7" t="str">
        <f t="shared" si="37"/>
        <v>1990.4</v>
      </c>
      <c r="AA592" s="12">
        <f>IF(AND(INDEX('Rate Case History'!V$11:V$13,MATCH($F592,'Rate Case History'!$U$11:$U$13,0))="Yes",INDEX('Rate Case History'!V$15:V$17,MATCH($N592,'Rate Case History'!$U$15:$U$17,0))="Yes",$M592&lt;='Rate Case History'!$V$7,ISNUMBER($S592)),$S592/100,"NA")</f>
        <v>0.13</v>
      </c>
    </row>
    <row r="593" spans="1:27" x14ac:dyDescent="0.25">
      <c r="A593" s="55" t="s">
        <v>110</v>
      </c>
      <c r="B593" s="56" t="s">
        <v>111</v>
      </c>
      <c r="C593" s="55" t="s">
        <v>50</v>
      </c>
      <c r="D593" s="55" t="s">
        <v>2158</v>
      </c>
      <c r="E593" s="55" t="s">
        <v>163</v>
      </c>
      <c r="F593" s="55" t="s">
        <v>35</v>
      </c>
      <c r="G593" s="57">
        <v>30806</v>
      </c>
      <c r="H593" s="58">
        <v>7.2</v>
      </c>
      <c r="I593" s="59">
        <v>13.2</v>
      </c>
      <c r="J593" s="59">
        <v>17.8</v>
      </c>
      <c r="K593" s="59">
        <v>36</v>
      </c>
      <c r="L593" s="59" t="s">
        <v>17</v>
      </c>
      <c r="M593" s="57">
        <v>30979</v>
      </c>
      <c r="N593" s="55" t="s">
        <v>76</v>
      </c>
      <c r="O593" s="58">
        <v>4.8</v>
      </c>
      <c r="P593" s="55" t="s">
        <v>74</v>
      </c>
      <c r="Q593" s="55" t="s">
        <v>74</v>
      </c>
      <c r="R593" s="60">
        <v>11.87</v>
      </c>
      <c r="S593" s="60">
        <v>15.5</v>
      </c>
      <c r="T593" s="60">
        <v>36</v>
      </c>
      <c r="U593" s="55" t="s">
        <v>1998</v>
      </c>
      <c r="V593" s="60" t="s">
        <v>17</v>
      </c>
      <c r="W593" s="55" t="s">
        <v>18</v>
      </c>
      <c r="X593" s="61">
        <v>5</v>
      </c>
      <c r="Y593" s="11">
        <f t="shared" ref="Y593:Y616" si="38">YEAR(M593)</f>
        <v>1984</v>
      </c>
      <c r="Z593" s="7" t="str">
        <f t="shared" ref="Z593:Z616" si="39">YEAR(M593)&amp;"."&amp;INT((MONTH(M593)-1)/3)+1</f>
        <v>1984.4</v>
      </c>
      <c r="AA593" s="12">
        <f>IF(AND(INDEX('Rate Case History'!V$11:V$13,MATCH($F593,'Rate Case History'!$U$11:$U$13,0))="Yes",INDEX('Rate Case History'!V$15:V$17,MATCH($N593,'Rate Case History'!$U$15:$U$17,0))="Yes",$M593&lt;='Rate Case History'!$V$7,ISNUMBER($S593)),$S593/100,"NA")</f>
        <v>0.155</v>
      </c>
    </row>
    <row r="594" spans="1:27" x14ac:dyDescent="0.25">
      <c r="A594" s="55" t="s">
        <v>110</v>
      </c>
      <c r="B594" s="56" t="s">
        <v>112</v>
      </c>
      <c r="C594" s="55" t="s">
        <v>57</v>
      </c>
      <c r="D594" s="55" t="s">
        <v>581</v>
      </c>
      <c r="E594" s="55" t="s">
        <v>163</v>
      </c>
      <c r="F594" s="55" t="s">
        <v>35</v>
      </c>
      <c r="G594" s="57">
        <v>44160</v>
      </c>
      <c r="H594" s="58">
        <v>32.948580999999997</v>
      </c>
      <c r="I594" s="59">
        <v>7.17</v>
      </c>
      <c r="J594" s="59">
        <v>10</v>
      </c>
      <c r="K594" s="59">
        <v>53.13</v>
      </c>
      <c r="L594" s="60">
        <v>1081.738329</v>
      </c>
      <c r="M594" s="57">
        <v>44377</v>
      </c>
      <c r="N594" s="55" t="s">
        <v>73</v>
      </c>
      <c r="O594" s="58">
        <v>20.36</v>
      </c>
      <c r="P594" s="55" t="s">
        <v>74</v>
      </c>
      <c r="Q594" s="55" t="s">
        <v>74</v>
      </c>
      <c r="R594" s="60" t="s">
        <v>17</v>
      </c>
      <c r="S594" s="59">
        <v>9.43</v>
      </c>
      <c r="T594" s="60" t="s">
        <v>17</v>
      </c>
      <c r="U594" s="55" t="s">
        <v>1765</v>
      </c>
      <c r="V594" s="60" t="s">
        <v>17</v>
      </c>
      <c r="W594" s="55" t="s">
        <v>17</v>
      </c>
      <c r="X594" s="61">
        <v>7</v>
      </c>
      <c r="Y594" s="11">
        <f t="shared" si="38"/>
        <v>2021</v>
      </c>
      <c r="Z594" s="7" t="str">
        <f t="shared" si="39"/>
        <v>2021.2</v>
      </c>
      <c r="AA594" s="12">
        <f>IF(AND(INDEX('Rate Case History'!V$11:V$13,MATCH($F594,'Rate Case History'!$U$11:$U$13,0))="Yes",INDEX('Rate Case History'!V$15:V$17,MATCH($N594,'Rate Case History'!$U$15:$U$17,0))="Yes",$M594&lt;='Rate Case History'!$V$7,ISNUMBER($S594)),$S594/100,"NA")</f>
        <v>9.4299999999999995E-2</v>
      </c>
    </row>
    <row r="595" spans="1:27" x14ac:dyDescent="0.25">
      <c r="A595" s="55" t="s">
        <v>110</v>
      </c>
      <c r="B595" s="56" t="s">
        <v>112</v>
      </c>
      <c r="C595" s="55" t="s">
        <v>57</v>
      </c>
      <c r="D595" s="55" t="s">
        <v>582</v>
      </c>
      <c r="E595" s="55" t="s">
        <v>163</v>
      </c>
      <c r="F595" s="55" t="s">
        <v>35</v>
      </c>
      <c r="G595" s="57">
        <v>43371</v>
      </c>
      <c r="H595" s="58">
        <v>24.924873999999999</v>
      </c>
      <c r="I595" s="59">
        <v>7.62</v>
      </c>
      <c r="J595" s="59">
        <v>10.42</v>
      </c>
      <c r="K595" s="59">
        <v>52.84</v>
      </c>
      <c r="L595" s="60">
        <v>788.38206200000002</v>
      </c>
      <c r="M595" s="57">
        <v>43585</v>
      </c>
      <c r="N595" s="55" t="s">
        <v>73</v>
      </c>
      <c r="O595" s="58">
        <v>18.64</v>
      </c>
      <c r="P595" s="55" t="s">
        <v>74</v>
      </c>
      <c r="Q595" s="55" t="s">
        <v>74</v>
      </c>
      <c r="R595" s="60" t="s">
        <v>17</v>
      </c>
      <c r="S595" s="59">
        <v>9.73</v>
      </c>
      <c r="T595" s="60" t="s">
        <v>17</v>
      </c>
      <c r="U595" s="55" t="s">
        <v>1780</v>
      </c>
      <c r="V595" s="60" t="s">
        <v>17</v>
      </c>
      <c r="W595" s="55" t="s">
        <v>17</v>
      </c>
      <c r="X595" s="61">
        <v>7</v>
      </c>
      <c r="Y595" s="11">
        <f t="shared" si="38"/>
        <v>2019</v>
      </c>
      <c r="Z595" s="7" t="str">
        <f t="shared" si="39"/>
        <v>2019.2</v>
      </c>
      <c r="AA595" s="12">
        <f>IF(AND(INDEX('Rate Case History'!V$11:V$13,MATCH($F595,'Rate Case History'!$U$11:$U$13,0))="Yes",INDEX('Rate Case History'!V$15:V$17,MATCH($N595,'Rate Case History'!$U$15:$U$17,0))="Yes",$M595&lt;='Rate Case History'!$V$7,ISNUMBER($S595)),$S595/100,"NA")</f>
        <v>9.7299999999999998E-2</v>
      </c>
    </row>
    <row r="596" spans="1:27" x14ac:dyDescent="0.25">
      <c r="A596" s="55" t="s">
        <v>110</v>
      </c>
      <c r="B596" s="56" t="s">
        <v>112</v>
      </c>
      <c r="C596" s="55" t="s">
        <v>57</v>
      </c>
      <c r="D596" s="55" t="s">
        <v>583</v>
      </c>
      <c r="E596" s="55" t="s">
        <v>163</v>
      </c>
      <c r="F596" s="55" t="s">
        <v>35</v>
      </c>
      <c r="G596" s="57">
        <v>42697</v>
      </c>
      <c r="H596" s="58">
        <v>13.828545999999999</v>
      </c>
      <c r="I596" s="59">
        <v>7.24</v>
      </c>
      <c r="J596" s="59">
        <v>10.23</v>
      </c>
      <c r="K596" s="59">
        <v>53.27</v>
      </c>
      <c r="L596" s="60">
        <v>706.89790800000003</v>
      </c>
      <c r="M596" s="57">
        <v>42908</v>
      </c>
      <c r="N596" s="55" t="s">
        <v>73</v>
      </c>
      <c r="O596" s="58">
        <v>6.7842460000000004</v>
      </c>
      <c r="P596" s="55" t="s">
        <v>74</v>
      </c>
      <c r="Q596" s="55" t="s">
        <v>74</v>
      </c>
      <c r="R596" s="60" t="s">
        <v>17</v>
      </c>
      <c r="S596" s="59">
        <v>9.6999999999999993</v>
      </c>
      <c r="T596" s="60" t="s">
        <v>17</v>
      </c>
      <c r="U596" s="55" t="s">
        <v>17</v>
      </c>
      <c r="V596" s="60" t="s">
        <v>17</v>
      </c>
      <c r="W596" s="55" t="s">
        <v>17</v>
      </c>
      <c r="X596" s="61">
        <v>7</v>
      </c>
      <c r="Y596" s="11">
        <f t="shared" si="38"/>
        <v>2017</v>
      </c>
      <c r="Z596" s="7" t="str">
        <f t="shared" si="39"/>
        <v>2017.2</v>
      </c>
      <c r="AA596" s="12">
        <f>IF(AND(INDEX('Rate Case History'!V$11:V$13,MATCH($F596,'Rate Case History'!$U$11:$U$13,0))="Yes",INDEX('Rate Case History'!V$15:V$17,MATCH($N596,'Rate Case History'!$U$15:$U$17,0))="Yes",$M596&lt;='Rate Case History'!$V$7,ISNUMBER($S596)),$S596/100,"NA")</f>
        <v>9.6999999999999989E-2</v>
      </c>
    </row>
    <row r="597" spans="1:27" x14ac:dyDescent="0.25">
      <c r="A597" s="55" t="s">
        <v>110</v>
      </c>
      <c r="B597" s="56" t="s">
        <v>112</v>
      </c>
      <c r="C597" s="55" t="s">
        <v>57</v>
      </c>
      <c r="D597" s="55" t="s">
        <v>584</v>
      </c>
      <c r="E597" s="55" t="s">
        <v>163</v>
      </c>
      <c r="F597" s="55" t="s">
        <v>35</v>
      </c>
      <c r="G597" s="57">
        <v>41969</v>
      </c>
      <c r="H597" s="58">
        <v>14.273172000000001</v>
      </c>
      <c r="I597" s="59">
        <v>7.36</v>
      </c>
      <c r="J597" s="59">
        <v>10.5</v>
      </c>
      <c r="K597" s="59">
        <v>52.75</v>
      </c>
      <c r="L597" s="60">
        <v>523.92592400000001</v>
      </c>
      <c r="M597" s="57">
        <v>42185</v>
      </c>
      <c r="N597" s="55" t="s">
        <v>73</v>
      </c>
      <c r="O597" s="58">
        <v>7</v>
      </c>
      <c r="P597" s="55" t="s">
        <v>74</v>
      </c>
      <c r="Q597" s="55" t="s">
        <v>74</v>
      </c>
      <c r="R597" s="59" t="s">
        <v>17</v>
      </c>
      <c r="S597" s="59" t="s">
        <v>17</v>
      </c>
      <c r="T597" s="59" t="s">
        <v>17</v>
      </c>
      <c r="U597" s="55" t="s">
        <v>1695</v>
      </c>
      <c r="V597" s="60" t="s">
        <v>17</v>
      </c>
      <c r="W597" s="55" t="s">
        <v>17</v>
      </c>
      <c r="X597" s="61">
        <v>7</v>
      </c>
      <c r="Y597" s="11">
        <f t="shared" si="38"/>
        <v>2015</v>
      </c>
      <c r="Z597" s="7" t="str">
        <f t="shared" si="39"/>
        <v>2015.2</v>
      </c>
      <c r="AA597" s="12" t="str">
        <f>IF(AND(INDEX('Rate Case History'!V$11:V$13,MATCH($F597,'Rate Case History'!$U$11:$U$13,0))="Yes",INDEX('Rate Case History'!V$15:V$17,MATCH($N597,'Rate Case History'!$U$15:$U$17,0))="Yes",$M597&lt;='Rate Case History'!$V$7,ISNUMBER($S597)),$S597/100,"NA")</f>
        <v>NA</v>
      </c>
    </row>
    <row r="598" spans="1:27" x14ac:dyDescent="0.25">
      <c r="A598" s="55" t="s">
        <v>110</v>
      </c>
      <c r="B598" s="56" t="s">
        <v>112</v>
      </c>
      <c r="C598" s="55" t="s">
        <v>57</v>
      </c>
      <c r="D598" s="55" t="s">
        <v>585</v>
      </c>
      <c r="E598" s="55" t="s">
        <v>163</v>
      </c>
      <c r="F598" s="55" t="s">
        <v>35</v>
      </c>
      <c r="G598" s="57">
        <v>41089</v>
      </c>
      <c r="H598" s="58">
        <v>17.201865999999999</v>
      </c>
      <c r="I598" s="59">
        <v>7.8</v>
      </c>
      <c r="J598" s="59">
        <v>11</v>
      </c>
      <c r="K598" s="59">
        <v>55.64</v>
      </c>
      <c r="L598" s="59">
        <v>523.75096799999994</v>
      </c>
      <c r="M598" s="57">
        <v>41263</v>
      </c>
      <c r="N598" s="55" t="s">
        <v>73</v>
      </c>
      <c r="O598" s="58">
        <v>15</v>
      </c>
      <c r="P598" s="55" t="s">
        <v>74</v>
      </c>
      <c r="Q598" s="55" t="s">
        <v>74</v>
      </c>
      <c r="R598" s="59" t="s">
        <v>17</v>
      </c>
      <c r="S598" s="59">
        <v>10.25</v>
      </c>
      <c r="T598" s="59" t="s">
        <v>17</v>
      </c>
      <c r="U598" s="55" t="s">
        <v>1802</v>
      </c>
      <c r="V598" s="59" t="s">
        <v>17</v>
      </c>
      <c r="W598" s="55" t="s">
        <v>17</v>
      </c>
      <c r="X598" s="61">
        <v>5</v>
      </c>
      <c r="Y598" s="11">
        <f t="shared" si="38"/>
        <v>2012</v>
      </c>
      <c r="Z598" s="7" t="str">
        <f t="shared" si="39"/>
        <v>2012.4</v>
      </c>
      <c r="AA598" s="12">
        <f>IF(AND(INDEX('Rate Case History'!V$11:V$13,MATCH($F598,'Rate Case History'!$U$11:$U$13,0))="Yes",INDEX('Rate Case History'!V$15:V$17,MATCH($N598,'Rate Case History'!$U$15:$U$17,0))="Yes",$M598&lt;='Rate Case History'!$V$7,ISNUMBER($S598)),$S598/100,"NA")</f>
        <v>0.10249999999999999</v>
      </c>
    </row>
    <row r="599" spans="1:27" x14ac:dyDescent="0.25">
      <c r="A599" s="55" t="s">
        <v>110</v>
      </c>
      <c r="B599" s="56" t="s">
        <v>112</v>
      </c>
      <c r="C599" s="55" t="s">
        <v>57</v>
      </c>
      <c r="D599" s="55" t="s">
        <v>586</v>
      </c>
      <c r="E599" s="55" t="s">
        <v>163</v>
      </c>
      <c r="F599" s="55" t="s">
        <v>35</v>
      </c>
      <c r="G599" s="57">
        <v>40207</v>
      </c>
      <c r="H599" s="58">
        <v>22.6</v>
      </c>
      <c r="I599" s="59">
        <v>8.32</v>
      </c>
      <c r="J599" s="59">
        <v>11.5</v>
      </c>
      <c r="K599" s="59">
        <v>53.86</v>
      </c>
      <c r="L599" s="60">
        <v>466.47296299999999</v>
      </c>
      <c r="M599" s="57">
        <v>40389</v>
      </c>
      <c r="N599" s="55" t="s">
        <v>73</v>
      </c>
      <c r="O599" s="58">
        <v>16.999320000000001</v>
      </c>
      <c r="P599" s="55" t="s">
        <v>74</v>
      </c>
      <c r="Q599" s="55" t="s">
        <v>74</v>
      </c>
      <c r="R599" s="59" t="s">
        <v>17</v>
      </c>
      <c r="S599" s="59" t="s">
        <v>17</v>
      </c>
      <c r="T599" s="59" t="s">
        <v>17</v>
      </c>
      <c r="U599" s="55" t="s">
        <v>1803</v>
      </c>
      <c r="V599" s="60" t="s">
        <v>17</v>
      </c>
      <c r="W599" s="55" t="s">
        <v>18</v>
      </c>
      <c r="X599" s="61">
        <v>6</v>
      </c>
      <c r="Y599" s="11">
        <f t="shared" si="38"/>
        <v>2010</v>
      </c>
      <c r="Z599" s="7" t="str">
        <f t="shared" si="39"/>
        <v>2010.3</v>
      </c>
      <c r="AA599" s="12" t="str">
        <f>IF(AND(INDEX('Rate Case History'!V$11:V$13,MATCH($F599,'Rate Case History'!$U$11:$U$13,0))="Yes",INDEX('Rate Case History'!V$15:V$17,MATCH($N599,'Rate Case History'!$U$15:$U$17,0))="Yes",$M599&lt;='Rate Case History'!$V$7,ISNUMBER($S599)),$S599/100,"NA")</f>
        <v>NA</v>
      </c>
    </row>
    <row r="600" spans="1:27" x14ac:dyDescent="0.25">
      <c r="A600" s="55" t="s">
        <v>110</v>
      </c>
      <c r="B600" s="56" t="s">
        <v>112</v>
      </c>
      <c r="C600" s="55" t="s">
        <v>57</v>
      </c>
      <c r="D600" s="55" t="s">
        <v>587</v>
      </c>
      <c r="E600" s="55" t="s">
        <v>163</v>
      </c>
      <c r="F600" s="55" t="s">
        <v>35</v>
      </c>
      <c r="G600" s="57">
        <v>39658</v>
      </c>
      <c r="H600" s="58">
        <v>29.783588000000002</v>
      </c>
      <c r="I600" s="59">
        <v>8.1199999999999992</v>
      </c>
      <c r="J600" s="59">
        <v>11.25</v>
      </c>
      <c r="K600" s="59">
        <v>52.48</v>
      </c>
      <c r="L600" s="60">
        <v>438.5</v>
      </c>
      <c r="M600" s="57">
        <v>39849</v>
      </c>
      <c r="N600" s="55" t="s">
        <v>73</v>
      </c>
      <c r="O600" s="58">
        <v>22</v>
      </c>
      <c r="P600" s="55" t="s">
        <v>74</v>
      </c>
      <c r="Q600" s="55" t="s">
        <v>74</v>
      </c>
      <c r="R600" s="59" t="s">
        <v>17</v>
      </c>
      <c r="S600" s="59" t="s">
        <v>17</v>
      </c>
      <c r="T600" s="59" t="s">
        <v>17</v>
      </c>
      <c r="U600" s="55" t="s">
        <v>17</v>
      </c>
      <c r="V600" s="60" t="s">
        <v>17</v>
      </c>
      <c r="W600" s="55" t="s">
        <v>17</v>
      </c>
      <c r="X600" s="61">
        <v>6</v>
      </c>
      <c r="Y600" s="11">
        <f t="shared" si="38"/>
        <v>2009</v>
      </c>
      <c r="Z600" s="7" t="str">
        <f t="shared" si="39"/>
        <v>2009.1</v>
      </c>
      <c r="AA600" s="12" t="str">
        <f>IF(AND(INDEX('Rate Case History'!V$11:V$13,MATCH($F600,'Rate Case History'!$U$11:$U$13,0))="Yes",INDEX('Rate Case History'!V$15:V$17,MATCH($N600,'Rate Case History'!$U$15:$U$17,0))="Yes",$M600&lt;='Rate Case History'!$V$7,ISNUMBER($S600)),$S600/100,"NA")</f>
        <v>NA</v>
      </c>
    </row>
    <row r="601" spans="1:27" x14ac:dyDescent="0.25">
      <c r="A601" s="55" t="s">
        <v>110</v>
      </c>
      <c r="B601" s="56" t="s">
        <v>112</v>
      </c>
      <c r="C601" s="55" t="s">
        <v>57</v>
      </c>
      <c r="D601" s="55" t="s">
        <v>588</v>
      </c>
      <c r="E601" s="55" t="s">
        <v>163</v>
      </c>
      <c r="F601" s="55" t="s">
        <v>35</v>
      </c>
      <c r="G601" s="57">
        <v>37984</v>
      </c>
      <c r="H601" s="58">
        <v>19.100000000000001</v>
      </c>
      <c r="I601" s="59">
        <v>7.16</v>
      </c>
      <c r="J601" s="59">
        <v>11.5</v>
      </c>
      <c r="K601" s="59">
        <v>47.92</v>
      </c>
      <c r="L601" s="59">
        <v>316</v>
      </c>
      <c r="M601" s="57">
        <v>38168</v>
      </c>
      <c r="N601" s="55" t="s">
        <v>73</v>
      </c>
      <c r="O601" s="58">
        <v>11.9</v>
      </c>
      <c r="P601" s="55" t="s">
        <v>74</v>
      </c>
      <c r="Q601" s="55" t="s">
        <v>74</v>
      </c>
      <c r="R601" s="60" t="s">
        <v>17</v>
      </c>
      <c r="S601" s="60" t="s">
        <v>17</v>
      </c>
      <c r="T601" s="60" t="s">
        <v>17</v>
      </c>
      <c r="U601" s="55" t="s">
        <v>1767</v>
      </c>
      <c r="V601" s="60" t="s">
        <v>17</v>
      </c>
      <c r="W601" s="55" t="s">
        <v>18</v>
      </c>
      <c r="X601" s="61">
        <v>6</v>
      </c>
      <c r="Y601" s="11">
        <f t="shared" si="38"/>
        <v>2004</v>
      </c>
      <c r="Z601" s="7" t="str">
        <f t="shared" si="39"/>
        <v>2004.2</v>
      </c>
      <c r="AA601" s="12" t="str">
        <f>IF(AND(INDEX('Rate Case History'!V$11:V$13,MATCH($F601,'Rate Case History'!$U$11:$U$13,0))="Yes",INDEX('Rate Case History'!V$15:V$17,MATCH($N601,'Rate Case History'!$U$15:$U$17,0))="Yes",$M601&lt;='Rate Case History'!$V$7,ISNUMBER($S601)),$S601/100,"NA")</f>
        <v>NA</v>
      </c>
    </row>
    <row r="602" spans="1:27" x14ac:dyDescent="0.25">
      <c r="A602" s="55" t="s">
        <v>110</v>
      </c>
      <c r="B602" s="56" t="s">
        <v>112</v>
      </c>
      <c r="C602" s="55" t="s">
        <v>57</v>
      </c>
      <c r="D602" s="55" t="s">
        <v>589</v>
      </c>
      <c r="E602" s="55" t="s">
        <v>163</v>
      </c>
      <c r="F602" s="55" t="s">
        <v>35</v>
      </c>
      <c r="G602" s="57">
        <v>36578</v>
      </c>
      <c r="H602" s="58">
        <v>26.4</v>
      </c>
      <c r="I602" s="59">
        <v>8.4</v>
      </c>
      <c r="J602" s="59">
        <v>12</v>
      </c>
      <c r="K602" s="59">
        <v>44.79</v>
      </c>
      <c r="L602" s="59">
        <v>287.89999999999998</v>
      </c>
      <c r="M602" s="57">
        <v>36796</v>
      </c>
      <c r="N602" s="55" t="s">
        <v>76</v>
      </c>
      <c r="O602" s="58">
        <v>20.2</v>
      </c>
      <c r="P602" s="55" t="s">
        <v>74</v>
      </c>
      <c r="Q602" s="55" t="s">
        <v>74</v>
      </c>
      <c r="R602" s="59">
        <v>7.66</v>
      </c>
      <c r="S602" s="59">
        <v>11.25</v>
      </c>
      <c r="T602" s="59">
        <v>44.79</v>
      </c>
      <c r="U602" s="55" t="s">
        <v>1709</v>
      </c>
      <c r="V602" s="59">
        <v>285.60000000000002</v>
      </c>
      <c r="W602" s="55" t="s">
        <v>18</v>
      </c>
      <c r="X602" s="61">
        <v>7</v>
      </c>
      <c r="Y602" s="11">
        <f t="shared" si="38"/>
        <v>2000</v>
      </c>
      <c r="Z602" s="7" t="str">
        <f t="shared" si="39"/>
        <v>2000.3</v>
      </c>
      <c r="AA602" s="12">
        <f>IF(AND(INDEX('Rate Case History'!V$11:V$13,MATCH($F602,'Rate Case History'!$U$11:$U$13,0))="Yes",INDEX('Rate Case History'!V$15:V$17,MATCH($N602,'Rate Case History'!$U$15:$U$17,0))="Yes",$M602&lt;='Rate Case History'!$V$7,ISNUMBER($S602)),$S602/100,"NA")</f>
        <v>0.1125</v>
      </c>
    </row>
    <row r="603" spans="1:27" x14ac:dyDescent="0.25">
      <c r="A603" s="55" t="s">
        <v>110</v>
      </c>
      <c r="B603" s="56" t="s">
        <v>112</v>
      </c>
      <c r="C603" s="55" t="s">
        <v>57</v>
      </c>
      <c r="D603" s="55" t="s">
        <v>2160</v>
      </c>
      <c r="E603" s="55" t="s">
        <v>163</v>
      </c>
      <c r="F603" s="55" t="s">
        <v>35</v>
      </c>
      <c r="G603" s="57">
        <v>33053</v>
      </c>
      <c r="H603" s="58">
        <v>3.9</v>
      </c>
      <c r="I603" s="59" t="s">
        <v>17</v>
      </c>
      <c r="J603" s="59">
        <v>13.5</v>
      </c>
      <c r="K603" s="59">
        <v>44</v>
      </c>
      <c r="L603" s="59" t="s">
        <v>17</v>
      </c>
      <c r="M603" s="57">
        <v>33228</v>
      </c>
      <c r="N603" s="55" t="s">
        <v>76</v>
      </c>
      <c r="O603" s="58">
        <v>0.7</v>
      </c>
      <c r="P603" s="55" t="s">
        <v>74</v>
      </c>
      <c r="Q603" s="55" t="s">
        <v>74</v>
      </c>
      <c r="R603" s="59">
        <v>9.52</v>
      </c>
      <c r="S603" s="59">
        <v>12.5</v>
      </c>
      <c r="T603" s="59">
        <v>44</v>
      </c>
      <c r="U603" s="55" t="s">
        <v>2064</v>
      </c>
      <c r="V603" s="59">
        <v>138</v>
      </c>
      <c r="W603" s="55" t="s">
        <v>18</v>
      </c>
      <c r="X603" s="61">
        <v>5</v>
      </c>
      <c r="Y603" s="11">
        <f t="shared" si="38"/>
        <v>1990</v>
      </c>
      <c r="Z603" s="7" t="str">
        <f t="shared" si="39"/>
        <v>1990.4</v>
      </c>
      <c r="AA603" s="12">
        <f>IF(AND(INDEX('Rate Case History'!V$11:V$13,MATCH($F603,'Rate Case History'!$U$11:$U$13,0))="Yes",INDEX('Rate Case History'!V$15:V$17,MATCH($N603,'Rate Case History'!$U$15:$U$17,0))="Yes",$M603&lt;='Rate Case History'!$V$7,ISNUMBER($S603)),$S603/100,"NA")</f>
        <v>0.125</v>
      </c>
    </row>
    <row r="604" spans="1:27" x14ac:dyDescent="0.25">
      <c r="A604" s="55" t="s">
        <v>110</v>
      </c>
      <c r="B604" s="56" t="s">
        <v>112</v>
      </c>
      <c r="C604" s="55" t="s">
        <v>57</v>
      </c>
      <c r="D604" s="55" t="s">
        <v>2162</v>
      </c>
      <c r="E604" s="55" t="s">
        <v>163</v>
      </c>
      <c r="F604" s="55" t="s">
        <v>35</v>
      </c>
      <c r="G604" s="57">
        <v>32101</v>
      </c>
      <c r="H604" s="58">
        <v>12.1</v>
      </c>
      <c r="I604" s="59">
        <v>10.58</v>
      </c>
      <c r="J604" s="59">
        <v>14</v>
      </c>
      <c r="K604" s="59">
        <v>44.43</v>
      </c>
      <c r="L604" s="60" t="s">
        <v>17</v>
      </c>
      <c r="M604" s="57">
        <v>32325</v>
      </c>
      <c r="N604" s="55" t="s">
        <v>76</v>
      </c>
      <c r="O604" s="58">
        <v>9.1999999999999993</v>
      </c>
      <c r="P604" s="55" t="s">
        <v>74</v>
      </c>
      <c r="Q604" s="55" t="s">
        <v>74</v>
      </c>
      <c r="R604" s="59">
        <v>9.98</v>
      </c>
      <c r="S604" s="59">
        <v>12.75</v>
      </c>
      <c r="T604" s="59">
        <v>44.43</v>
      </c>
      <c r="U604" s="55" t="s">
        <v>2161</v>
      </c>
      <c r="V604" s="59" t="s">
        <v>17</v>
      </c>
      <c r="W604" s="55" t="s">
        <v>18</v>
      </c>
      <c r="X604" s="61">
        <v>7</v>
      </c>
      <c r="Y604" s="11">
        <f t="shared" si="38"/>
        <v>1988</v>
      </c>
      <c r="Z604" s="7" t="str">
        <f t="shared" si="39"/>
        <v>1988.3</v>
      </c>
      <c r="AA604" s="12">
        <f>IF(AND(INDEX('Rate Case History'!V$11:V$13,MATCH($F604,'Rate Case History'!$U$11:$U$13,0))="Yes",INDEX('Rate Case History'!V$15:V$17,MATCH($N604,'Rate Case History'!$U$15:$U$17,0))="Yes",$M604&lt;='Rate Case History'!$V$7,ISNUMBER($S604)),$S604/100,"NA")</f>
        <v>0.1275</v>
      </c>
    </row>
    <row r="605" spans="1:27" x14ac:dyDescent="0.25">
      <c r="A605" s="55" t="s">
        <v>110</v>
      </c>
      <c r="B605" s="56" t="s">
        <v>112</v>
      </c>
      <c r="C605" s="55" t="s">
        <v>57</v>
      </c>
      <c r="D605" s="55" t="s">
        <v>2164</v>
      </c>
      <c r="E605" s="55" t="s">
        <v>163</v>
      </c>
      <c r="F605" s="55" t="s">
        <v>35</v>
      </c>
      <c r="G605" s="57">
        <v>30643</v>
      </c>
      <c r="H605" s="58">
        <v>6</v>
      </c>
      <c r="I605" s="59">
        <v>10.85</v>
      </c>
      <c r="J605" s="59">
        <v>15.5</v>
      </c>
      <c r="K605" s="59">
        <v>36.15</v>
      </c>
      <c r="L605" s="59" t="s">
        <v>17</v>
      </c>
      <c r="M605" s="57">
        <v>30818</v>
      </c>
      <c r="N605" s="55" t="s">
        <v>76</v>
      </c>
      <c r="O605" s="58">
        <v>5.2</v>
      </c>
      <c r="P605" s="55" t="s">
        <v>74</v>
      </c>
      <c r="Q605" s="55" t="s">
        <v>74</v>
      </c>
      <c r="R605" s="59">
        <v>10.66</v>
      </c>
      <c r="S605" s="59">
        <v>15</v>
      </c>
      <c r="T605" s="59">
        <v>40.130000000000003</v>
      </c>
      <c r="U605" s="55" t="s">
        <v>2163</v>
      </c>
      <c r="V605" s="59" t="s">
        <v>17</v>
      </c>
      <c r="W605" s="55" t="s">
        <v>18</v>
      </c>
      <c r="X605" s="61">
        <v>5</v>
      </c>
      <c r="Y605" s="11">
        <f t="shared" si="38"/>
        <v>1984</v>
      </c>
      <c r="Z605" s="7" t="str">
        <f t="shared" si="39"/>
        <v>1984.2</v>
      </c>
      <c r="AA605" s="12">
        <f>IF(AND(INDEX('Rate Case History'!V$11:V$13,MATCH($F605,'Rate Case History'!$U$11:$U$13,0))="Yes",INDEX('Rate Case History'!V$15:V$17,MATCH($N605,'Rate Case History'!$U$15:$U$17,0))="Yes",$M605&lt;='Rate Case History'!$V$7,ISNUMBER($S605)),$S605/100,"NA")</f>
        <v>0.15</v>
      </c>
    </row>
    <row r="606" spans="1:27" x14ac:dyDescent="0.25">
      <c r="A606" s="55" t="s">
        <v>110</v>
      </c>
      <c r="B606" s="56" t="s">
        <v>112</v>
      </c>
      <c r="C606" s="55" t="s">
        <v>57</v>
      </c>
      <c r="D606" s="55" t="s">
        <v>2165</v>
      </c>
      <c r="E606" s="55" t="s">
        <v>163</v>
      </c>
      <c r="F606" s="55" t="s">
        <v>35</v>
      </c>
      <c r="G606" s="57">
        <v>30204</v>
      </c>
      <c r="H606" s="58">
        <v>10</v>
      </c>
      <c r="I606" s="60">
        <v>11.39</v>
      </c>
      <c r="J606" s="59">
        <v>16.5</v>
      </c>
      <c r="K606" s="60">
        <v>36.5</v>
      </c>
      <c r="L606" s="60" t="s">
        <v>17</v>
      </c>
      <c r="M606" s="57">
        <v>30377</v>
      </c>
      <c r="N606" s="55" t="s">
        <v>76</v>
      </c>
      <c r="O606" s="58">
        <v>6.7</v>
      </c>
      <c r="P606" s="55" t="s">
        <v>74</v>
      </c>
      <c r="Q606" s="55" t="s">
        <v>74</v>
      </c>
      <c r="R606" s="60">
        <v>10.9</v>
      </c>
      <c r="S606" s="60">
        <v>15.25</v>
      </c>
      <c r="T606" s="60">
        <v>39.46</v>
      </c>
      <c r="U606" s="55" t="s">
        <v>1968</v>
      </c>
      <c r="V606" s="60" t="s">
        <v>17</v>
      </c>
      <c r="W606" s="55" t="s">
        <v>18</v>
      </c>
      <c r="X606" s="61">
        <v>5</v>
      </c>
      <c r="Y606" s="11">
        <f t="shared" si="38"/>
        <v>1983</v>
      </c>
      <c r="Z606" s="7" t="str">
        <f t="shared" si="39"/>
        <v>1983.1</v>
      </c>
      <c r="AA606" s="12">
        <f>IF(AND(INDEX('Rate Case History'!V$11:V$13,MATCH($F606,'Rate Case History'!$U$11:$U$13,0))="Yes",INDEX('Rate Case History'!V$15:V$17,MATCH($N606,'Rate Case History'!$U$15:$U$17,0))="Yes",$M606&lt;='Rate Case History'!$V$7,ISNUMBER($S606)),$S606/100,"NA")</f>
        <v>0.1525</v>
      </c>
    </row>
    <row r="607" spans="1:27" x14ac:dyDescent="0.25">
      <c r="A607" s="55" t="s">
        <v>110</v>
      </c>
      <c r="B607" s="56" t="s">
        <v>112</v>
      </c>
      <c r="C607" s="55" t="s">
        <v>57</v>
      </c>
      <c r="D607" s="55" t="s">
        <v>2167</v>
      </c>
      <c r="E607" s="55" t="s">
        <v>163</v>
      </c>
      <c r="F607" s="55" t="s">
        <v>35</v>
      </c>
      <c r="G607" s="57">
        <v>29768</v>
      </c>
      <c r="H607" s="58">
        <v>6.5</v>
      </c>
      <c r="I607" s="59">
        <v>11.12</v>
      </c>
      <c r="J607" s="59">
        <v>16.940000000000001</v>
      </c>
      <c r="K607" s="59">
        <v>36.01</v>
      </c>
      <c r="L607" s="60" t="s">
        <v>17</v>
      </c>
      <c r="M607" s="57">
        <v>29955</v>
      </c>
      <c r="N607" s="55" t="s">
        <v>76</v>
      </c>
      <c r="O607" s="58">
        <v>4.7</v>
      </c>
      <c r="P607" s="55" t="s">
        <v>74</v>
      </c>
      <c r="Q607" s="55" t="s">
        <v>74</v>
      </c>
      <c r="R607" s="60">
        <v>10.56</v>
      </c>
      <c r="S607" s="60">
        <v>15.5</v>
      </c>
      <c r="T607" s="60">
        <v>38.6</v>
      </c>
      <c r="U607" s="55" t="s">
        <v>2166</v>
      </c>
      <c r="V607" s="60" t="s">
        <v>17</v>
      </c>
      <c r="W607" s="55" t="s">
        <v>18</v>
      </c>
      <c r="X607" s="61">
        <v>6</v>
      </c>
      <c r="Y607" s="11">
        <f t="shared" si="38"/>
        <v>1982</v>
      </c>
      <c r="Z607" s="7" t="str">
        <f t="shared" si="39"/>
        <v>1982.1</v>
      </c>
      <c r="AA607" s="12">
        <f>IF(AND(INDEX('Rate Case History'!V$11:V$13,MATCH($F607,'Rate Case History'!$U$11:$U$13,0))="Yes",INDEX('Rate Case History'!V$15:V$17,MATCH($N607,'Rate Case History'!$U$15:$U$17,0))="Yes",$M607&lt;='Rate Case History'!$V$7,ISNUMBER($S607)),$S607/100,"NA")</f>
        <v>0.155</v>
      </c>
    </row>
    <row r="608" spans="1:27" x14ac:dyDescent="0.25">
      <c r="A608" s="55" t="s">
        <v>110</v>
      </c>
      <c r="B608" s="56" t="s">
        <v>112</v>
      </c>
      <c r="C608" s="55" t="s">
        <v>57</v>
      </c>
      <c r="D608" s="55" t="s">
        <v>2168</v>
      </c>
      <c r="E608" s="55" t="s">
        <v>163</v>
      </c>
      <c r="F608" s="55" t="s">
        <v>35</v>
      </c>
      <c r="G608" s="57">
        <v>29311</v>
      </c>
      <c r="H608" s="58">
        <v>6.1</v>
      </c>
      <c r="I608" s="59">
        <v>10.49</v>
      </c>
      <c r="J608" s="59">
        <v>15.9</v>
      </c>
      <c r="K608" s="59">
        <v>34.270000000000003</v>
      </c>
      <c r="L608" s="59" t="s">
        <v>17</v>
      </c>
      <c r="M608" s="57">
        <v>29488</v>
      </c>
      <c r="N608" s="55" t="s">
        <v>76</v>
      </c>
      <c r="O608" s="58">
        <v>4</v>
      </c>
      <c r="P608" s="55" t="s">
        <v>74</v>
      </c>
      <c r="Q608" s="55" t="s">
        <v>74</v>
      </c>
      <c r="R608" s="59">
        <v>10.14</v>
      </c>
      <c r="S608" s="59">
        <v>15</v>
      </c>
      <c r="T608" s="59">
        <v>36.43</v>
      </c>
      <c r="U608" s="55" t="s">
        <v>2159</v>
      </c>
      <c r="V608" s="59" t="s">
        <v>17</v>
      </c>
      <c r="W608" s="55" t="s">
        <v>18</v>
      </c>
      <c r="X608" s="61">
        <v>5</v>
      </c>
      <c r="Y608" s="11">
        <f t="shared" si="38"/>
        <v>1980</v>
      </c>
      <c r="Z608" s="7" t="str">
        <f t="shared" si="39"/>
        <v>1980.3</v>
      </c>
      <c r="AA608" s="12">
        <f>IF(AND(INDEX('Rate Case History'!V$11:V$13,MATCH($F608,'Rate Case History'!$U$11:$U$13,0))="Yes",INDEX('Rate Case History'!V$15:V$17,MATCH($N608,'Rate Case History'!$U$15:$U$17,0))="Yes",$M608&lt;='Rate Case History'!$V$7,ISNUMBER($S608)),$S608/100,"NA")</f>
        <v>0.15</v>
      </c>
    </row>
    <row r="609" spans="1:27" x14ac:dyDescent="0.25">
      <c r="A609" s="55" t="s">
        <v>32</v>
      </c>
      <c r="B609" s="56" t="s">
        <v>269</v>
      </c>
      <c r="C609" s="55" t="s">
        <v>270</v>
      </c>
      <c r="D609" s="55" t="s">
        <v>590</v>
      </c>
      <c r="E609" s="55" t="s">
        <v>163</v>
      </c>
      <c r="F609" s="55" t="s">
        <v>35</v>
      </c>
      <c r="G609" s="57">
        <v>34864</v>
      </c>
      <c r="H609" s="58">
        <v>6.6</v>
      </c>
      <c r="I609" s="59">
        <v>10.02</v>
      </c>
      <c r="J609" s="59">
        <v>12</v>
      </c>
      <c r="K609" s="59">
        <v>59.16</v>
      </c>
      <c r="L609" s="60" t="s">
        <v>17</v>
      </c>
      <c r="M609" s="57">
        <v>35172</v>
      </c>
      <c r="N609" s="55" t="s">
        <v>73</v>
      </c>
      <c r="O609" s="58">
        <v>4.0999999999999996</v>
      </c>
      <c r="P609" s="55" t="s">
        <v>74</v>
      </c>
      <c r="Q609" s="55" t="s">
        <v>74</v>
      </c>
      <c r="R609" s="60">
        <v>9.08</v>
      </c>
      <c r="S609" s="60">
        <v>10.77</v>
      </c>
      <c r="T609" s="60">
        <v>53.25</v>
      </c>
      <c r="U609" s="55" t="s">
        <v>1691</v>
      </c>
      <c r="V609" s="60" t="s">
        <v>17</v>
      </c>
      <c r="W609" s="55" t="s">
        <v>21</v>
      </c>
      <c r="X609" s="61">
        <v>10</v>
      </c>
      <c r="Y609" s="11">
        <f t="shared" si="38"/>
        <v>1996</v>
      </c>
      <c r="Z609" s="7" t="str">
        <f t="shared" si="39"/>
        <v>1996.2</v>
      </c>
      <c r="AA609" s="12">
        <f>IF(AND(INDEX('Rate Case History'!V$11:V$13,MATCH($F609,'Rate Case History'!$U$11:$U$13,0))="Yes",INDEX('Rate Case History'!V$15:V$17,MATCH($N609,'Rate Case History'!$U$15:$U$17,0))="Yes",$M609&lt;='Rate Case History'!$V$7,ISNUMBER($S609)),$S609/100,"NA")</f>
        <v>0.10769999999999999</v>
      </c>
    </row>
    <row r="610" spans="1:27" x14ac:dyDescent="0.25">
      <c r="A610" s="55" t="s">
        <v>32</v>
      </c>
      <c r="B610" s="56" t="s">
        <v>269</v>
      </c>
      <c r="C610" s="55" t="s">
        <v>270</v>
      </c>
      <c r="D610" s="55" t="s">
        <v>591</v>
      </c>
      <c r="E610" s="55" t="s">
        <v>163</v>
      </c>
      <c r="F610" s="55" t="s">
        <v>35</v>
      </c>
      <c r="G610" s="57">
        <v>33322</v>
      </c>
      <c r="H610" s="58">
        <v>10.199999999999999</v>
      </c>
      <c r="I610" s="59">
        <v>11.34</v>
      </c>
      <c r="J610" s="59">
        <v>12.5</v>
      </c>
      <c r="K610" s="59">
        <v>60.04</v>
      </c>
      <c r="L610" s="59" t="s">
        <v>17</v>
      </c>
      <c r="M610" s="57">
        <v>33644</v>
      </c>
      <c r="N610" s="55" t="s">
        <v>73</v>
      </c>
      <c r="O610" s="58">
        <v>2.5</v>
      </c>
      <c r="P610" s="55" t="s">
        <v>74</v>
      </c>
      <c r="Q610" s="55" t="s">
        <v>74</v>
      </c>
      <c r="R610" s="59" t="s">
        <v>17</v>
      </c>
      <c r="S610" s="59" t="s">
        <v>17</v>
      </c>
      <c r="T610" s="59" t="s">
        <v>17</v>
      </c>
      <c r="U610" s="55" t="s">
        <v>17</v>
      </c>
      <c r="V610" s="59" t="s">
        <v>17</v>
      </c>
      <c r="W610" s="55" t="s">
        <v>17</v>
      </c>
      <c r="X610" s="61">
        <v>10</v>
      </c>
      <c r="Y610" s="11">
        <f t="shared" si="38"/>
        <v>1992</v>
      </c>
      <c r="Z610" s="7" t="str">
        <f t="shared" si="39"/>
        <v>1992.1</v>
      </c>
      <c r="AA610" s="12" t="str">
        <f>IF(AND(INDEX('Rate Case History'!V$11:V$13,MATCH($F610,'Rate Case History'!$U$11:$U$13,0))="Yes",INDEX('Rate Case History'!V$15:V$17,MATCH($N610,'Rate Case History'!$U$15:$U$17,0))="Yes",$M610&lt;='Rate Case History'!$V$7,ISNUMBER($S610)),$S610/100,"NA")</f>
        <v>NA</v>
      </c>
    </row>
    <row r="611" spans="1:27" x14ac:dyDescent="0.25">
      <c r="A611" s="55" t="s">
        <v>32</v>
      </c>
      <c r="B611" s="56" t="s">
        <v>269</v>
      </c>
      <c r="C611" s="55" t="s">
        <v>270</v>
      </c>
      <c r="D611" s="55" t="s">
        <v>2169</v>
      </c>
      <c r="E611" s="55" t="s">
        <v>163</v>
      </c>
      <c r="F611" s="55" t="s">
        <v>35</v>
      </c>
      <c r="G611" s="57">
        <v>32156</v>
      </c>
      <c r="H611" s="58">
        <v>5.5</v>
      </c>
      <c r="I611" s="59">
        <v>11.49</v>
      </c>
      <c r="J611" s="59">
        <v>13</v>
      </c>
      <c r="K611" s="59">
        <v>57.43</v>
      </c>
      <c r="L611" s="60" t="s">
        <v>17</v>
      </c>
      <c r="M611" s="57">
        <v>32462</v>
      </c>
      <c r="N611" s="55" t="s">
        <v>76</v>
      </c>
      <c r="O611" s="58">
        <v>3.7</v>
      </c>
      <c r="P611" s="55" t="s">
        <v>74</v>
      </c>
      <c r="Q611" s="55" t="s">
        <v>74</v>
      </c>
      <c r="R611" s="59" t="s">
        <v>17</v>
      </c>
      <c r="S611" s="59">
        <v>12</v>
      </c>
      <c r="T611" s="59" t="s">
        <v>17</v>
      </c>
      <c r="U611" s="55" t="s">
        <v>2170</v>
      </c>
      <c r="V611" s="60" t="s">
        <v>17</v>
      </c>
      <c r="W611" s="55" t="s">
        <v>21</v>
      </c>
      <c r="X611" s="61">
        <v>10</v>
      </c>
      <c r="Y611" s="11">
        <f t="shared" si="38"/>
        <v>1988</v>
      </c>
      <c r="Z611" s="7" t="str">
        <f t="shared" si="39"/>
        <v>1988.4</v>
      </c>
      <c r="AA611" s="12">
        <f>IF(AND(INDEX('Rate Case History'!V$11:V$13,MATCH($F611,'Rate Case History'!$U$11:$U$13,0))="Yes",INDEX('Rate Case History'!V$15:V$17,MATCH($N611,'Rate Case History'!$U$15:$U$17,0))="Yes",$M611&lt;='Rate Case History'!$V$7,ISNUMBER($S611)),$S611/100,"NA")</f>
        <v>0.12</v>
      </c>
    </row>
    <row r="612" spans="1:27" x14ac:dyDescent="0.25">
      <c r="A612" s="55" t="s">
        <v>32</v>
      </c>
      <c r="B612" s="56" t="s">
        <v>269</v>
      </c>
      <c r="C612" s="55" t="s">
        <v>270</v>
      </c>
      <c r="D612" s="55" t="s">
        <v>2171</v>
      </c>
      <c r="E612" s="55" t="s">
        <v>163</v>
      </c>
      <c r="F612" s="55" t="s">
        <v>35</v>
      </c>
      <c r="G612" s="57">
        <v>31498</v>
      </c>
      <c r="H612" s="58">
        <v>5.2</v>
      </c>
      <c r="I612" s="59">
        <v>13.07</v>
      </c>
      <c r="J612" s="59">
        <v>15.5</v>
      </c>
      <c r="K612" s="59">
        <v>65.73</v>
      </c>
      <c r="L612" s="59" t="s">
        <v>17</v>
      </c>
      <c r="M612" s="57">
        <v>31832</v>
      </c>
      <c r="N612" s="55" t="s">
        <v>76</v>
      </c>
      <c r="O612" s="58">
        <v>3.6</v>
      </c>
      <c r="P612" s="55" t="s">
        <v>74</v>
      </c>
      <c r="Q612" s="55" t="s">
        <v>74</v>
      </c>
      <c r="R612" s="59" t="s">
        <v>17</v>
      </c>
      <c r="S612" s="59">
        <v>12</v>
      </c>
      <c r="T612" s="59" t="s">
        <v>17</v>
      </c>
      <c r="U612" s="55" t="s">
        <v>1945</v>
      </c>
      <c r="V612" s="59" t="s">
        <v>17</v>
      </c>
      <c r="W612" s="55" t="s">
        <v>18</v>
      </c>
      <c r="X612" s="61">
        <v>11</v>
      </c>
      <c r="Y612" s="11">
        <f t="shared" si="38"/>
        <v>1987</v>
      </c>
      <c r="Z612" s="7" t="str">
        <f t="shared" si="39"/>
        <v>1987.1</v>
      </c>
      <c r="AA612" s="12">
        <f>IF(AND(INDEX('Rate Case History'!V$11:V$13,MATCH($F612,'Rate Case History'!$U$11:$U$13,0))="Yes",INDEX('Rate Case History'!V$15:V$17,MATCH($N612,'Rate Case History'!$U$15:$U$17,0))="Yes",$M612&lt;='Rate Case History'!$V$7,ISNUMBER($S612)),$S612/100,"NA")</f>
        <v>0.12</v>
      </c>
    </row>
    <row r="613" spans="1:27" x14ac:dyDescent="0.25">
      <c r="A613" s="55" t="s">
        <v>32</v>
      </c>
      <c r="B613" s="56" t="s">
        <v>269</v>
      </c>
      <c r="C613" s="55" t="s">
        <v>270</v>
      </c>
      <c r="D613" s="55" t="s">
        <v>2172</v>
      </c>
      <c r="E613" s="55" t="s">
        <v>163</v>
      </c>
      <c r="F613" s="55" t="s">
        <v>35</v>
      </c>
      <c r="G613" s="57">
        <v>31107</v>
      </c>
      <c r="H613" s="58">
        <v>14.2</v>
      </c>
      <c r="I613" s="59">
        <v>14.22</v>
      </c>
      <c r="J613" s="59">
        <v>16.5</v>
      </c>
      <c r="K613" s="59">
        <v>50.61</v>
      </c>
      <c r="L613" s="60" t="s">
        <v>17</v>
      </c>
      <c r="M613" s="57">
        <v>31315</v>
      </c>
      <c r="N613" s="55" t="s">
        <v>76</v>
      </c>
      <c r="O613" s="58">
        <v>12.7</v>
      </c>
      <c r="P613" s="55" t="s">
        <v>74</v>
      </c>
      <c r="Q613" s="55" t="s">
        <v>74</v>
      </c>
      <c r="R613" s="59" t="s">
        <v>17</v>
      </c>
      <c r="S613" s="59">
        <v>14.5</v>
      </c>
      <c r="T613" s="59" t="s">
        <v>17</v>
      </c>
      <c r="U613" s="55" t="s">
        <v>2173</v>
      </c>
      <c r="V613" s="59" t="s">
        <v>17</v>
      </c>
      <c r="W613" s="55" t="s">
        <v>21</v>
      </c>
      <c r="X613" s="61">
        <v>6</v>
      </c>
      <c r="Y613" s="11">
        <f t="shared" si="38"/>
        <v>1985</v>
      </c>
      <c r="Z613" s="7" t="str">
        <f t="shared" si="39"/>
        <v>1985.3</v>
      </c>
      <c r="AA613" s="12">
        <f>IF(AND(INDEX('Rate Case History'!V$11:V$13,MATCH($F613,'Rate Case History'!$U$11:$U$13,0))="Yes",INDEX('Rate Case History'!V$15:V$17,MATCH($N613,'Rate Case History'!$U$15:$U$17,0))="Yes",$M613&lt;='Rate Case History'!$V$7,ISNUMBER($S613)),$S613/100,"NA")</f>
        <v>0.14499999999999999</v>
      </c>
    </row>
    <row r="614" spans="1:27" x14ac:dyDescent="0.25">
      <c r="A614" s="55" t="s">
        <v>32</v>
      </c>
      <c r="B614" s="56" t="s">
        <v>269</v>
      </c>
      <c r="C614" s="55" t="s">
        <v>270</v>
      </c>
      <c r="D614" s="55" t="s">
        <v>2174</v>
      </c>
      <c r="E614" s="55" t="s">
        <v>163</v>
      </c>
      <c r="F614" s="55" t="s">
        <v>35</v>
      </c>
      <c r="G614" s="57">
        <v>30813</v>
      </c>
      <c r="H614" s="58">
        <v>4.5999999999999996</v>
      </c>
      <c r="I614" s="59">
        <v>13.39</v>
      </c>
      <c r="J614" s="59">
        <v>16.5</v>
      </c>
      <c r="K614" s="59">
        <v>60.49</v>
      </c>
      <c r="L614" s="60" t="s">
        <v>17</v>
      </c>
      <c r="M614" s="57">
        <v>30957</v>
      </c>
      <c r="N614" s="55" t="s">
        <v>76</v>
      </c>
      <c r="O614" s="58">
        <v>4</v>
      </c>
      <c r="P614" s="55" t="s">
        <v>74</v>
      </c>
      <c r="Q614" s="55" t="s">
        <v>74</v>
      </c>
      <c r="R614" s="59">
        <v>12.4</v>
      </c>
      <c r="S614" s="59">
        <v>14.8</v>
      </c>
      <c r="T614" s="59">
        <v>60.49</v>
      </c>
      <c r="U614" s="55" t="s">
        <v>1998</v>
      </c>
      <c r="V614" s="60" t="s">
        <v>17</v>
      </c>
      <c r="W614" s="55" t="s">
        <v>18</v>
      </c>
      <c r="X614" s="61">
        <v>4</v>
      </c>
      <c r="Y614" s="11">
        <f t="shared" si="38"/>
        <v>1984</v>
      </c>
      <c r="Z614" s="7" t="str">
        <f t="shared" si="39"/>
        <v>1984.4</v>
      </c>
      <c r="AA614" s="12">
        <f>IF(AND(INDEX('Rate Case History'!V$11:V$13,MATCH($F614,'Rate Case History'!$U$11:$U$13,0))="Yes",INDEX('Rate Case History'!V$15:V$17,MATCH($N614,'Rate Case History'!$U$15:$U$17,0))="Yes",$M614&lt;='Rate Case History'!$V$7,ISNUMBER($S614)),$S614/100,"NA")</f>
        <v>0.14800000000000002</v>
      </c>
    </row>
    <row r="615" spans="1:27" x14ac:dyDescent="0.25">
      <c r="A615" s="55" t="s">
        <v>32</v>
      </c>
      <c r="B615" s="56" t="s">
        <v>269</v>
      </c>
      <c r="C615" s="55" t="s">
        <v>270</v>
      </c>
      <c r="D615" s="55" t="s">
        <v>2175</v>
      </c>
      <c r="E615" s="55" t="s">
        <v>163</v>
      </c>
      <c r="F615" s="55" t="s">
        <v>35</v>
      </c>
      <c r="G615" s="57">
        <v>30222</v>
      </c>
      <c r="H615" s="58">
        <v>12.2</v>
      </c>
      <c r="I615" s="59">
        <v>14.85</v>
      </c>
      <c r="J615" s="59">
        <v>19</v>
      </c>
      <c r="K615" s="59">
        <v>43.87</v>
      </c>
      <c r="L615" s="59" t="s">
        <v>17</v>
      </c>
      <c r="M615" s="57">
        <v>30494</v>
      </c>
      <c r="N615" s="55" t="s">
        <v>76</v>
      </c>
      <c r="O615" s="58">
        <v>8.5</v>
      </c>
      <c r="P615" s="55" t="s">
        <v>74</v>
      </c>
      <c r="Q615" s="55" t="s">
        <v>74</v>
      </c>
      <c r="R615" s="60" t="s">
        <v>17</v>
      </c>
      <c r="S615" s="59">
        <v>14.5</v>
      </c>
      <c r="T615" s="60" t="s">
        <v>17</v>
      </c>
      <c r="U615" s="55" t="s">
        <v>2093</v>
      </c>
      <c r="V615" s="60" t="s">
        <v>17</v>
      </c>
      <c r="W615" s="55" t="s">
        <v>21</v>
      </c>
      <c r="X615" s="61">
        <v>9</v>
      </c>
      <c r="Y615" s="11">
        <f t="shared" si="38"/>
        <v>1983</v>
      </c>
      <c r="Z615" s="7" t="str">
        <f t="shared" si="39"/>
        <v>1983.2</v>
      </c>
      <c r="AA615" s="12">
        <f>IF(AND(INDEX('Rate Case History'!V$11:V$13,MATCH($F615,'Rate Case History'!$U$11:$U$13,0))="Yes",INDEX('Rate Case History'!V$15:V$17,MATCH($N615,'Rate Case History'!$U$15:$U$17,0))="Yes",$M615&lt;='Rate Case History'!$V$7,ISNUMBER($S615)),$S615/100,"NA")</f>
        <v>0.14499999999999999</v>
      </c>
    </row>
    <row r="616" spans="1:27" x14ac:dyDescent="0.25">
      <c r="A616" s="55" t="s">
        <v>32</v>
      </c>
      <c r="B616" s="56" t="s">
        <v>269</v>
      </c>
      <c r="C616" s="55" t="s">
        <v>270</v>
      </c>
      <c r="D616" s="55" t="s">
        <v>2176</v>
      </c>
      <c r="E616" s="55" t="s">
        <v>163</v>
      </c>
      <c r="F616" s="55" t="s">
        <v>35</v>
      </c>
      <c r="G616" s="57">
        <v>29894</v>
      </c>
      <c r="H616" s="58">
        <v>5.9</v>
      </c>
      <c r="I616" s="59">
        <v>12.97</v>
      </c>
      <c r="J616" s="59">
        <v>16</v>
      </c>
      <c r="K616" s="59">
        <v>47.07</v>
      </c>
      <c r="L616" s="59" t="s">
        <v>17</v>
      </c>
      <c r="M616" s="57">
        <v>30091</v>
      </c>
      <c r="N616" s="55" t="s">
        <v>76</v>
      </c>
      <c r="O616" s="58">
        <v>5.9</v>
      </c>
      <c r="P616" s="55" t="s">
        <v>74</v>
      </c>
      <c r="Q616" s="55" t="s">
        <v>74</v>
      </c>
      <c r="R616" s="60">
        <v>12.88</v>
      </c>
      <c r="S616" s="59">
        <v>15.82</v>
      </c>
      <c r="T616" s="60">
        <v>47.15</v>
      </c>
      <c r="U616" s="55" t="s">
        <v>2177</v>
      </c>
      <c r="V616" s="60" t="s">
        <v>17</v>
      </c>
      <c r="W616" s="55" t="s">
        <v>18</v>
      </c>
      <c r="X616" s="61">
        <v>6</v>
      </c>
      <c r="Y616" s="11">
        <f t="shared" si="38"/>
        <v>1982</v>
      </c>
      <c r="Z616" s="7" t="str">
        <f t="shared" si="39"/>
        <v>1982.2</v>
      </c>
      <c r="AA616" s="12">
        <f>IF(AND(INDEX('Rate Case History'!V$11:V$13,MATCH($F616,'Rate Case History'!$U$11:$U$13,0))="Yes",INDEX('Rate Case History'!V$15:V$17,MATCH($N616,'Rate Case History'!$U$15:$U$17,0))="Yes",$M616&lt;='Rate Case History'!$V$7,ISNUMBER($S616)),$S616/100,"NA")</f>
        <v>0.15820000000000001</v>
      </c>
    </row>
    <row r="617" spans="1:27" x14ac:dyDescent="0.25">
      <c r="A617" s="55" t="s">
        <v>32</v>
      </c>
      <c r="B617" s="56" t="s">
        <v>269</v>
      </c>
      <c r="C617" s="55" t="s">
        <v>270</v>
      </c>
      <c r="D617" s="55" t="s">
        <v>2178</v>
      </c>
      <c r="E617" s="55" t="s">
        <v>163</v>
      </c>
      <c r="F617" s="55" t="s">
        <v>35</v>
      </c>
      <c r="G617" s="57">
        <v>29355</v>
      </c>
      <c r="H617" s="58">
        <v>6.4</v>
      </c>
      <c r="I617" s="59">
        <v>10.220000000000001</v>
      </c>
      <c r="J617" s="59">
        <v>12</v>
      </c>
      <c r="K617" s="59">
        <v>50.96</v>
      </c>
      <c r="L617" s="59" t="s">
        <v>17</v>
      </c>
      <c r="M617" s="57">
        <v>29522</v>
      </c>
      <c r="N617" s="55" t="s">
        <v>76</v>
      </c>
      <c r="O617" s="58">
        <v>5.8</v>
      </c>
      <c r="P617" s="55" t="s">
        <v>74</v>
      </c>
      <c r="Q617" s="55" t="s">
        <v>74</v>
      </c>
      <c r="R617" s="59">
        <v>10.07</v>
      </c>
      <c r="S617" s="59">
        <v>12</v>
      </c>
      <c r="T617" s="59">
        <v>50.96</v>
      </c>
      <c r="U617" s="55" t="s">
        <v>2179</v>
      </c>
      <c r="V617" s="60" t="s">
        <v>17</v>
      </c>
      <c r="W617" s="55" t="s">
        <v>21</v>
      </c>
      <c r="X617" s="61">
        <v>5</v>
      </c>
      <c r="Y617" s="11">
        <f t="shared" ref="Y617:Y634" si="40">YEAR(M617)</f>
        <v>1980</v>
      </c>
      <c r="Z617" s="7" t="str">
        <f t="shared" ref="Z617:Z634" si="41">YEAR(M617)&amp;"."&amp;INT((MONTH(M617)-1)/3)+1</f>
        <v>1980.4</v>
      </c>
      <c r="AA617" s="12">
        <f>IF(AND(INDEX('Rate Case History'!V$11:V$13,MATCH($F617,'Rate Case History'!$U$11:$U$13,0))="Yes",INDEX('Rate Case History'!V$15:V$17,MATCH($N617,'Rate Case History'!$U$15:$U$17,0))="Yes",$M617&lt;='Rate Case History'!$V$7,ISNUMBER($S617)),$S617/100,"NA")</f>
        <v>0.12</v>
      </c>
    </row>
    <row r="618" spans="1:27" x14ac:dyDescent="0.25">
      <c r="A618" s="55" t="s">
        <v>32</v>
      </c>
      <c r="B618" s="56" t="s">
        <v>194</v>
      </c>
      <c r="C618" s="55" t="s">
        <v>109</v>
      </c>
      <c r="D618" s="55" t="s">
        <v>592</v>
      </c>
      <c r="E618" s="55" t="s">
        <v>163</v>
      </c>
      <c r="F618" s="55" t="s">
        <v>35</v>
      </c>
      <c r="G618" s="57">
        <v>37939</v>
      </c>
      <c r="H618" s="58">
        <v>15.6</v>
      </c>
      <c r="I618" s="60">
        <v>8.75</v>
      </c>
      <c r="J618" s="60">
        <v>11</v>
      </c>
      <c r="K618" s="60">
        <v>47.9</v>
      </c>
      <c r="L618" s="60">
        <v>102.1</v>
      </c>
      <c r="M618" s="57">
        <v>38190</v>
      </c>
      <c r="N618" s="55" t="s">
        <v>73</v>
      </c>
      <c r="O618" s="58">
        <v>7.1</v>
      </c>
      <c r="P618" s="55" t="s">
        <v>74</v>
      </c>
      <c r="Q618" s="55" t="s">
        <v>74</v>
      </c>
      <c r="R618" s="60">
        <v>8.09</v>
      </c>
      <c r="S618" s="60">
        <v>10.25</v>
      </c>
      <c r="T618" s="60">
        <v>45.8</v>
      </c>
      <c r="U618" s="55" t="s">
        <v>1804</v>
      </c>
      <c r="V618" s="60">
        <v>83.7</v>
      </c>
      <c r="W618" s="55" t="s">
        <v>21</v>
      </c>
      <c r="X618" s="61">
        <v>8</v>
      </c>
      <c r="Y618" s="11">
        <f t="shared" si="40"/>
        <v>2004</v>
      </c>
      <c r="Z618" s="7" t="str">
        <f t="shared" si="41"/>
        <v>2004.3</v>
      </c>
      <c r="AA618" s="12">
        <f>IF(AND(INDEX('Rate Case History'!V$11:V$13,MATCH($F618,'Rate Case History'!$U$11:$U$13,0))="Yes",INDEX('Rate Case History'!V$15:V$17,MATCH($N618,'Rate Case History'!$U$15:$U$17,0))="Yes",$M618&lt;='Rate Case History'!$V$7,ISNUMBER($S618)),$S618/100,"NA")</f>
        <v>0.10249999999999999</v>
      </c>
    </row>
    <row r="619" spans="1:27" x14ac:dyDescent="0.25">
      <c r="A619" s="55" t="s">
        <v>32</v>
      </c>
      <c r="B619" s="56" t="s">
        <v>194</v>
      </c>
      <c r="C619" s="55" t="s">
        <v>109</v>
      </c>
      <c r="D619" s="55" t="s">
        <v>2180</v>
      </c>
      <c r="E619" s="55" t="s">
        <v>163</v>
      </c>
      <c r="F619" s="55" t="s">
        <v>35</v>
      </c>
      <c r="G619" s="57">
        <v>33325</v>
      </c>
      <c r="H619" s="60">
        <v>8.1</v>
      </c>
      <c r="I619" s="60">
        <v>11.39</v>
      </c>
      <c r="J619" s="60">
        <v>13.5</v>
      </c>
      <c r="K619" s="60">
        <v>51.15</v>
      </c>
      <c r="L619" s="60">
        <v>68.900000000000006</v>
      </c>
      <c r="M619" s="57">
        <v>33582</v>
      </c>
      <c r="N619" s="55" t="s">
        <v>73</v>
      </c>
      <c r="O619" s="58">
        <v>4.4000000000000004</v>
      </c>
      <c r="P619" s="55" t="s">
        <v>74</v>
      </c>
      <c r="Q619" s="55" t="s">
        <v>74</v>
      </c>
      <c r="R619" s="60">
        <v>10.210000000000001</v>
      </c>
      <c r="S619" s="59">
        <v>11.75</v>
      </c>
      <c r="T619" s="60">
        <v>45</v>
      </c>
      <c r="U619" s="55" t="s">
        <v>1758</v>
      </c>
      <c r="V619" s="60">
        <v>61.1</v>
      </c>
      <c r="W619" s="55" t="s">
        <v>21</v>
      </c>
      <c r="X619" s="61">
        <v>8</v>
      </c>
      <c r="Y619" s="11">
        <f t="shared" si="40"/>
        <v>1991</v>
      </c>
      <c r="Z619" s="7" t="str">
        <f t="shared" si="41"/>
        <v>1991.4</v>
      </c>
      <c r="AA619" s="12">
        <f>IF(AND(INDEX('Rate Case History'!V$11:V$13,MATCH($F619,'Rate Case History'!$U$11:$U$13,0))="Yes",INDEX('Rate Case History'!V$15:V$17,MATCH($N619,'Rate Case History'!$U$15:$U$17,0))="Yes",$M619&lt;='Rate Case History'!$V$7,ISNUMBER($S619)),$S619/100,"NA")</f>
        <v>0.11749999999999999</v>
      </c>
    </row>
    <row r="620" spans="1:27" x14ac:dyDescent="0.25">
      <c r="A620" s="55" t="s">
        <v>32</v>
      </c>
      <c r="B620" s="56" t="s">
        <v>194</v>
      </c>
      <c r="C620" s="55" t="s">
        <v>109</v>
      </c>
      <c r="D620" s="55" t="s">
        <v>2181</v>
      </c>
      <c r="E620" s="55" t="s">
        <v>163</v>
      </c>
      <c r="F620" s="55" t="s">
        <v>35</v>
      </c>
      <c r="G620" s="57">
        <v>32008</v>
      </c>
      <c r="H620" s="58">
        <v>9.8000000000000007</v>
      </c>
      <c r="I620" s="60">
        <v>11.83</v>
      </c>
      <c r="J620" s="60">
        <v>13.1</v>
      </c>
      <c r="K620" s="60">
        <v>52.64</v>
      </c>
      <c r="L620" s="60" t="s">
        <v>17</v>
      </c>
      <c r="M620" s="57">
        <v>32332</v>
      </c>
      <c r="N620" s="55" t="s">
        <v>76</v>
      </c>
      <c r="O620" s="58">
        <v>8.1999999999999993</v>
      </c>
      <c r="P620" s="55" t="s">
        <v>74</v>
      </c>
      <c r="Q620" s="55" t="s">
        <v>74</v>
      </c>
      <c r="R620" s="60" t="s">
        <v>17</v>
      </c>
      <c r="S620" s="60">
        <v>12</v>
      </c>
      <c r="T620" s="60" t="s">
        <v>17</v>
      </c>
      <c r="U620" s="55" t="s">
        <v>1953</v>
      </c>
      <c r="V620" s="60" t="s">
        <v>17</v>
      </c>
      <c r="W620" s="55" t="s">
        <v>21</v>
      </c>
      <c r="X620" s="61">
        <v>10</v>
      </c>
      <c r="Y620" s="11">
        <f t="shared" si="40"/>
        <v>1988</v>
      </c>
      <c r="Z620" s="7" t="str">
        <f t="shared" si="41"/>
        <v>1988.3</v>
      </c>
      <c r="AA620" s="12">
        <f>IF(AND(INDEX('Rate Case History'!V$11:V$13,MATCH($F620,'Rate Case History'!$U$11:$U$13,0))="Yes",INDEX('Rate Case History'!V$15:V$17,MATCH($N620,'Rate Case History'!$U$15:$U$17,0))="Yes",$M620&lt;='Rate Case History'!$V$7,ISNUMBER($S620)),$S620/100,"NA")</f>
        <v>0.12</v>
      </c>
    </row>
    <row r="621" spans="1:27" x14ac:dyDescent="0.25">
      <c r="A621" s="55" t="s">
        <v>32</v>
      </c>
      <c r="B621" s="56" t="s">
        <v>194</v>
      </c>
      <c r="C621" s="55" t="s">
        <v>109</v>
      </c>
      <c r="D621" s="55" t="s">
        <v>2182</v>
      </c>
      <c r="E621" s="55" t="s">
        <v>163</v>
      </c>
      <c r="F621" s="55" t="s">
        <v>35</v>
      </c>
      <c r="G621" s="57">
        <v>31866</v>
      </c>
      <c r="H621" s="58">
        <v>5</v>
      </c>
      <c r="I621" s="59">
        <v>13.17</v>
      </c>
      <c r="J621" s="59">
        <v>15.2</v>
      </c>
      <c r="K621" s="59">
        <v>51.71</v>
      </c>
      <c r="L621" s="59" t="s">
        <v>17</v>
      </c>
      <c r="M621" s="57">
        <v>32105</v>
      </c>
      <c r="N621" s="55" t="s">
        <v>76</v>
      </c>
      <c r="O621" s="58">
        <v>3.2</v>
      </c>
      <c r="P621" s="55" t="s">
        <v>74</v>
      </c>
      <c r="Q621" s="55" t="s">
        <v>74</v>
      </c>
      <c r="R621" s="59">
        <v>11.77</v>
      </c>
      <c r="S621" s="59">
        <v>12.5</v>
      </c>
      <c r="T621" s="59">
        <v>51.71</v>
      </c>
      <c r="U621" s="55" t="s">
        <v>2183</v>
      </c>
      <c r="V621" s="60" t="s">
        <v>17</v>
      </c>
      <c r="W621" s="55" t="s">
        <v>21</v>
      </c>
      <c r="X621" s="61">
        <v>7</v>
      </c>
      <c r="Y621" s="11">
        <f t="shared" si="40"/>
        <v>1987</v>
      </c>
      <c r="Z621" s="7" t="str">
        <f t="shared" si="41"/>
        <v>1987.4</v>
      </c>
      <c r="AA621" s="12">
        <f>IF(AND(INDEX('Rate Case History'!V$11:V$13,MATCH($F621,'Rate Case History'!$U$11:$U$13,0))="Yes",INDEX('Rate Case History'!V$15:V$17,MATCH($N621,'Rate Case History'!$U$15:$U$17,0))="Yes",$M621&lt;='Rate Case History'!$V$7,ISNUMBER($S621)),$S621/100,"NA")</f>
        <v>0.125</v>
      </c>
    </row>
    <row r="622" spans="1:27" x14ac:dyDescent="0.25">
      <c r="A622" s="55" t="s">
        <v>32</v>
      </c>
      <c r="B622" s="56" t="s">
        <v>194</v>
      </c>
      <c r="C622" s="55" t="s">
        <v>109</v>
      </c>
      <c r="D622" s="55" t="s">
        <v>2184</v>
      </c>
      <c r="E622" s="55" t="s">
        <v>163</v>
      </c>
      <c r="F622" s="55" t="s">
        <v>35</v>
      </c>
      <c r="G622" s="57">
        <v>31209</v>
      </c>
      <c r="H622" s="58">
        <v>9.6999999999999993</v>
      </c>
      <c r="I622" s="59">
        <v>13.42</v>
      </c>
      <c r="J622" s="59">
        <v>16</v>
      </c>
      <c r="K622" s="59">
        <v>52.05</v>
      </c>
      <c r="L622" s="59" t="s">
        <v>17</v>
      </c>
      <c r="M622" s="57">
        <v>31560</v>
      </c>
      <c r="N622" s="55" t="s">
        <v>76</v>
      </c>
      <c r="O622" s="58">
        <v>8.5</v>
      </c>
      <c r="P622" s="55" t="s">
        <v>74</v>
      </c>
      <c r="Q622" s="55" t="s">
        <v>74</v>
      </c>
      <c r="R622" s="59">
        <v>12.4</v>
      </c>
      <c r="S622" s="59">
        <v>14</v>
      </c>
      <c r="T622" s="59" t="s">
        <v>17</v>
      </c>
      <c r="U622" s="55" t="s">
        <v>1955</v>
      </c>
      <c r="V622" s="59" t="s">
        <v>17</v>
      </c>
      <c r="W622" s="55" t="s">
        <v>21</v>
      </c>
      <c r="X622" s="61">
        <v>11</v>
      </c>
      <c r="Y622" s="11">
        <f t="shared" si="40"/>
        <v>1986</v>
      </c>
      <c r="Z622" s="7" t="str">
        <f t="shared" si="41"/>
        <v>1986.2</v>
      </c>
      <c r="AA622" s="12">
        <f>IF(AND(INDEX('Rate Case History'!V$11:V$13,MATCH($F622,'Rate Case History'!$U$11:$U$13,0))="Yes",INDEX('Rate Case History'!V$15:V$17,MATCH($N622,'Rate Case History'!$U$15:$U$17,0))="Yes",$M622&lt;='Rate Case History'!$V$7,ISNUMBER($S622)),$S622/100,"NA")</f>
        <v>0.14000000000000001</v>
      </c>
    </row>
    <row r="623" spans="1:27" x14ac:dyDescent="0.25">
      <c r="A623" s="55" t="s">
        <v>32</v>
      </c>
      <c r="B623" s="56" t="s">
        <v>194</v>
      </c>
      <c r="C623" s="55" t="s">
        <v>109</v>
      </c>
      <c r="D623" s="55" t="s">
        <v>2185</v>
      </c>
      <c r="E623" s="55" t="s">
        <v>163</v>
      </c>
      <c r="F623" s="55" t="s">
        <v>35</v>
      </c>
      <c r="G623" s="57">
        <v>30442</v>
      </c>
      <c r="H623" s="58">
        <v>5.3</v>
      </c>
      <c r="I623" s="59">
        <v>13.34</v>
      </c>
      <c r="J623" s="59">
        <v>16</v>
      </c>
      <c r="K623" s="59">
        <v>49.09</v>
      </c>
      <c r="L623" s="60" t="s">
        <v>17</v>
      </c>
      <c r="M623" s="57">
        <v>30585</v>
      </c>
      <c r="N623" s="55" t="s">
        <v>76</v>
      </c>
      <c r="O623" s="58">
        <v>4.0999999999999996</v>
      </c>
      <c r="P623" s="55" t="s">
        <v>74</v>
      </c>
      <c r="Q623" s="55" t="s">
        <v>74</v>
      </c>
      <c r="R623" s="60">
        <v>12.6</v>
      </c>
      <c r="S623" s="60">
        <v>14.5</v>
      </c>
      <c r="T623" s="60">
        <v>49.09</v>
      </c>
      <c r="U623" s="55" t="s">
        <v>1958</v>
      </c>
      <c r="V623" s="60" t="s">
        <v>17</v>
      </c>
      <c r="W623" s="55" t="s">
        <v>21</v>
      </c>
      <c r="X623" s="61">
        <v>4</v>
      </c>
      <c r="Y623" s="11">
        <f t="shared" si="40"/>
        <v>1983</v>
      </c>
      <c r="Z623" s="7" t="str">
        <f t="shared" si="41"/>
        <v>1983.3</v>
      </c>
      <c r="AA623" s="12">
        <f>IF(AND(INDEX('Rate Case History'!V$11:V$13,MATCH($F623,'Rate Case History'!$U$11:$U$13,0))="Yes",INDEX('Rate Case History'!V$15:V$17,MATCH($N623,'Rate Case History'!$U$15:$U$17,0))="Yes",$M623&lt;='Rate Case History'!$V$7,ISNUMBER($S623)),$S623/100,"NA")</f>
        <v>0.14499999999999999</v>
      </c>
    </row>
    <row r="624" spans="1:27" x14ac:dyDescent="0.25">
      <c r="A624" s="55" t="s">
        <v>32</v>
      </c>
      <c r="B624" s="56" t="s">
        <v>194</v>
      </c>
      <c r="C624" s="55" t="s">
        <v>109</v>
      </c>
      <c r="D624" s="55" t="s">
        <v>2186</v>
      </c>
      <c r="E624" s="55" t="s">
        <v>163</v>
      </c>
      <c r="F624" s="55" t="s">
        <v>35</v>
      </c>
      <c r="G624" s="57">
        <v>29721</v>
      </c>
      <c r="H624" s="58">
        <v>17.600000000000001</v>
      </c>
      <c r="I624" s="59">
        <v>12.96</v>
      </c>
      <c r="J624" s="59">
        <v>16</v>
      </c>
      <c r="K624" s="59">
        <v>55.33</v>
      </c>
      <c r="L624" s="60" t="s">
        <v>17</v>
      </c>
      <c r="M624" s="57">
        <v>29885</v>
      </c>
      <c r="N624" s="55" t="s">
        <v>76</v>
      </c>
      <c r="O624" s="58">
        <v>13.5</v>
      </c>
      <c r="P624" s="55" t="s">
        <v>74</v>
      </c>
      <c r="Q624" s="55" t="s">
        <v>74</v>
      </c>
      <c r="R624" s="60">
        <v>11.58</v>
      </c>
      <c r="S624" s="60">
        <v>13.5</v>
      </c>
      <c r="T624" s="60">
        <v>55.33</v>
      </c>
      <c r="U624" s="55" t="s">
        <v>1959</v>
      </c>
      <c r="V624" s="60" t="s">
        <v>17</v>
      </c>
      <c r="W624" s="55" t="s">
        <v>18</v>
      </c>
      <c r="X624" s="61">
        <v>5</v>
      </c>
      <c r="Y624" s="11">
        <f t="shared" si="40"/>
        <v>1981</v>
      </c>
      <c r="Z624" s="7" t="str">
        <f t="shared" si="41"/>
        <v>1981.4</v>
      </c>
      <c r="AA624" s="12">
        <f>IF(AND(INDEX('Rate Case History'!V$11:V$13,MATCH($F624,'Rate Case History'!$U$11:$U$13,0))="Yes",INDEX('Rate Case History'!V$15:V$17,MATCH($N624,'Rate Case History'!$U$15:$U$17,0))="Yes",$M624&lt;='Rate Case History'!$V$7,ISNUMBER($S624)),$S624/100,"NA")</f>
        <v>0.13500000000000001</v>
      </c>
    </row>
    <row r="625" spans="1:27" x14ac:dyDescent="0.25">
      <c r="A625" s="55" t="s">
        <v>32</v>
      </c>
      <c r="B625" s="56" t="s">
        <v>113</v>
      </c>
      <c r="C625" s="55" t="s">
        <v>77</v>
      </c>
      <c r="D625" s="55" t="s">
        <v>593</v>
      </c>
      <c r="E625" s="55" t="s">
        <v>163</v>
      </c>
      <c r="F625" s="55" t="s">
        <v>35</v>
      </c>
      <c r="G625" s="57">
        <v>38170</v>
      </c>
      <c r="H625" s="58">
        <v>9.1</v>
      </c>
      <c r="I625" s="59">
        <v>8.42</v>
      </c>
      <c r="J625" s="59">
        <v>11.25</v>
      </c>
      <c r="K625" s="59">
        <v>46.25</v>
      </c>
      <c r="L625" s="60">
        <v>36.200000000000003</v>
      </c>
      <c r="M625" s="57">
        <v>38539</v>
      </c>
      <c r="N625" s="55" t="s">
        <v>73</v>
      </c>
      <c r="O625" s="58">
        <v>5.8</v>
      </c>
      <c r="P625" s="55" t="s">
        <v>74</v>
      </c>
      <c r="Q625" s="55" t="s">
        <v>74</v>
      </c>
      <c r="R625" s="60">
        <v>8.11</v>
      </c>
      <c r="S625" s="60">
        <v>10.5</v>
      </c>
      <c r="T625" s="60">
        <v>47.52</v>
      </c>
      <c r="U625" s="55" t="s">
        <v>1767</v>
      </c>
      <c r="V625" s="60">
        <v>26.3</v>
      </c>
      <c r="W625" s="55" t="s">
        <v>21</v>
      </c>
      <c r="X625" s="61">
        <v>12</v>
      </c>
      <c r="Y625" s="11">
        <f t="shared" si="40"/>
        <v>2005</v>
      </c>
      <c r="Z625" s="7" t="str">
        <f t="shared" si="41"/>
        <v>2005.3</v>
      </c>
      <c r="AA625" s="12">
        <f>IF(AND(INDEX('Rate Case History'!V$11:V$13,MATCH($F625,'Rate Case History'!$U$11:$U$13,0))="Yes",INDEX('Rate Case History'!V$15:V$17,MATCH($N625,'Rate Case History'!$U$15:$U$17,0))="Yes",$M625&lt;='Rate Case History'!$V$7,ISNUMBER($S625)),$S625/100,"NA")</f>
        <v>0.105</v>
      </c>
    </row>
    <row r="626" spans="1:27" x14ac:dyDescent="0.25">
      <c r="A626" s="55" t="s">
        <v>32</v>
      </c>
      <c r="B626" s="56" t="s">
        <v>113</v>
      </c>
      <c r="C626" s="55" t="s">
        <v>77</v>
      </c>
      <c r="D626" s="55" t="s">
        <v>2187</v>
      </c>
      <c r="E626" s="55" t="s">
        <v>163</v>
      </c>
      <c r="F626" s="55" t="s">
        <v>35</v>
      </c>
      <c r="G626" s="57">
        <v>30295</v>
      </c>
      <c r="H626" s="58">
        <v>2.2000000000000002</v>
      </c>
      <c r="I626" s="59">
        <v>13.56</v>
      </c>
      <c r="J626" s="59">
        <v>16.25</v>
      </c>
      <c r="K626" s="59">
        <v>40</v>
      </c>
      <c r="L626" s="60" t="s">
        <v>17</v>
      </c>
      <c r="M626" s="57">
        <v>30662</v>
      </c>
      <c r="N626" s="55" t="s">
        <v>76</v>
      </c>
      <c r="O626" s="58">
        <v>1.5</v>
      </c>
      <c r="P626" s="55" t="s">
        <v>74</v>
      </c>
      <c r="Q626" s="55" t="s">
        <v>74</v>
      </c>
      <c r="R626" s="59">
        <v>12.6</v>
      </c>
      <c r="S626" s="59">
        <v>14.5</v>
      </c>
      <c r="T626" s="59">
        <v>38</v>
      </c>
      <c r="U626" s="55" t="s">
        <v>1958</v>
      </c>
      <c r="V626" s="60" t="s">
        <v>17</v>
      </c>
      <c r="W626" s="55" t="s">
        <v>21</v>
      </c>
      <c r="X626" s="61">
        <v>12</v>
      </c>
      <c r="Y626" s="11">
        <f t="shared" si="40"/>
        <v>1983</v>
      </c>
      <c r="Z626" s="7" t="str">
        <f t="shared" si="41"/>
        <v>1983.4</v>
      </c>
      <c r="AA626" s="12">
        <f>IF(AND(INDEX('Rate Case History'!V$11:V$13,MATCH($F626,'Rate Case History'!$U$11:$U$13,0))="Yes",INDEX('Rate Case History'!V$15:V$17,MATCH($N626,'Rate Case History'!$U$15:$U$17,0))="Yes",$M626&lt;='Rate Case History'!$V$7,ISNUMBER($S626)),$S626/100,"NA")</f>
        <v>0.14499999999999999</v>
      </c>
    </row>
    <row r="627" spans="1:27" x14ac:dyDescent="0.25">
      <c r="A627" s="55" t="s">
        <v>32</v>
      </c>
      <c r="B627" s="56" t="s">
        <v>113</v>
      </c>
      <c r="C627" s="55" t="s">
        <v>77</v>
      </c>
      <c r="D627" s="55" t="s">
        <v>2188</v>
      </c>
      <c r="E627" s="55" t="s">
        <v>163</v>
      </c>
      <c r="F627" s="55" t="s">
        <v>35</v>
      </c>
      <c r="G627" s="57">
        <v>29168</v>
      </c>
      <c r="H627" s="60">
        <v>3.4</v>
      </c>
      <c r="I627" s="60">
        <v>10.66</v>
      </c>
      <c r="J627" s="59">
        <v>15.5</v>
      </c>
      <c r="K627" s="60">
        <v>38.659999999999997</v>
      </c>
      <c r="L627" s="60" t="s">
        <v>17</v>
      </c>
      <c r="M627" s="57">
        <v>29542</v>
      </c>
      <c r="N627" s="55" t="s">
        <v>76</v>
      </c>
      <c r="O627" s="58">
        <v>3.4</v>
      </c>
      <c r="P627" s="55" t="s">
        <v>74</v>
      </c>
      <c r="Q627" s="55" t="s">
        <v>74</v>
      </c>
      <c r="R627" s="60">
        <v>10.66</v>
      </c>
      <c r="S627" s="59">
        <v>15.5</v>
      </c>
      <c r="T627" s="60">
        <v>38.659999999999997</v>
      </c>
      <c r="U627" s="55" t="s">
        <v>1991</v>
      </c>
      <c r="V627" s="60" t="s">
        <v>17</v>
      </c>
      <c r="W627" s="55" t="s">
        <v>21</v>
      </c>
      <c r="X627" s="61">
        <v>12</v>
      </c>
      <c r="Y627" s="11">
        <f t="shared" si="40"/>
        <v>1980</v>
      </c>
      <c r="Z627" s="7" t="str">
        <f t="shared" si="41"/>
        <v>1980.4</v>
      </c>
      <c r="AA627" s="12">
        <f>IF(AND(INDEX('Rate Case History'!V$11:V$13,MATCH($F627,'Rate Case History'!$U$11:$U$13,0))="Yes",INDEX('Rate Case History'!V$15:V$17,MATCH($N627,'Rate Case History'!$U$15:$U$17,0))="Yes",$M627&lt;='Rate Case History'!$V$7,ISNUMBER($S627)),$S627/100,"NA")</f>
        <v>0.155</v>
      </c>
    </row>
    <row r="628" spans="1:27" x14ac:dyDescent="0.25">
      <c r="A628" s="55" t="s">
        <v>32</v>
      </c>
      <c r="B628" s="56" t="s">
        <v>114</v>
      </c>
      <c r="C628" s="55" t="s">
        <v>77</v>
      </c>
      <c r="D628" s="55" t="s">
        <v>594</v>
      </c>
      <c r="E628" s="55" t="s">
        <v>163</v>
      </c>
      <c r="F628" s="55" t="s">
        <v>35</v>
      </c>
      <c r="G628" s="57">
        <v>43364</v>
      </c>
      <c r="H628" s="58">
        <v>-0.91896999999999995</v>
      </c>
      <c r="I628" s="59">
        <v>7.92</v>
      </c>
      <c r="J628" s="59">
        <v>10.75</v>
      </c>
      <c r="K628" s="59">
        <v>52.2</v>
      </c>
      <c r="L628" s="60">
        <v>120.125996</v>
      </c>
      <c r="M628" s="57">
        <v>43776</v>
      </c>
      <c r="N628" s="55" t="s">
        <v>76</v>
      </c>
      <c r="O628" s="58">
        <v>-2.5</v>
      </c>
      <c r="P628" s="55" t="s">
        <v>74</v>
      </c>
      <c r="Q628" s="55" t="s">
        <v>74</v>
      </c>
      <c r="R628" s="60">
        <v>7.09</v>
      </c>
      <c r="S628" s="60">
        <v>9.35</v>
      </c>
      <c r="T628" s="60">
        <v>50</v>
      </c>
      <c r="U628" s="55" t="s">
        <v>17</v>
      </c>
      <c r="V628" s="60" t="s">
        <v>17</v>
      </c>
      <c r="W628" s="55" t="s">
        <v>17</v>
      </c>
      <c r="X628" s="61">
        <v>13</v>
      </c>
      <c r="Y628" s="11">
        <f t="shared" si="40"/>
        <v>2019</v>
      </c>
      <c r="Z628" s="7" t="str">
        <f t="shared" si="41"/>
        <v>2019.4</v>
      </c>
      <c r="AA628" s="12">
        <f>IF(AND(INDEX('Rate Case History'!V$11:V$13,MATCH($F628,'Rate Case History'!$U$11:$U$13,0))="Yes",INDEX('Rate Case History'!V$15:V$17,MATCH($N628,'Rate Case History'!$U$15:$U$17,0))="Yes",$M628&lt;='Rate Case History'!$V$7,ISNUMBER($S628)),$S628/100,"NA")</f>
        <v>9.35E-2</v>
      </c>
    </row>
    <row r="629" spans="1:27" x14ac:dyDescent="0.25">
      <c r="A629" s="55" t="s">
        <v>32</v>
      </c>
      <c r="B629" s="56" t="s">
        <v>114</v>
      </c>
      <c r="C629" s="55" t="s">
        <v>77</v>
      </c>
      <c r="D629" s="55" t="s">
        <v>595</v>
      </c>
      <c r="E629" s="55" t="s">
        <v>163</v>
      </c>
      <c r="F629" s="55" t="s">
        <v>35</v>
      </c>
      <c r="G629" s="57">
        <v>39660</v>
      </c>
      <c r="H629" s="58">
        <v>8.4489999999999998</v>
      </c>
      <c r="I629" s="59">
        <v>8.7799999999999994</v>
      </c>
      <c r="J629" s="59">
        <v>11.75</v>
      </c>
      <c r="K629" s="59">
        <v>48.66</v>
      </c>
      <c r="L629" s="59">
        <v>77.816000000000003</v>
      </c>
      <c r="M629" s="57">
        <v>39905</v>
      </c>
      <c r="N629" s="55" t="s">
        <v>73</v>
      </c>
      <c r="O629" s="58">
        <v>4.95</v>
      </c>
      <c r="P629" s="55" t="s">
        <v>74</v>
      </c>
      <c r="Q629" s="55" t="s">
        <v>74</v>
      </c>
      <c r="R629" s="59" t="s">
        <v>17</v>
      </c>
      <c r="S629" s="59">
        <v>10.75</v>
      </c>
      <c r="T629" s="59" t="s">
        <v>17</v>
      </c>
      <c r="U629" s="55" t="s">
        <v>1659</v>
      </c>
      <c r="V629" s="59" t="s">
        <v>17</v>
      </c>
      <c r="W629" s="55" t="s">
        <v>18</v>
      </c>
      <c r="X629" s="61">
        <v>8</v>
      </c>
      <c r="Y629" s="11">
        <f t="shared" si="40"/>
        <v>2009</v>
      </c>
      <c r="Z629" s="7" t="str">
        <f t="shared" si="41"/>
        <v>2009.2</v>
      </c>
      <c r="AA629" s="12">
        <f>IF(AND(INDEX('Rate Case History'!V$11:V$13,MATCH($F629,'Rate Case History'!$U$11:$U$13,0))="Yes",INDEX('Rate Case History'!V$15:V$17,MATCH($N629,'Rate Case History'!$U$15:$U$17,0))="Yes",$M629&lt;='Rate Case History'!$V$7,ISNUMBER($S629)),$S629/100,"NA")</f>
        <v>0.1075</v>
      </c>
    </row>
    <row r="630" spans="1:27" x14ac:dyDescent="0.25">
      <c r="A630" s="55" t="s">
        <v>32</v>
      </c>
      <c r="B630" s="56" t="s">
        <v>114</v>
      </c>
      <c r="C630" s="55" t="s">
        <v>77</v>
      </c>
      <c r="D630" s="55" t="s">
        <v>596</v>
      </c>
      <c r="E630" s="55" t="s">
        <v>163</v>
      </c>
      <c r="F630" s="55" t="s">
        <v>35</v>
      </c>
      <c r="G630" s="57">
        <v>37043</v>
      </c>
      <c r="H630" s="58">
        <v>15.3</v>
      </c>
      <c r="I630" s="59">
        <v>9.7200000000000006</v>
      </c>
      <c r="J630" s="59">
        <v>12.25</v>
      </c>
      <c r="K630" s="59">
        <v>45</v>
      </c>
      <c r="L630" s="60" t="s">
        <v>17</v>
      </c>
      <c r="M630" s="57">
        <v>37756</v>
      </c>
      <c r="N630" s="55" t="s">
        <v>73</v>
      </c>
      <c r="O630" s="58">
        <v>11.8</v>
      </c>
      <c r="P630" s="55" t="s">
        <v>74</v>
      </c>
      <c r="Q630" s="55" t="s">
        <v>74</v>
      </c>
      <c r="R630" s="60" t="s">
        <v>17</v>
      </c>
      <c r="S630" s="60" t="s">
        <v>17</v>
      </c>
      <c r="T630" s="60" t="s">
        <v>17</v>
      </c>
      <c r="U630" s="55" t="s">
        <v>17</v>
      </c>
      <c r="V630" s="60" t="s">
        <v>17</v>
      </c>
      <c r="W630" s="55" t="s">
        <v>17</v>
      </c>
      <c r="X630" s="61">
        <v>23</v>
      </c>
      <c r="Y630" s="11">
        <f t="shared" si="40"/>
        <v>2003</v>
      </c>
      <c r="Z630" s="7" t="str">
        <f t="shared" si="41"/>
        <v>2003.2</v>
      </c>
      <c r="AA630" s="12" t="str">
        <f>IF(AND(INDEX('Rate Case History'!V$11:V$13,MATCH($F630,'Rate Case History'!$U$11:$U$13,0))="Yes",INDEX('Rate Case History'!V$15:V$17,MATCH($N630,'Rate Case History'!$U$15:$U$17,0))="Yes",$M630&lt;='Rate Case History'!$V$7,ISNUMBER($S630)),$S630/100,"NA")</f>
        <v>NA</v>
      </c>
    </row>
    <row r="631" spans="1:27" x14ac:dyDescent="0.25">
      <c r="A631" s="55" t="s">
        <v>32</v>
      </c>
      <c r="B631" s="56" t="s">
        <v>114</v>
      </c>
      <c r="C631" s="55" t="s">
        <v>77</v>
      </c>
      <c r="D631" s="55" t="s">
        <v>597</v>
      </c>
      <c r="E631" s="55" t="s">
        <v>163</v>
      </c>
      <c r="F631" s="55" t="s">
        <v>35</v>
      </c>
      <c r="G631" s="57">
        <v>35467</v>
      </c>
      <c r="H631" s="58" t="s">
        <v>17</v>
      </c>
      <c r="I631" s="59" t="s">
        <v>17</v>
      </c>
      <c r="J631" s="59" t="s">
        <v>17</v>
      </c>
      <c r="K631" s="59" t="s">
        <v>17</v>
      </c>
      <c r="L631" s="60" t="s">
        <v>17</v>
      </c>
      <c r="M631" s="57">
        <v>36104</v>
      </c>
      <c r="N631" s="55" t="s">
        <v>73</v>
      </c>
      <c r="O631" s="58">
        <v>-2.9</v>
      </c>
      <c r="P631" s="55" t="s">
        <v>75</v>
      </c>
      <c r="Q631" s="55" t="s">
        <v>74</v>
      </c>
      <c r="R631" s="59" t="s">
        <v>17</v>
      </c>
      <c r="S631" s="59" t="s">
        <v>17</v>
      </c>
      <c r="T631" s="59" t="s">
        <v>17</v>
      </c>
      <c r="U631" s="55" t="s">
        <v>1724</v>
      </c>
      <c r="V631" s="59" t="s">
        <v>17</v>
      </c>
      <c r="W631" s="55" t="s">
        <v>21</v>
      </c>
      <c r="X631" s="61">
        <v>21</v>
      </c>
      <c r="Y631" s="11">
        <f t="shared" si="40"/>
        <v>1998</v>
      </c>
      <c r="Z631" s="7" t="str">
        <f t="shared" si="41"/>
        <v>1998.4</v>
      </c>
      <c r="AA631" s="12" t="str">
        <f>IF(AND(INDEX('Rate Case History'!V$11:V$13,MATCH($F631,'Rate Case History'!$U$11:$U$13,0))="Yes",INDEX('Rate Case History'!V$15:V$17,MATCH($N631,'Rate Case History'!$U$15:$U$17,0))="Yes",$M631&lt;='Rate Case History'!$V$7,ISNUMBER($S631)),$S631/100,"NA")</f>
        <v>NA</v>
      </c>
    </row>
    <row r="632" spans="1:27" x14ac:dyDescent="0.25">
      <c r="A632" s="55" t="s">
        <v>32</v>
      </c>
      <c r="B632" s="56" t="s">
        <v>114</v>
      </c>
      <c r="C632" s="55" t="s">
        <v>77</v>
      </c>
      <c r="D632" s="55" t="s">
        <v>598</v>
      </c>
      <c r="E632" s="55" t="s">
        <v>163</v>
      </c>
      <c r="F632" s="55" t="s">
        <v>35</v>
      </c>
      <c r="G632" s="57">
        <v>33542</v>
      </c>
      <c r="H632" s="58">
        <v>12.5</v>
      </c>
      <c r="I632" s="59">
        <v>11.34</v>
      </c>
      <c r="J632" s="59">
        <v>13.8</v>
      </c>
      <c r="K632" s="59">
        <v>55.8</v>
      </c>
      <c r="L632" s="59" t="s">
        <v>17</v>
      </c>
      <c r="M632" s="57">
        <v>33745</v>
      </c>
      <c r="N632" s="55" t="s">
        <v>73</v>
      </c>
      <c r="O632" s="58">
        <v>6.8</v>
      </c>
      <c r="P632" s="55" t="s">
        <v>75</v>
      </c>
      <c r="Q632" s="55" t="s">
        <v>74</v>
      </c>
      <c r="R632" s="59" t="s">
        <v>17</v>
      </c>
      <c r="S632" s="59" t="s">
        <v>17</v>
      </c>
      <c r="T632" s="59" t="s">
        <v>17</v>
      </c>
      <c r="U632" s="55" t="s">
        <v>1805</v>
      </c>
      <c r="V632" s="59" t="s">
        <v>17</v>
      </c>
      <c r="W632" s="55" t="s">
        <v>21</v>
      </c>
      <c r="X632" s="61">
        <v>6</v>
      </c>
      <c r="Y632" s="11">
        <f t="shared" si="40"/>
        <v>1992</v>
      </c>
      <c r="Z632" s="7" t="str">
        <f t="shared" si="41"/>
        <v>1992.2</v>
      </c>
      <c r="AA632" s="12" t="str">
        <f>IF(AND(INDEX('Rate Case History'!V$11:V$13,MATCH($F632,'Rate Case History'!$U$11:$U$13,0))="Yes",INDEX('Rate Case History'!V$15:V$17,MATCH($N632,'Rate Case History'!$U$15:$U$17,0))="Yes",$M632&lt;='Rate Case History'!$V$7,ISNUMBER($S632)),$S632/100,"NA")</f>
        <v>NA</v>
      </c>
    </row>
    <row r="633" spans="1:27" x14ac:dyDescent="0.25">
      <c r="A633" s="55" t="s">
        <v>32</v>
      </c>
      <c r="B633" s="56" t="s">
        <v>114</v>
      </c>
      <c r="C633" s="55" t="s">
        <v>77</v>
      </c>
      <c r="D633" s="55" t="s">
        <v>2189</v>
      </c>
      <c r="E633" s="55" t="s">
        <v>163</v>
      </c>
      <c r="F633" s="55" t="s">
        <v>35</v>
      </c>
      <c r="G633" s="57">
        <v>30158</v>
      </c>
      <c r="H633" s="58">
        <v>16.899999999999999</v>
      </c>
      <c r="I633" s="59">
        <v>14.45</v>
      </c>
      <c r="J633" s="59">
        <v>18</v>
      </c>
      <c r="K633" s="59">
        <v>37</v>
      </c>
      <c r="L633" s="60" t="s">
        <v>17</v>
      </c>
      <c r="M633" s="57">
        <v>30491</v>
      </c>
      <c r="N633" s="55" t="s">
        <v>76</v>
      </c>
      <c r="O633" s="58">
        <v>0</v>
      </c>
      <c r="P633" s="55" t="s">
        <v>74</v>
      </c>
      <c r="Q633" s="55" t="s">
        <v>74</v>
      </c>
      <c r="R633" s="60" t="s">
        <v>17</v>
      </c>
      <c r="S633" s="60" t="s">
        <v>17</v>
      </c>
      <c r="T633" s="60" t="s">
        <v>17</v>
      </c>
      <c r="U633" s="55" t="s">
        <v>17</v>
      </c>
      <c r="V633" s="60" t="s">
        <v>17</v>
      </c>
      <c r="W633" s="55" t="s">
        <v>17</v>
      </c>
      <c r="X633" s="61">
        <v>11</v>
      </c>
      <c r="Y633" s="11">
        <f t="shared" si="40"/>
        <v>1983</v>
      </c>
      <c r="Z633" s="7" t="str">
        <f t="shared" si="41"/>
        <v>1983.2</v>
      </c>
      <c r="AA633" s="12" t="str">
        <f>IF(AND(INDEX('Rate Case History'!V$11:V$13,MATCH($F633,'Rate Case History'!$U$11:$U$13,0))="Yes",INDEX('Rate Case History'!V$15:V$17,MATCH($N633,'Rate Case History'!$U$15:$U$17,0))="Yes",$M633&lt;='Rate Case History'!$V$7,ISNUMBER($S633)),$S633/100,"NA")</f>
        <v>NA</v>
      </c>
    </row>
    <row r="634" spans="1:27" x14ac:dyDescent="0.25">
      <c r="A634" s="55" t="s">
        <v>32</v>
      </c>
      <c r="B634" s="56" t="s">
        <v>114</v>
      </c>
      <c r="C634" s="55" t="s">
        <v>77</v>
      </c>
      <c r="D634" s="55" t="s">
        <v>2190</v>
      </c>
      <c r="E634" s="55" t="s">
        <v>163</v>
      </c>
      <c r="F634" s="55" t="s">
        <v>35</v>
      </c>
      <c r="G634" s="57">
        <v>29329</v>
      </c>
      <c r="H634" s="58">
        <v>9.5</v>
      </c>
      <c r="I634" s="59">
        <v>10.25</v>
      </c>
      <c r="J634" s="59">
        <v>16</v>
      </c>
      <c r="K634" s="59">
        <v>33.700000000000003</v>
      </c>
      <c r="L634" s="59" t="s">
        <v>17</v>
      </c>
      <c r="M634" s="57">
        <v>29685</v>
      </c>
      <c r="N634" s="55" t="s">
        <v>76</v>
      </c>
      <c r="O634" s="58">
        <v>8</v>
      </c>
      <c r="P634" s="55" t="s">
        <v>74</v>
      </c>
      <c r="Q634" s="55" t="s">
        <v>74</v>
      </c>
      <c r="R634" s="59">
        <v>9.7799999999999994</v>
      </c>
      <c r="S634" s="59">
        <v>15</v>
      </c>
      <c r="T634" s="60">
        <v>30.16</v>
      </c>
      <c r="U634" s="55" t="s">
        <v>1959</v>
      </c>
      <c r="V634" s="59" t="s">
        <v>17</v>
      </c>
      <c r="W634" s="55" t="s">
        <v>21</v>
      </c>
      <c r="X634" s="61">
        <v>11</v>
      </c>
      <c r="Y634" s="11">
        <f t="shared" si="40"/>
        <v>1981</v>
      </c>
      <c r="Z634" s="7" t="str">
        <f t="shared" si="41"/>
        <v>1981.2</v>
      </c>
      <c r="AA634" s="12">
        <f>IF(AND(INDEX('Rate Case History'!V$11:V$13,MATCH($F634,'Rate Case History'!$U$11:$U$13,0))="Yes",INDEX('Rate Case History'!V$15:V$17,MATCH($N634,'Rate Case History'!$U$15:$U$17,0))="Yes",$M634&lt;='Rate Case History'!$V$7,ISNUMBER($S634)),$S634/100,"NA")</f>
        <v>0.15</v>
      </c>
    </row>
    <row r="635" spans="1:27" x14ac:dyDescent="0.25">
      <c r="A635" s="55" t="s">
        <v>33</v>
      </c>
      <c r="B635" s="56" t="s">
        <v>599</v>
      </c>
      <c r="C635" s="55" t="s">
        <v>115</v>
      </c>
      <c r="D635" s="55" t="s">
        <v>1929</v>
      </c>
      <c r="E635" s="55" t="s">
        <v>163</v>
      </c>
      <c r="F635" s="55" t="s">
        <v>35</v>
      </c>
      <c r="G635" s="57">
        <v>45092</v>
      </c>
      <c r="H635" s="58">
        <v>57.391815999999999</v>
      </c>
      <c r="I635" s="59" t="s">
        <v>17</v>
      </c>
      <c r="J635" s="59" t="s">
        <v>17</v>
      </c>
      <c r="K635" s="59" t="s">
        <v>17</v>
      </c>
      <c r="L635" s="59" t="s">
        <v>17</v>
      </c>
      <c r="M635" s="57">
        <v>45197</v>
      </c>
      <c r="N635" s="55" t="s">
        <v>76</v>
      </c>
      <c r="O635" s="58">
        <v>57.391815999999999</v>
      </c>
      <c r="P635" s="55" t="s">
        <v>74</v>
      </c>
      <c r="Q635" s="55" t="s">
        <v>74</v>
      </c>
      <c r="R635" s="59" t="s">
        <v>17</v>
      </c>
      <c r="S635" s="59" t="s">
        <v>17</v>
      </c>
      <c r="T635" s="59" t="s">
        <v>17</v>
      </c>
      <c r="U635" s="55" t="s">
        <v>17</v>
      </c>
      <c r="V635" s="59" t="s">
        <v>17</v>
      </c>
      <c r="W635" s="55" t="s">
        <v>17</v>
      </c>
      <c r="X635" s="61">
        <v>3</v>
      </c>
      <c r="Y635" s="11">
        <f t="shared" ref="Y635:Y671" si="42">YEAR(M635)</f>
        <v>2023</v>
      </c>
      <c r="Z635" s="7" t="str">
        <f t="shared" ref="Z635:Z671" si="43">YEAR(M635)&amp;"."&amp;INT((MONTH(M635)-1)/3)+1</f>
        <v>2023.3</v>
      </c>
      <c r="AA635" s="12" t="str">
        <f>IF(AND(INDEX('Rate Case History'!V$11:V$13,MATCH($F635,'Rate Case History'!$U$11:$U$13,0))="Yes",INDEX('Rate Case History'!V$15:V$17,MATCH($N635,'Rate Case History'!$U$15:$U$17,0))="Yes",$M635&lt;='Rate Case History'!$V$7,ISNUMBER($S635)),$S635/100,"NA")</f>
        <v>NA</v>
      </c>
    </row>
    <row r="636" spans="1:27" x14ac:dyDescent="0.25">
      <c r="A636" s="55" t="s">
        <v>33</v>
      </c>
      <c r="B636" s="56" t="s">
        <v>599</v>
      </c>
      <c r="C636" s="55" t="s">
        <v>115</v>
      </c>
      <c r="D636" s="55" t="s">
        <v>1597</v>
      </c>
      <c r="E636" s="55" t="s">
        <v>163</v>
      </c>
      <c r="F636" s="55" t="s">
        <v>35</v>
      </c>
      <c r="G636" s="57">
        <v>44729</v>
      </c>
      <c r="H636" s="58">
        <v>63.958829000000001</v>
      </c>
      <c r="I636" s="59" t="s">
        <v>17</v>
      </c>
      <c r="J636" s="59" t="s">
        <v>17</v>
      </c>
      <c r="K636" s="59" t="s">
        <v>17</v>
      </c>
      <c r="L636" s="59" t="s">
        <v>17</v>
      </c>
      <c r="M636" s="57">
        <v>44830</v>
      </c>
      <c r="N636" s="55" t="s">
        <v>76</v>
      </c>
      <c r="O636" s="58">
        <v>63.958829000000001</v>
      </c>
      <c r="P636" s="55" t="s">
        <v>74</v>
      </c>
      <c r="Q636" s="55" t="s">
        <v>74</v>
      </c>
      <c r="R636" s="59" t="s">
        <v>17</v>
      </c>
      <c r="S636" s="59" t="s">
        <v>17</v>
      </c>
      <c r="T636" s="59" t="s">
        <v>17</v>
      </c>
      <c r="U636" s="55" t="s">
        <v>17</v>
      </c>
      <c r="V636" s="59" t="s">
        <v>17</v>
      </c>
      <c r="W636" s="55" t="s">
        <v>17</v>
      </c>
      <c r="X636" s="61">
        <v>3</v>
      </c>
      <c r="Y636" s="11">
        <f t="shared" si="42"/>
        <v>2022</v>
      </c>
      <c r="Z636" s="7" t="str">
        <f t="shared" si="43"/>
        <v>2022.3</v>
      </c>
      <c r="AA636" s="12" t="str">
        <f>IF(AND(INDEX('Rate Case History'!V$11:V$13,MATCH($F636,'Rate Case History'!$U$11:$U$13,0))="Yes",INDEX('Rate Case History'!V$15:V$17,MATCH($N636,'Rate Case History'!$U$15:$U$17,0))="Yes",$M636&lt;='Rate Case History'!$V$7,ISNUMBER($S636)),$S636/100,"NA")</f>
        <v>NA</v>
      </c>
    </row>
    <row r="637" spans="1:27" x14ac:dyDescent="0.25">
      <c r="A637" s="55" t="s">
        <v>33</v>
      </c>
      <c r="B637" s="56" t="s">
        <v>599</v>
      </c>
      <c r="C637" s="55" t="s">
        <v>115</v>
      </c>
      <c r="D637" s="55" t="s">
        <v>600</v>
      </c>
      <c r="E637" s="55" t="s">
        <v>163</v>
      </c>
      <c r="F637" s="55" t="s">
        <v>35</v>
      </c>
      <c r="G637" s="57">
        <v>44148</v>
      </c>
      <c r="H637" s="58">
        <v>219.00775999999999</v>
      </c>
      <c r="I637" s="59">
        <v>7.41</v>
      </c>
      <c r="J637" s="59">
        <v>10.5</v>
      </c>
      <c r="K637" s="59">
        <v>53.44</v>
      </c>
      <c r="L637" s="59">
        <v>3019.4346820000001</v>
      </c>
      <c r="M637" s="57">
        <v>44469</v>
      </c>
      <c r="N637" s="55" t="s">
        <v>76</v>
      </c>
      <c r="O637" s="58">
        <v>142.01189099999999</v>
      </c>
      <c r="P637" s="55" t="s">
        <v>75</v>
      </c>
      <c r="Q637" s="55" t="s">
        <v>74</v>
      </c>
      <c r="R637" s="59">
        <v>6.98</v>
      </c>
      <c r="S637" s="59">
        <v>9.6999999999999993</v>
      </c>
      <c r="T637" s="59">
        <v>53.44</v>
      </c>
      <c r="U637" s="55" t="s">
        <v>1694</v>
      </c>
      <c r="V637" s="59">
        <v>2898.8740990000001</v>
      </c>
      <c r="W637" s="55" t="s">
        <v>18</v>
      </c>
      <c r="X637" s="61">
        <v>10</v>
      </c>
      <c r="Y637" s="11">
        <f t="shared" si="42"/>
        <v>2021</v>
      </c>
      <c r="Z637" s="7" t="str">
        <f t="shared" si="43"/>
        <v>2021.3</v>
      </c>
      <c r="AA637" s="12">
        <f>IF(AND(INDEX('Rate Case History'!V$11:V$13,MATCH($F637,'Rate Case History'!$U$11:$U$13,0))="Yes",INDEX('Rate Case History'!V$15:V$17,MATCH($N637,'Rate Case History'!$U$15:$U$17,0))="Yes",$M637&lt;='Rate Case History'!$V$7,ISNUMBER($S637)),$S637/100,"NA")</f>
        <v>9.6999999999999989E-2</v>
      </c>
    </row>
    <row r="638" spans="1:27" x14ac:dyDescent="0.25">
      <c r="A638" s="55" t="s">
        <v>33</v>
      </c>
      <c r="B638" s="56" t="s">
        <v>599</v>
      </c>
      <c r="C638" s="55" t="s">
        <v>115</v>
      </c>
      <c r="D638" s="55" t="s">
        <v>601</v>
      </c>
      <c r="E638" s="55" t="s">
        <v>163</v>
      </c>
      <c r="F638" s="55" t="s">
        <v>35</v>
      </c>
      <c r="G638" s="57">
        <v>43054</v>
      </c>
      <c r="H638" s="58">
        <v>136.52061399999999</v>
      </c>
      <c r="I638" s="59">
        <v>7.54</v>
      </c>
      <c r="J638" s="59">
        <v>10.5</v>
      </c>
      <c r="K638" s="59">
        <v>53.04</v>
      </c>
      <c r="L638" s="59">
        <v>1733.4983299999999</v>
      </c>
      <c r="M638" s="57">
        <v>43371</v>
      </c>
      <c r="N638" s="55" t="s">
        <v>76</v>
      </c>
      <c r="O638" s="58">
        <v>100.826014</v>
      </c>
      <c r="P638" s="55" t="s">
        <v>74</v>
      </c>
      <c r="Q638" s="55" t="s">
        <v>74</v>
      </c>
      <c r="R638" s="59">
        <v>7.01</v>
      </c>
      <c r="S638" s="59">
        <v>9.5</v>
      </c>
      <c r="T638" s="59">
        <v>53.04</v>
      </c>
      <c r="U638" s="55" t="s">
        <v>1722</v>
      </c>
      <c r="V638" s="59">
        <v>1727.4435089999999</v>
      </c>
      <c r="W638" s="55" t="s">
        <v>18</v>
      </c>
      <c r="X638" s="61">
        <v>10</v>
      </c>
      <c r="Y638" s="11">
        <f t="shared" si="42"/>
        <v>2018</v>
      </c>
      <c r="Z638" s="7" t="str">
        <f t="shared" si="43"/>
        <v>2018.3</v>
      </c>
      <c r="AA638" s="12">
        <f>IF(AND(INDEX('Rate Case History'!V$11:V$13,MATCH($F638,'Rate Case History'!$U$11:$U$13,0))="Yes",INDEX('Rate Case History'!V$15:V$17,MATCH($N638,'Rate Case History'!$U$15:$U$17,0))="Yes",$M638&lt;='Rate Case History'!$V$7,ISNUMBER($S638)),$S638/100,"NA")</f>
        <v>9.5000000000000001E-2</v>
      </c>
    </row>
    <row r="639" spans="1:27" x14ac:dyDescent="0.25">
      <c r="A639" s="55" t="s">
        <v>33</v>
      </c>
      <c r="B639" s="56" t="s">
        <v>599</v>
      </c>
      <c r="C639" s="55" t="s">
        <v>115</v>
      </c>
      <c r="D639" s="55" t="s">
        <v>602</v>
      </c>
      <c r="E639" s="55" t="s">
        <v>163</v>
      </c>
      <c r="F639" s="55" t="s">
        <v>35</v>
      </c>
      <c r="G639" s="57">
        <v>40284</v>
      </c>
      <c r="H639" s="58">
        <v>79.232386000000005</v>
      </c>
      <c r="I639" s="59">
        <v>9.66</v>
      </c>
      <c r="J639" s="59">
        <v>11.3</v>
      </c>
      <c r="K639" s="59">
        <v>53.64</v>
      </c>
      <c r="L639" s="60">
        <v>982.65187800000001</v>
      </c>
      <c r="M639" s="57">
        <v>40484</v>
      </c>
      <c r="N639" s="55" t="s">
        <v>76</v>
      </c>
      <c r="O639" s="58">
        <v>44.070144999999997</v>
      </c>
      <c r="P639" s="55" t="s">
        <v>74</v>
      </c>
      <c r="Q639" s="55" t="s">
        <v>74</v>
      </c>
      <c r="R639" s="60">
        <v>7.91</v>
      </c>
      <c r="S639" s="60">
        <v>9.75</v>
      </c>
      <c r="T639" s="60">
        <v>50</v>
      </c>
      <c r="U639" s="55" t="s">
        <v>1657</v>
      </c>
      <c r="V639" s="60">
        <v>970.72273900000005</v>
      </c>
      <c r="W639" s="55" t="s">
        <v>18</v>
      </c>
      <c r="X639" s="61">
        <v>6</v>
      </c>
      <c r="Y639" s="11">
        <f t="shared" si="42"/>
        <v>2010</v>
      </c>
      <c r="Z639" s="7" t="str">
        <f t="shared" si="43"/>
        <v>2010.4</v>
      </c>
      <c r="AA639" s="12">
        <f>IF(AND(INDEX('Rate Case History'!V$11:V$13,MATCH($F639,'Rate Case History'!$U$11:$U$13,0))="Yes",INDEX('Rate Case History'!V$15:V$17,MATCH($N639,'Rate Case History'!$U$15:$U$17,0))="Yes",$M639&lt;='Rate Case History'!$V$7,ISNUMBER($S639)),$S639/100,"NA")</f>
        <v>9.7500000000000003E-2</v>
      </c>
    </row>
    <row r="640" spans="1:27" x14ac:dyDescent="0.25">
      <c r="A640" s="55" t="s">
        <v>33</v>
      </c>
      <c r="B640" s="56" t="s">
        <v>599</v>
      </c>
      <c r="C640" s="55" t="s">
        <v>115</v>
      </c>
      <c r="D640" s="55" t="s">
        <v>603</v>
      </c>
      <c r="E640" s="55" t="s">
        <v>163</v>
      </c>
      <c r="F640" s="55" t="s">
        <v>35</v>
      </c>
      <c r="G640" s="57">
        <v>37727</v>
      </c>
      <c r="H640" s="58">
        <v>61.3</v>
      </c>
      <c r="I640" s="59">
        <v>10.130000000000001</v>
      </c>
      <c r="J640" s="59">
        <v>12.18</v>
      </c>
      <c r="K640" s="59">
        <v>50</v>
      </c>
      <c r="L640" s="60">
        <v>627.4</v>
      </c>
      <c r="M640" s="57">
        <v>37925</v>
      </c>
      <c r="N640" s="55" t="s">
        <v>76</v>
      </c>
      <c r="O640" s="58">
        <v>19.7</v>
      </c>
      <c r="P640" s="55" t="s">
        <v>74</v>
      </c>
      <c r="Q640" s="55" t="s">
        <v>74</v>
      </c>
      <c r="R640" s="60">
        <v>9.08</v>
      </c>
      <c r="S640" s="59">
        <v>10.199999999999999</v>
      </c>
      <c r="T640" s="60">
        <v>50</v>
      </c>
      <c r="U640" s="55" t="s">
        <v>1702</v>
      </c>
      <c r="V640" s="60">
        <v>619.4</v>
      </c>
      <c r="W640" s="55" t="s">
        <v>18</v>
      </c>
      <c r="X640" s="61">
        <v>6</v>
      </c>
      <c r="Y640" s="11">
        <f t="shared" si="42"/>
        <v>2003</v>
      </c>
      <c r="Z640" s="7" t="str">
        <f t="shared" si="43"/>
        <v>2003.4</v>
      </c>
      <c r="AA640" s="12">
        <f>IF(AND(INDEX('Rate Case History'!V$11:V$13,MATCH($F640,'Rate Case History'!$U$11:$U$13,0))="Yes",INDEX('Rate Case History'!V$15:V$17,MATCH($N640,'Rate Case History'!$U$15:$U$17,0))="Yes",$M640&lt;='Rate Case History'!$V$7,ISNUMBER($S640)),$S640/100,"NA")</f>
        <v>0.10199999999999999</v>
      </c>
    </row>
    <row r="641" spans="1:27" x14ac:dyDescent="0.25">
      <c r="A641" s="55" t="s">
        <v>33</v>
      </c>
      <c r="B641" s="56" t="s">
        <v>599</v>
      </c>
      <c r="C641" s="55" t="s">
        <v>115</v>
      </c>
      <c r="D641" s="55" t="s">
        <v>604</v>
      </c>
      <c r="E641" s="55" t="s">
        <v>163</v>
      </c>
      <c r="F641" s="55" t="s">
        <v>35</v>
      </c>
      <c r="G641" s="57">
        <v>35202</v>
      </c>
      <c r="H641" s="58">
        <v>32.5</v>
      </c>
      <c r="I641" s="59">
        <v>10.09</v>
      </c>
      <c r="J641" s="59">
        <v>12.5</v>
      </c>
      <c r="K641" s="59">
        <v>47.16</v>
      </c>
      <c r="L641" s="60">
        <v>457.5</v>
      </c>
      <c r="M641" s="57">
        <v>35398</v>
      </c>
      <c r="N641" s="55" t="s">
        <v>76</v>
      </c>
      <c r="O641" s="58">
        <v>6.3</v>
      </c>
      <c r="P641" s="55" t="s">
        <v>75</v>
      </c>
      <c r="Q641" s="55" t="s">
        <v>74</v>
      </c>
      <c r="R641" s="59">
        <v>9.3800000000000008</v>
      </c>
      <c r="S641" s="59">
        <v>11</v>
      </c>
      <c r="T641" s="59">
        <v>47.16</v>
      </c>
      <c r="U641" s="55" t="s">
        <v>1691</v>
      </c>
      <c r="V641" s="60">
        <v>446.3</v>
      </c>
      <c r="W641" s="55" t="s">
        <v>18</v>
      </c>
      <c r="X641" s="61">
        <v>6</v>
      </c>
      <c r="Y641" s="11">
        <f t="shared" si="42"/>
        <v>1996</v>
      </c>
      <c r="Z641" s="7" t="str">
        <f t="shared" si="43"/>
        <v>1996.4</v>
      </c>
      <c r="AA641" s="12">
        <f>IF(AND(INDEX('Rate Case History'!V$11:V$13,MATCH($F641,'Rate Case History'!$U$11:$U$13,0))="Yes",INDEX('Rate Case History'!V$15:V$17,MATCH($N641,'Rate Case History'!$U$15:$U$17,0))="Yes",$M641&lt;='Rate Case History'!$V$7,ISNUMBER($S641)),$S641/100,"NA")</f>
        <v>0.11</v>
      </c>
    </row>
    <row r="642" spans="1:27" x14ac:dyDescent="0.25">
      <c r="A642" s="55" t="s">
        <v>33</v>
      </c>
      <c r="B642" s="56" t="s">
        <v>599</v>
      </c>
      <c r="C642" s="55" t="s">
        <v>115</v>
      </c>
      <c r="D642" s="55" t="s">
        <v>605</v>
      </c>
      <c r="E642" s="55" t="s">
        <v>163</v>
      </c>
      <c r="F642" s="55" t="s">
        <v>35</v>
      </c>
      <c r="G642" s="57">
        <v>34075</v>
      </c>
      <c r="H642" s="58">
        <v>60.6</v>
      </c>
      <c r="I642" s="59">
        <v>10.39</v>
      </c>
      <c r="J642" s="59">
        <v>12.25</v>
      </c>
      <c r="K642" s="59">
        <v>47.99</v>
      </c>
      <c r="L642" s="60">
        <v>424.7</v>
      </c>
      <c r="M642" s="57">
        <v>34271</v>
      </c>
      <c r="N642" s="55" t="s">
        <v>76</v>
      </c>
      <c r="O642" s="58">
        <v>37.700000000000003</v>
      </c>
      <c r="P642" s="55" t="s">
        <v>74</v>
      </c>
      <c r="Q642" s="55" t="s">
        <v>74</v>
      </c>
      <c r="R642" s="59">
        <v>9.91</v>
      </c>
      <c r="S642" s="59">
        <v>11.25</v>
      </c>
      <c r="T642" s="59">
        <v>47.99</v>
      </c>
      <c r="U642" s="55" t="s">
        <v>1721</v>
      </c>
      <c r="V642" s="60">
        <v>387.2</v>
      </c>
      <c r="W642" s="55" t="s">
        <v>18</v>
      </c>
      <c r="X642" s="61">
        <v>6</v>
      </c>
      <c r="Y642" s="11">
        <f t="shared" si="42"/>
        <v>1993</v>
      </c>
      <c r="Z642" s="7" t="str">
        <f t="shared" si="43"/>
        <v>1993.4</v>
      </c>
      <c r="AA642" s="12">
        <f>IF(AND(INDEX('Rate Case History'!V$11:V$13,MATCH($F642,'Rate Case History'!$U$11:$U$13,0))="Yes",INDEX('Rate Case History'!V$15:V$17,MATCH($N642,'Rate Case History'!$U$15:$U$17,0))="Yes",$M642&lt;='Rate Case History'!$V$7,ISNUMBER($S642)),$S642/100,"NA")</f>
        <v>0.1125</v>
      </c>
    </row>
    <row r="643" spans="1:27" x14ac:dyDescent="0.25">
      <c r="A643" s="55" t="s">
        <v>33</v>
      </c>
      <c r="B643" s="56" t="s">
        <v>599</v>
      </c>
      <c r="C643" s="55" t="s">
        <v>115</v>
      </c>
      <c r="D643" s="55" t="s">
        <v>2191</v>
      </c>
      <c r="E643" s="55" t="s">
        <v>163</v>
      </c>
      <c r="F643" s="55" t="s">
        <v>35</v>
      </c>
      <c r="G643" s="57">
        <v>32948</v>
      </c>
      <c r="H643" s="58">
        <v>29.6</v>
      </c>
      <c r="I643" s="59">
        <v>11.78</v>
      </c>
      <c r="J643" s="59">
        <v>14.25</v>
      </c>
      <c r="K643" s="59">
        <v>49.4</v>
      </c>
      <c r="L643" s="59" t="s">
        <v>17</v>
      </c>
      <c r="M643" s="57">
        <v>33087</v>
      </c>
      <c r="N643" s="55" t="s">
        <v>73</v>
      </c>
      <c r="O643" s="58">
        <v>19.3</v>
      </c>
      <c r="P643" s="55" t="s">
        <v>74</v>
      </c>
      <c r="Q643" s="55" t="s">
        <v>74</v>
      </c>
      <c r="R643" s="59" t="s">
        <v>17</v>
      </c>
      <c r="S643" s="59" t="s">
        <v>17</v>
      </c>
      <c r="T643" s="59" t="s">
        <v>17</v>
      </c>
      <c r="U643" s="55" t="s">
        <v>1992</v>
      </c>
      <c r="V643" s="59" t="s">
        <v>17</v>
      </c>
      <c r="W643" s="55" t="s">
        <v>18</v>
      </c>
      <c r="X643" s="61">
        <v>4</v>
      </c>
      <c r="Y643" s="11">
        <f t="shared" si="42"/>
        <v>1990</v>
      </c>
      <c r="Z643" s="7" t="str">
        <f t="shared" si="43"/>
        <v>1990.3</v>
      </c>
      <c r="AA643" s="12" t="str">
        <f>IF(AND(INDEX('Rate Case History'!V$11:V$13,MATCH($F643,'Rate Case History'!$U$11:$U$13,0))="Yes",INDEX('Rate Case History'!V$15:V$17,MATCH($N643,'Rate Case History'!$U$15:$U$17,0))="Yes",$M643&lt;='Rate Case History'!$V$7,ISNUMBER($S643)),$S643/100,"NA")</f>
        <v>NA</v>
      </c>
    </row>
    <row r="644" spans="1:27" x14ac:dyDescent="0.25">
      <c r="A644" s="55" t="s">
        <v>33</v>
      </c>
      <c r="B644" s="56" t="s">
        <v>599</v>
      </c>
      <c r="C644" s="55" t="s">
        <v>115</v>
      </c>
      <c r="D644" s="55" t="s">
        <v>2192</v>
      </c>
      <c r="E644" s="55" t="s">
        <v>163</v>
      </c>
      <c r="F644" s="55" t="s">
        <v>35</v>
      </c>
      <c r="G644" s="57">
        <v>32318</v>
      </c>
      <c r="H644" s="58">
        <v>10.5</v>
      </c>
      <c r="I644" s="59">
        <v>11.84</v>
      </c>
      <c r="J644" s="59">
        <v>14.88</v>
      </c>
      <c r="K644" s="59">
        <v>50.2</v>
      </c>
      <c r="L644" s="59">
        <v>266.89999999999998</v>
      </c>
      <c r="M644" s="57">
        <v>32416</v>
      </c>
      <c r="N644" s="55" t="s">
        <v>76</v>
      </c>
      <c r="O644" s="58">
        <v>-1.5</v>
      </c>
      <c r="P644" s="55" t="s">
        <v>74</v>
      </c>
      <c r="Q644" s="55" t="s">
        <v>74</v>
      </c>
      <c r="R644" s="59">
        <v>11.02</v>
      </c>
      <c r="S644" s="59">
        <v>13.25</v>
      </c>
      <c r="T644" s="59">
        <v>50.2</v>
      </c>
      <c r="U644" s="55" t="s">
        <v>1987</v>
      </c>
      <c r="V644" s="59">
        <v>236.4</v>
      </c>
      <c r="W644" s="55" t="s">
        <v>18</v>
      </c>
      <c r="X644" s="61">
        <v>3</v>
      </c>
      <c r="Y644" s="11">
        <f t="shared" si="42"/>
        <v>1988</v>
      </c>
      <c r="Z644" s="7" t="str">
        <f t="shared" si="43"/>
        <v>1988.3</v>
      </c>
      <c r="AA644" s="12">
        <f>IF(AND(INDEX('Rate Case History'!V$11:V$13,MATCH($F644,'Rate Case History'!$U$11:$U$13,0))="Yes",INDEX('Rate Case History'!V$15:V$17,MATCH($N644,'Rate Case History'!$U$15:$U$17,0))="Yes",$M644&lt;='Rate Case History'!$V$7,ISNUMBER($S644)),$S644/100,"NA")</f>
        <v>0.13250000000000001</v>
      </c>
    </row>
    <row r="645" spans="1:27" x14ac:dyDescent="0.25">
      <c r="A645" s="55" t="s">
        <v>33</v>
      </c>
      <c r="B645" s="56" t="s">
        <v>599</v>
      </c>
      <c r="C645" s="55" t="s">
        <v>115</v>
      </c>
      <c r="D645" s="55" t="s">
        <v>2193</v>
      </c>
      <c r="E645" s="55" t="s">
        <v>163</v>
      </c>
      <c r="F645" s="55" t="s">
        <v>35</v>
      </c>
      <c r="G645" s="57">
        <v>30026</v>
      </c>
      <c r="H645" s="58">
        <v>66.599999999999994</v>
      </c>
      <c r="I645" s="59">
        <v>15.37</v>
      </c>
      <c r="J645" s="59">
        <v>19.5</v>
      </c>
      <c r="K645" s="59">
        <v>51.82</v>
      </c>
      <c r="L645" s="59">
        <v>262.89999999999998</v>
      </c>
      <c r="M645" s="57">
        <v>30224</v>
      </c>
      <c r="N645" s="55" t="s">
        <v>76</v>
      </c>
      <c r="O645" s="58">
        <v>53.5</v>
      </c>
      <c r="P645" s="55" t="s">
        <v>74</v>
      </c>
      <c r="Q645" s="55" t="s">
        <v>74</v>
      </c>
      <c r="R645" s="59">
        <v>13.81</v>
      </c>
      <c r="S645" s="59">
        <v>15.5</v>
      </c>
      <c r="T645" s="59">
        <v>52</v>
      </c>
      <c r="U645" s="55" t="s">
        <v>1981</v>
      </c>
      <c r="V645" s="59">
        <v>258.89999999999998</v>
      </c>
      <c r="W645" s="55" t="s">
        <v>18</v>
      </c>
      <c r="X645" s="61">
        <v>6</v>
      </c>
      <c r="Y645" s="11">
        <f t="shared" si="42"/>
        <v>1982</v>
      </c>
      <c r="Z645" s="7" t="str">
        <f t="shared" si="43"/>
        <v>1982.3</v>
      </c>
      <c r="AA645" s="12">
        <f>IF(AND(INDEX('Rate Case History'!V$11:V$13,MATCH($F645,'Rate Case History'!$U$11:$U$13,0))="Yes",INDEX('Rate Case History'!V$15:V$17,MATCH($N645,'Rate Case History'!$U$15:$U$17,0))="Yes",$M645&lt;='Rate Case History'!$V$7,ISNUMBER($S645)),$S645/100,"NA")</f>
        <v>0.155</v>
      </c>
    </row>
    <row r="646" spans="1:27" x14ac:dyDescent="0.25">
      <c r="A646" s="55" t="s">
        <v>33</v>
      </c>
      <c r="B646" s="56" t="s">
        <v>606</v>
      </c>
      <c r="C646" s="55" t="s">
        <v>115</v>
      </c>
      <c r="D646" s="55" t="s">
        <v>607</v>
      </c>
      <c r="E646" s="55" t="s">
        <v>163</v>
      </c>
      <c r="F646" s="55" t="s">
        <v>35</v>
      </c>
      <c r="G646" s="57">
        <v>43054</v>
      </c>
      <c r="H646" s="58">
        <v>25.636579999999999</v>
      </c>
      <c r="I646" s="59">
        <v>7.71</v>
      </c>
      <c r="J646" s="59">
        <v>10.5</v>
      </c>
      <c r="K646" s="59">
        <v>53.04</v>
      </c>
      <c r="L646" s="59">
        <v>411.47871199999997</v>
      </c>
      <c r="M646" s="57">
        <v>43371</v>
      </c>
      <c r="N646" s="55" t="s">
        <v>76</v>
      </c>
      <c r="O646" s="58">
        <v>17.836818000000001</v>
      </c>
      <c r="P646" s="55" t="s">
        <v>74</v>
      </c>
      <c r="Q646" s="55" t="s">
        <v>74</v>
      </c>
      <c r="R646" s="59">
        <v>7.18</v>
      </c>
      <c r="S646" s="59">
        <v>9.5</v>
      </c>
      <c r="T646" s="59">
        <v>53.04</v>
      </c>
      <c r="U646" s="55" t="s">
        <v>1722</v>
      </c>
      <c r="V646" s="59">
        <v>410.44165099999998</v>
      </c>
      <c r="W646" s="55" t="s">
        <v>18</v>
      </c>
      <c r="X646" s="61">
        <v>10</v>
      </c>
      <c r="Y646" s="11">
        <f t="shared" si="42"/>
        <v>2018</v>
      </c>
      <c r="Z646" s="7" t="str">
        <f t="shared" si="43"/>
        <v>2018.3</v>
      </c>
      <c r="AA646" s="12">
        <f>IF(AND(INDEX('Rate Case History'!V$11:V$13,MATCH($F646,'Rate Case History'!$U$11:$U$13,0))="Yes",INDEX('Rate Case History'!V$15:V$17,MATCH($N646,'Rate Case History'!$U$15:$U$17,0))="Yes",$M646&lt;='Rate Case History'!$V$7,ISNUMBER($S646)),$S646/100,"NA")</f>
        <v>9.5000000000000001E-2</v>
      </c>
    </row>
    <row r="647" spans="1:27" x14ac:dyDescent="0.25">
      <c r="A647" s="55" t="s">
        <v>33</v>
      </c>
      <c r="B647" s="56" t="s">
        <v>606</v>
      </c>
      <c r="C647" s="55" t="s">
        <v>115</v>
      </c>
      <c r="D647" s="55" t="s">
        <v>608</v>
      </c>
      <c r="E647" s="55" t="s">
        <v>163</v>
      </c>
      <c r="F647" s="55" t="s">
        <v>35</v>
      </c>
      <c r="G647" s="57">
        <v>40284</v>
      </c>
      <c r="H647" s="58">
        <v>26.811060999999999</v>
      </c>
      <c r="I647" s="59">
        <v>9.65</v>
      </c>
      <c r="J647" s="59">
        <v>11.3</v>
      </c>
      <c r="K647" s="59">
        <v>53.96</v>
      </c>
      <c r="L647" s="59">
        <v>242.92316099999999</v>
      </c>
      <c r="M647" s="57">
        <v>40484</v>
      </c>
      <c r="N647" s="55" t="s">
        <v>76</v>
      </c>
      <c r="O647" s="58">
        <v>16.651396999999999</v>
      </c>
      <c r="P647" s="55" t="s">
        <v>74</v>
      </c>
      <c r="Q647" s="55" t="s">
        <v>74</v>
      </c>
      <c r="R647" s="59">
        <v>8.16</v>
      </c>
      <c r="S647" s="59">
        <v>9.75</v>
      </c>
      <c r="T647" s="59">
        <v>50</v>
      </c>
      <c r="U647" s="55" t="s">
        <v>1657</v>
      </c>
      <c r="V647" s="59">
        <v>243.48939899999999</v>
      </c>
      <c r="W647" s="55" t="s">
        <v>18</v>
      </c>
      <c r="X647" s="61">
        <v>6</v>
      </c>
      <c r="Y647" s="11">
        <f t="shared" si="42"/>
        <v>2010</v>
      </c>
      <c r="Z647" s="7" t="str">
        <f t="shared" si="43"/>
        <v>2010.4</v>
      </c>
      <c r="AA647" s="12">
        <f>IF(AND(INDEX('Rate Case History'!V$11:V$13,MATCH($F647,'Rate Case History'!$U$11:$U$13,0))="Yes",INDEX('Rate Case History'!V$15:V$17,MATCH($N647,'Rate Case History'!$U$15:$U$17,0))="Yes",$M647&lt;='Rate Case History'!$V$7,ISNUMBER($S647)),$S647/100,"NA")</f>
        <v>9.7500000000000003E-2</v>
      </c>
    </row>
    <row r="648" spans="1:27" x14ac:dyDescent="0.25">
      <c r="A648" s="55" t="s">
        <v>33</v>
      </c>
      <c r="B648" s="56" t="s">
        <v>606</v>
      </c>
      <c r="C648" s="55" t="s">
        <v>115</v>
      </c>
      <c r="D648" s="55" t="s">
        <v>609</v>
      </c>
      <c r="E648" s="55" t="s">
        <v>163</v>
      </c>
      <c r="F648" s="55" t="s">
        <v>35</v>
      </c>
      <c r="G648" s="57">
        <v>34075</v>
      </c>
      <c r="H648" s="58">
        <v>10.1</v>
      </c>
      <c r="I648" s="59">
        <v>11.03</v>
      </c>
      <c r="J648" s="59">
        <v>12.6</v>
      </c>
      <c r="K648" s="59">
        <v>48.2</v>
      </c>
      <c r="L648" s="59" t="s">
        <v>17</v>
      </c>
      <c r="M648" s="57">
        <v>34206</v>
      </c>
      <c r="N648" s="55" t="s">
        <v>73</v>
      </c>
      <c r="O648" s="58">
        <v>6.7</v>
      </c>
      <c r="P648" s="55" t="s">
        <v>74</v>
      </c>
      <c r="Q648" s="55" t="s">
        <v>74</v>
      </c>
      <c r="R648" s="59" t="s">
        <v>17</v>
      </c>
      <c r="S648" s="59" t="s">
        <v>17</v>
      </c>
      <c r="T648" s="59" t="s">
        <v>17</v>
      </c>
      <c r="U648" s="55" t="s">
        <v>1721</v>
      </c>
      <c r="V648" s="59" t="s">
        <v>17</v>
      </c>
      <c r="W648" s="55" t="s">
        <v>18</v>
      </c>
      <c r="X648" s="61">
        <v>4</v>
      </c>
      <c r="Y648" s="11">
        <f t="shared" si="42"/>
        <v>1993</v>
      </c>
      <c r="Z648" s="7" t="str">
        <f t="shared" si="43"/>
        <v>1993.3</v>
      </c>
      <c r="AA648" s="12" t="str">
        <f>IF(AND(INDEX('Rate Case History'!V$11:V$13,MATCH($F648,'Rate Case History'!$U$11:$U$13,0))="Yes",INDEX('Rate Case History'!V$15:V$17,MATCH($N648,'Rate Case History'!$U$15:$U$17,0))="Yes",$M648&lt;='Rate Case History'!$V$7,ISNUMBER($S648)),$S648/100,"NA")</f>
        <v>NA</v>
      </c>
    </row>
    <row r="649" spans="1:27" x14ac:dyDescent="0.25">
      <c r="A649" s="55" t="s">
        <v>33</v>
      </c>
      <c r="B649" s="56" t="s">
        <v>606</v>
      </c>
      <c r="C649" s="55" t="s">
        <v>115</v>
      </c>
      <c r="D649" s="55" t="s">
        <v>2194</v>
      </c>
      <c r="E649" s="55" t="s">
        <v>163</v>
      </c>
      <c r="F649" s="55" t="s">
        <v>35</v>
      </c>
      <c r="G649" s="57">
        <v>32976</v>
      </c>
      <c r="H649" s="58">
        <v>12.8</v>
      </c>
      <c r="I649" s="60">
        <v>12.4</v>
      </c>
      <c r="J649" s="60">
        <v>13.75</v>
      </c>
      <c r="K649" s="60">
        <v>51.95</v>
      </c>
      <c r="L649" s="60" t="s">
        <v>17</v>
      </c>
      <c r="M649" s="57">
        <v>33105</v>
      </c>
      <c r="N649" s="55" t="s">
        <v>73</v>
      </c>
      <c r="O649" s="58">
        <v>7.9</v>
      </c>
      <c r="P649" s="55" t="s">
        <v>74</v>
      </c>
      <c r="Q649" s="55" t="s">
        <v>74</v>
      </c>
      <c r="R649" s="60" t="s">
        <v>17</v>
      </c>
      <c r="S649" s="59" t="s">
        <v>17</v>
      </c>
      <c r="T649" s="60" t="s">
        <v>17</v>
      </c>
      <c r="U649" s="55" t="s">
        <v>1992</v>
      </c>
      <c r="V649" s="60" t="s">
        <v>17</v>
      </c>
      <c r="W649" s="55" t="s">
        <v>18</v>
      </c>
      <c r="X649" s="61">
        <v>4</v>
      </c>
      <c r="Y649" s="11">
        <f t="shared" si="42"/>
        <v>1990</v>
      </c>
      <c r="Z649" s="7" t="str">
        <f t="shared" si="43"/>
        <v>1990.3</v>
      </c>
      <c r="AA649" s="12" t="str">
        <f>IF(AND(INDEX('Rate Case History'!V$11:V$13,MATCH($F649,'Rate Case History'!$U$11:$U$13,0))="Yes",INDEX('Rate Case History'!V$15:V$17,MATCH($N649,'Rate Case History'!$U$15:$U$17,0))="Yes",$M649&lt;='Rate Case History'!$V$7,ISNUMBER($S649)),$S649/100,"NA")</f>
        <v>NA</v>
      </c>
    </row>
    <row r="650" spans="1:27" x14ac:dyDescent="0.25">
      <c r="A650" s="55" t="s">
        <v>33</v>
      </c>
      <c r="B650" s="56" t="s">
        <v>606</v>
      </c>
      <c r="C650" s="55" t="s">
        <v>115</v>
      </c>
      <c r="D650" s="55" t="s">
        <v>2195</v>
      </c>
      <c r="E650" s="55" t="s">
        <v>163</v>
      </c>
      <c r="F650" s="55" t="s">
        <v>35</v>
      </c>
      <c r="G650" s="57">
        <v>30088</v>
      </c>
      <c r="H650" s="58">
        <v>14.3</v>
      </c>
      <c r="I650" s="59">
        <v>14.02</v>
      </c>
      <c r="J650" s="59">
        <v>18.5</v>
      </c>
      <c r="K650" s="59">
        <v>35.4</v>
      </c>
      <c r="L650" s="60" t="s">
        <v>17</v>
      </c>
      <c r="M650" s="57">
        <v>30285</v>
      </c>
      <c r="N650" s="55" t="s">
        <v>76</v>
      </c>
      <c r="O650" s="58">
        <v>7.4</v>
      </c>
      <c r="P650" s="55" t="s">
        <v>74</v>
      </c>
      <c r="Q650" s="55" t="s">
        <v>74</v>
      </c>
      <c r="R650" s="60">
        <v>12.99</v>
      </c>
      <c r="S650" s="60">
        <v>16.100000000000001</v>
      </c>
      <c r="T650" s="60">
        <v>32.92</v>
      </c>
      <c r="U650" s="55" t="s">
        <v>1981</v>
      </c>
      <c r="V650" s="60" t="s">
        <v>17</v>
      </c>
      <c r="W650" s="55" t="s">
        <v>17</v>
      </c>
      <c r="X650" s="61">
        <v>6</v>
      </c>
      <c r="Y650" s="11">
        <f t="shared" si="42"/>
        <v>1982</v>
      </c>
      <c r="Z650" s="7" t="str">
        <f t="shared" si="43"/>
        <v>1982.4</v>
      </c>
      <c r="AA650" s="12">
        <f>IF(AND(INDEX('Rate Case History'!V$11:V$13,MATCH($F650,'Rate Case History'!$U$11:$U$13,0))="Yes",INDEX('Rate Case History'!V$15:V$17,MATCH($N650,'Rate Case History'!$U$15:$U$17,0))="Yes",$M650&lt;='Rate Case History'!$V$7,ISNUMBER($S650)),$S650/100,"NA")</f>
        <v>0.161</v>
      </c>
    </row>
    <row r="651" spans="1:27" x14ac:dyDescent="0.25">
      <c r="A651" s="55" t="s">
        <v>33</v>
      </c>
      <c r="B651" s="56" t="s">
        <v>1921</v>
      </c>
      <c r="C651" s="55" t="s">
        <v>34</v>
      </c>
      <c r="D651" s="55" t="s">
        <v>610</v>
      </c>
      <c r="E651" s="55" t="s">
        <v>163</v>
      </c>
      <c r="F651" s="55" t="s">
        <v>35</v>
      </c>
      <c r="G651" s="57">
        <v>44014</v>
      </c>
      <c r="H651" s="58">
        <v>42.8</v>
      </c>
      <c r="I651" s="59">
        <v>7.5</v>
      </c>
      <c r="J651" s="59">
        <v>9.6999999999999993</v>
      </c>
      <c r="K651" s="59">
        <v>53.25</v>
      </c>
      <c r="L651" s="59" t="s">
        <v>17</v>
      </c>
      <c r="M651" s="57">
        <v>44111</v>
      </c>
      <c r="N651" s="55" t="s">
        <v>73</v>
      </c>
      <c r="O651" s="58">
        <v>42.8</v>
      </c>
      <c r="P651" s="55" t="s">
        <v>75</v>
      </c>
      <c r="Q651" s="55" t="s">
        <v>74</v>
      </c>
      <c r="R651" s="59">
        <v>7.5</v>
      </c>
      <c r="S651" s="59">
        <v>9.6999999999999993</v>
      </c>
      <c r="T651" s="59">
        <v>53.25</v>
      </c>
      <c r="U651" s="55" t="s">
        <v>17</v>
      </c>
      <c r="V651" s="59" t="s">
        <v>17</v>
      </c>
      <c r="W651" s="55" t="s">
        <v>17</v>
      </c>
      <c r="X651" s="61">
        <v>3</v>
      </c>
      <c r="Y651" s="11">
        <f t="shared" si="42"/>
        <v>2020</v>
      </c>
      <c r="Z651" s="7" t="str">
        <f t="shared" si="43"/>
        <v>2020.4</v>
      </c>
      <c r="AA651" s="12">
        <f>IF(AND(INDEX('Rate Case History'!V$11:V$13,MATCH($F651,'Rate Case History'!$U$11:$U$13,0))="Yes",INDEX('Rate Case History'!V$15:V$17,MATCH($N651,'Rate Case History'!$U$15:$U$17,0))="Yes",$M651&lt;='Rate Case History'!$V$7,ISNUMBER($S651)),$S651/100,"NA")</f>
        <v>9.6999999999999989E-2</v>
      </c>
    </row>
    <row r="652" spans="1:27" x14ac:dyDescent="0.25">
      <c r="A652" s="55" t="s">
        <v>33</v>
      </c>
      <c r="B652" s="56" t="s">
        <v>1921</v>
      </c>
      <c r="C652" s="55" t="s">
        <v>34</v>
      </c>
      <c r="D652" s="55" t="s">
        <v>611</v>
      </c>
      <c r="E652" s="55" t="s">
        <v>163</v>
      </c>
      <c r="F652" s="55" t="s">
        <v>35</v>
      </c>
      <c r="G652" s="57">
        <v>43203</v>
      </c>
      <c r="H652" s="58">
        <v>43.753152999999998</v>
      </c>
      <c r="I652" s="59">
        <v>8.17</v>
      </c>
      <c r="J652" s="59">
        <v>10.95</v>
      </c>
      <c r="K652" s="59">
        <v>53.25</v>
      </c>
      <c r="L652" s="59">
        <v>769.78144299999997</v>
      </c>
      <c r="M652" s="57">
        <v>43362</v>
      </c>
      <c r="N652" s="55" t="s">
        <v>17</v>
      </c>
      <c r="O652" s="58" t="s">
        <v>17</v>
      </c>
      <c r="P652" s="55" t="s">
        <v>74</v>
      </c>
      <c r="Q652" s="55" t="s">
        <v>74</v>
      </c>
      <c r="R652" s="59" t="s">
        <v>17</v>
      </c>
      <c r="S652" s="59" t="s">
        <v>17</v>
      </c>
      <c r="T652" s="59" t="s">
        <v>17</v>
      </c>
      <c r="U652" s="55" t="s">
        <v>17</v>
      </c>
      <c r="V652" s="59" t="s">
        <v>17</v>
      </c>
      <c r="W652" s="55" t="s">
        <v>17</v>
      </c>
      <c r="X652" s="61">
        <v>5</v>
      </c>
      <c r="Y652" s="11">
        <f t="shared" si="42"/>
        <v>2018</v>
      </c>
      <c r="Z652" s="7" t="str">
        <f t="shared" si="43"/>
        <v>2018.3</v>
      </c>
      <c r="AA652" s="12" t="str">
        <f>IF(AND(INDEX('Rate Case History'!V$11:V$13,MATCH($F652,'Rate Case History'!$U$11:$U$13,0))="Yes",INDEX('Rate Case History'!V$15:V$17,MATCH($N652,'Rate Case History'!$U$15:$U$17,0))="Yes",$M652&lt;='Rate Case History'!$V$7,ISNUMBER($S652)),$S652/100,"NA")</f>
        <v>NA</v>
      </c>
    </row>
    <row r="653" spans="1:27" x14ac:dyDescent="0.25">
      <c r="A653" s="55" t="s">
        <v>33</v>
      </c>
      <c r="B653" s="56" t="s">
        <v>1921</v>
      </c>
      <c r="C653" s="55" t="s">
        <v>34</v>
      </c>
      <c r="D653" s="55" t="s">
        <v>612</v>
      </c>
      <c r="E653" s="55" t="s">
        <v>163</v>
      </c>
      <c r="F653" s="55" t="s">
        <v>35</v>
      </c>
      <c r="G653" s="57">
        <v>42110</v>
      </c>
      <c r="H653" s="58">
        <v>49.7</v>
      </c>
      <c r="I653" s="59">
        <v>8.5</v>
      </c>
      <c r="J653" s="59">
        <v>10.95</v>
      </c>
      <c r="K653" s="59">
        <v>53.54</v>
      </c>
      <c r="L653" s="59">
        <v>590.14304600000003</v>
      </c>
      <c r="M653" s="57">
        <v>42284</v>
      </c>
      <c r="N653" s="55" t="s">
        <v>73</v>
      </c>
      <c r="O653" s="58">
        <v>32.799999999999997</v>
      </c>
      <c r="P653" s="55" t="s">
        <v>75</v>
      </c>
      <c r="Q653" s="55" t="s">
        <v>74</v>
      </c>
      <c r="R653" s="59">
        <v>7.75</v>
      </c>
      <c r="S653" s="59">
        <v>9.5500000000000007</v>
      </c>
      <c r="T653" s="59">
        <v>53.54</v>
      </c>
      <c r="U653" s="55" t="s">
        <v>1658</v>
      </c>
      <c r="V653" s="59">
        <v>580.4</v>
      </c>
      <c r="W653" s="55" t="s">
        <v>18</v>
      </c>
      <c r="X653" s="61">
        <v>5</v>
      </c>
      <c r="Y653" s="11">
        <f t="shared" si="42"/>
        <v>2015</v>
      </c>
      <c r="Z653" s="7" t="str">
        <f t="shared" si="43"/>
        <v>2015.4</v>
      </c>
      <c r="AA653" s="12">
        <f>IF(AND(INDEX('Rate Case History'!V$11:V$13,MATCH($F653,'Rate Case History'!$U$11:$U$13,0))="Yes",INDEX('Rate Case History'!V$15:V$17,MATCH($N653,'Rate Case History'!$U$15:$U$17,0))="Yes",$M653&lt;='Rate Case History'!$V$7,ISNUMBER($S653)),$S653/100,"NA")</f>
        <v>9.5500000000000002E-2</v>
      </c>
    </row>
    <row r="654" spans="1:27" x14ac:dyDescent="0.25">
      <c r="A654" s="55" t="s">
        <v>33</v>
      </c>
      <c r="B654" s="56" t="s">
        <v>1921</v>
      </c>
      <c r="C654" s="55" t="s">
        <v>34</v>
      </c>
      <c r="D654" s="55" t="s">
        <v>613</v>
      </c>
      <c r="E654" s="55" t="s">
        <v>163</v>
      </c>
      <c r="F654" s="55" t="s">
        <v>35</v>
      </c>
      <c r="G654" s="57">
        <v>41380</v>
      </c>
      <c r="H654" s="58">
        <v>29.911283999999998</v>
      </c>
      <c r="I654" s="59">
        <v>8.85</v>
      </c>
      <c r="J654" s="59">
        <v>11.45</v>
      </c>
      <c r="K654" s="59">
        <v>53.68</v>
      </c>
      <c r="L654" s="60">
        <v>476.523686</v>
      </c>
      <c r="M654" s="57">
        <v>41698</v>
      </c>
      <c r="N654" s="55" t="s">
        <v>76</v>
      </c>
      <c r="O654" s="58">
        <v>19.283722999999998</v>
      </c>
      <c r="P654" s="55" t="s">
        <v>74</v>
      </c>
      <c r="Q654" s="55" t="s">
        <v>74</v>
      </c>
      <c r="R654" s="60">
        <v>7.83</v>
      </c>
      <c r="S654" s="60">
        <v>9.5500000000000007</v>
      </c>
      <c r="T654" s="60">
        <v>53.68</v>
      </c>
      <c r="U654" s="55" t="s">
        <v>1688</v>
      </c>
      <c r="V654" s="60">
        <v>468.71631600000001</v>
      </c>
      <c r="W654" s="55" t="s">
        <v>18</v>
      </c>
      <c r="X654" s="61">
        <v>10</v>
      </c>
      <c r="Y654" s="11">
        <f t="shared" si="42"/>
        <v>2014</v>
      </c>
      <c r="Z654" s="7" t="str">
        <f t="shared" si="43"/>
        <v>2014.1</v>
      </c>
      <c r="AA654" s="12">
        <f>IF(AND(INDEX('Rate Case History'!V$11:V$13,MATCH($F654,'Rate Case History'!$U$11:$U$13,0))="Yes",INDEX('Rate Case History'!V$15:V$17,MATCH($N654,'Rate Case History'!$U$15:$U$17,0))="Yes",$M654&lt;='Rate Case History'!$V$7,ISNUMBER($S654)),$S654/100,"NA")</f>
        <v>9.5500000000000002E-2</v>
      </c>
    </row>
    <row r="655" spans="1:27" x14ac:dyDescent="0.25">
      <c r="A655" s="55" t="s">
        <v>33</v>
      </c>
      <c r="B655" s="56" t="s">
        <v>1921</v>
      </c>
      <c r="C655" s="55" t="s">
        <v>34</v>
      </c>
      <c r="D655" s="55" t="s">
        <v>614</v>
      </c>
      <c r="E655" s="55" t="s">
        <v>163</v>
      </c>
      <c r="F655" s="55" t="s">
        <v>35</v>
      </c>
      <c r="G655" s="57">
        <v>41012</v>
      </c>
      <c r="H655" s="58">
        <v>27.434073000000001</v>
      </c>
      <c r="I655" s="59">
        <v>9.08</v>
      </c>
      <c r="J655" s="59">
        <v>11.75</v>
      </c>
      <c r="K655" s="59">
        <v>53.7</v>
      </c>
      <c r="L655" s="59">
        <v>487.85212899999999</v>
      </c>
      <c r="M655" s="57">
        <v>41214</v>
      </c>
      <c r="N655" s="55" t="s">
        <v>76</v>
      </c>
      <c r="O655" s="58">
        <v>7.8531630000000003</v>
      </c>
      <c r="P655" s="55" t="s">
        <v>74</v>
      </c>
      <c r="Q655" s="55" t="s">
        <v>74</v>
      </c>
      <c r="R655" s="59">
        <v>7.84</v>
      </c>
      <c r="S655" s="59">
        <v>9.4499999999999993</v>
      </c>
      <c r="T655" s="59">
        <v>53.7</v>
      </c>
      <c r="U655" s="55" t="s">
        <v>1713</v>
      </c>
      <c r="V655" s="59">
        <v>466.38391200000001</v>
      </c>
      <c r="W655" s="55" t="s">
        <v>18</v>
      </c>
      <c r="X655" s="61">
        <v>6</v>
      </c>
      <c r="Y655" s="11">
        <f t="shared" si="42"/>
        <v>2012</v>
      </c>
      <c r="Z655" s="7" t="str">
        <f t="shared" si="43"/>
        <v>2012.4</v>
      </c>
      <c r="AA655" s="12">
        <f>IF(AND(INDEX('Rate Case History'!V$11:V$13,MATCH($F655,'Rate Case History'!$U$11:$U$13,0))="Yes",INDEX('Rate Case History'!V$15:V$17,MATCH($N655,'Rate Case History'!$U$15:$U$17,0))="Yes",$M655&lt;='Rate Case History'!$V$7,ISNUMBER($S655)),$S655/100,"NA")</f>
        <v>9.4499999999999987E-2</v>
      </c>
    </row>
    <row r="656" spans="1:27" x14ac:dyDescent="0.25">
      <c r="A656" s="55" t="s">
        <v>33</v>
      </c>
      <c r="B656" s="56" t="s">
        <v>1921</v>
      </c>
      <c r="C656" s="55" t="s">
        <v>34</v>
      </c>
      <c r="D656" s="55" t="s">
        <v>615</v>
      </c>
      <c r="E656" s="55" t="s">
        <v>163</v>
      </c>
      <c r="F656" s="55" t="s">
        <v>35</v>
      </c>
      <c r="G656" s="57">
        <v>39919</v>
      </c>
      <c r="H656" s="58">
        <v>34.6</v>
      </c>
      <c r="I656" s="60">
        <v>9.41</v>
      </c>
      <c r="J656" s="60">
        <v>12.25</v>
      </c>
      <c r="K656" s="60">
        <v>53.57</v>
      </c>
      <c r="L656" s="60">
        <v>468.827202</v>
      </c>
      <c r="M656" s="57">
        <v>40116</v>
      </c>
      <c r="N656" s="55" t="s">
        <v>76</v>
      </c>
      <c r="O656" s="58">
        <v>19.054659000000001</v>
      </c>
      <c r="P656" s="55" t="s">
        <v>74</v>
      </c>
      <c r="Q656" s="55" t="s">
        <v>74</v>
      </c>
      <c r="R656" s="60">
        <v>8.18</v>
      </c>
      <c r="S656" s="60">
        <v>9.9499999999999993</v>
      </c>
      <c r="T656" s="60">
        <v>53.57</v>
      </c>
      <c r="U656" s="55" t="s">
        <v>1659</v>
      </c>
      <c r="V656" s="60">
        <v>467.08297399999998</v>
      </c>
      <c r="W656" s="55" t="s">
        <v>18</v>
      </c>
      <c r="X656" s="61">
        <v>6</v>
      </c>
      <c r="Y656" s="11">
        <f t="shared" si="42"/>
        <v>2009</v>
      </c>
      <c r="Z656" s="7" t="str">
        <f t="shared" si="43"/>
        <v>2009.4</v>
      </c>
      <c r="AA656" s="12">
        <f>IF(AND(INDEX('Rate Case History'!V$11:V$13,MATCH($F656,'Rate Case History'!$U$11:$U$13,0))="Yes",INDEX('Rate Case History'!V$15:V$17,MATCH($N656,'Rate Case History'!$U$15:$U$17,0))="Yes",$M656&lt;='Rate Case History'!$V$7,ISNUMBER($S656)),$S656/100,"NA")</f>
        <v>9.9499999999999991E-2</v>
      </c>
    </row>
    <row r="657" spans="1:27" x14ac:dyDescent="0.25">
      <c r="A657" s="55" t="s">
        <v>33</v>
      </c>
      <c r="B657" s="56" t="s">
        <v>1921</v>
      </c>
      <c r="C657" s="55" t="s">
        <v>34</v>
      </c>
      <c r="D657" s="55" t="s">
        <v>616</v>
      </c>
      <c r="E657" s="55" t="s">
        <v>163</v>
      </c>
      <c r="F657" s="55" t="s">
        <v>35</v>
      </c>
      <c r="G657" s="57">
        <v>38469</v>
      </c>
      <c r="H657" s="58">
        <v>21.7</v>
      </c>
      <c r="I657" s="59">
        <v>9.0500000000000007</v>
      </c>
      <c r="J657" s="59">
        <v>11.5</v>
      </c>
      <c r="K657" s="59">
        <v>53.95</v>
      </c>
      <c r="L657" s="59">
        <v>397</v>
      </c>
      <c r="M657" s="57">
        <v>38686</v>
      </c>
      <c r="N657" s="55" t="s">
        <v>76</v>
      </c>
      <c r="O657" s="58">
        <v>11.1</v>
      </c>
      <c r="P657" s="55" t="s">
        <v>74</v>
      </c>
      <c r="Q657" s="55" t="s">
        <v>74</v>
      </c>
      <c r="R657" s="59">
        <v>8.2200000000000006</v>
      </c>
      <c r="S657" s="59">
        <v>10</v>
      </c>
      <c r="T657" s="59">
        <v>53.95</v>
      </c>
      <c r="U657" s="55" t="s">
        <v>1726</v>
      </c>
      <c r="V657" s="59">
        <v>393.4</v>
      </c>
      <c r="W657" s="55" t="s">
        <v>18</v>
      </c>
      <c r="X657" s="61">
        <v>7</v>
      </c>
      <c r="Y657" s="11">
        <f t="shared" si="42"/>
        <v>2005</v>
      </c>
      <c r="Z657" s="7" t="str">
        <f t="shared" si="43"/>
        <v>2005.4</v>
      </c>
      <c r="AA657" s="12">
        <f>IF(AND(INDEX('Rate Case History'!V$11:V$13,MATCH($F657,'Rate Case History'!$U$11:$U$13,0))="Yes",INDEX('Rate Case History'!V$15:V$17,MATCH($N657,'Rate Case History'!$U$15:$U$17,0))="Yes",$M657&lt;='Rate Case History'!$V$7,ISNUMBER($S657)),$S657/100,"NA")</f>
        <v>0.1</v>
      </c>
    </row>
    <row r="658" spans="1:27" x14ac:dyDescent="0.25">
      <c r="A658" s="55" t="s">
        <v>33</v>
      </c>
      <c r="B658" s="56" t="s">
        <v>1921</v>
      </c>
      <c r="C658" s="55" t="s">
        <v>34</v>
      </c>
      <c r="D658" s="55" t="s">
        <v>617</v>
      </c>
      <c r="E658" s="55" t="s">
        <v>163</v>
      </c>
      <c r="F658" s="55" t="s">
        <v>35</v>
      </c>
      <c r="G658" s="57">
        <v>33710</v>
      </c>
      <c r="H658" s="58">
        <v>21.1</v>
      </c>
      <c r="I658" s="59">
        <v>11.29</v>
      </c>
      <c r="J658" s="59">
        <v>13</v>
      </c>
      <c r="K658" s="59">
        <v>57.1</v>
      </c>
      <c r="L658" s="60">
        <v>276.10000000000002</v>
      </c>
      <c r="M658" s="57">
        <v>33907</v>
      </c>
      <c r="N658" s="55" t="s">
        <v>76</v>
      </c>
      <c r="O658" s="58">
        <v>11.5</v>
      </c>
      <c r="P658" s="55" t="s">
        <v>74</v>
      </c>
      <c r="Q658" s="55" t="s">
        <v>74</v>
      </c>
      <c r="R658" s="59">
        <v>10.35</v>
      </c>
      <c r="S658" s="59">
        <v>11.4</v>
      </c>
      <c r="T658" s="59">
        <v>57.06</v>
      </c>
      <c r="U658" s="55" t="s">
        <v>1682</v>
      </c>
      <c r="V658" s="60">
        <v>273.5</v>
      </c>
      <c r="W658" s="55" t="s">
        <v>18</v>
      </c>
      <c r="X658" s="61">
        <v>6</v>
      </c>
      <c r="Y658" s="11">
        <f t="shared" si="42"/>
        <v>1992</v>
      </c>
      <c r="Z658" s="7" t="str">
        <f t="shared" si="43"/>
        <v>1992.4</v>
      </c>
      <c r="AA658" s="12">
        <f>IF(AND(INDEX('Rate Case History'!V$11:V$13,MATCH($F658,'Rate Case History'!$U$11:$U$13,0))="Yes",INDEX('Rate Case History'!V$15:V$17,MATCH($N658,'Rate Case History'!$U$15:$U$17,0))="Yes",$M658&lt;='Rate Case History'!$V$7,ISNUMBER($S658)),$S658/100,"NA")</f>
        <v>0.114</v>
      </c>
    </row>
    <row r="659" spans="1:27" x14ac:dyDescent="0.25">
      <c r="A659" s="55" t="s">
        <v>33</v>
      </c>
      <c r="B659" s="56" t="s">
        <v>1921</v>
      </c>
      <c r="C659" s="55" t="s">
        <v>34</v>
      </c>
      <c r="D659" s="55" t="s">
        <v>2197</v>
      </c>
      <c r="E659" s="55" t="s">
        <v>163</v>
      </c>
      <c r="F659" s="55" t="s">
        <v>35</v>
      </c>
      <c r="G659" s="57">
        <v>32612</v>
      </c>
      <c r="H659" s="58">
        <v>15.9</v>
      </c>
      <c r="I659" s="59">
        <v>12.51</v>
      </c>
      <c r="J659" s="59">
        <v>15.25</v>
      </c>
      <c r="K659" s="59">
        <v>52</v>
      </c>
      <c r="L659" s="60" t="s">
        <v>17</v>
      </c>
      <c r="M659" s="57">
        <v>32812</v>
      </c>
      <c r="N659" s="55" t="s">
        <v>73</v>
      </c>
      <c r="O659" s="58">
        <v>11.1</v>
      </c>
      <c r="P659" s="55" t="s">
        <v>74</v>
      </c>
      <c r="Q659" s="55" t="s">
        <v>74</v>
      </c>
      <c r="R659" s="59" t="s">
        <v>17</v>
      </c>
      <c r="S659" s="59" t="s">
        <v>17</v>
      </c>
      <c r="T659" s="59" t="s">
        <v>17</v>
      </c>
      <c r="U659" s="55" t="s">
        <v>2198</v>
      </c>
      <c r="V659" s="60" t="s">
        <v>17</v>
      </c>
      <c r="W659" s="55" t="s">
        <v>17</v>
      </c>
      <c r="X659" s="61">
        <v>6</v>
      </c>
      <c r="Y659" s="11">
        <f t="shared" si="42"/>
        <v>1989</v>
      </c>
      <c r="Z659" s="7" t="str">
        <f t="shared" si="43"/>
        <v>1989.4</v>
      </c>
      <c r="AA659" s="12" t="str">
        <f>IF(AND(INDEX('Rate Case History'!V$11:V$13,MATCH($F659,'Rate Case History'!$U$11:$U$13,0))="Yes",INDEX('Rate Case History'!V$15:V$17,MATCH($N659,'Rate Case History'!$U$15:$U$17,0))="Yes",$M659&lt;='Rate Case History'!$V$7,ISNUMBER($S659)),$S659/100,"NA")</f>
        <v>NA</v>
      </c>
    </row>
    <row r="660" spans="1:27" x14ac:dyDescent="0.25">
      <c r="A660" s="55" t="s">
        <v>33</v>
      </c>
      <c r="B660" s="56" t="s">
        <v>1921</v>
      </c>
      <c r="C660" s="55" t="s">
        <v>34</v>
      </c>
      <c r="D660" s="55" t="s">
        <v>2199</v>
      </c>
      <c r="E660" s="55" t="s">
        <v>163</v>
      </c>
      <c r="F660" s="55" t="s">
        <v>35</v>
      </c>
      <c r="G660" s="57">
        <v>30453</v>
      </c>
      <c r="H660" s="58">
        <v>12.8</v>
      </c>
      <c r="I660" s="59">
        <v>13.65</v>
      </c>
      <c r="J660" s="59">
        <v>18.25</v>
      </c>
      <c r="K660" s="59">
        <v>41.3</v>
      </c>
      <c r="L660" s="59" t="s">
        <v>17</v>
      </c>
      <c r="M660" s="57">
        <v>30559</v>
      </c>
      <c r="N660" s="55" t="s">
        <v>73</v>
      </c>
      <c r="O660" s="58">
        <v>5.5</v>
      </c>
      <c r="P660" s="55" t="s">
        <v>74</v>
      </c>
      <c r="Q660" s="55" t="s">
        <v>74</v>
      </c>
      <c r="R660" s="59" t="s">
        <v>17</v>
      </c>
      <c r="S660" s="59">
        <v>15.25</v>
      </c>
      <c r="T660" s="59" t="s">
        <v>17</v>
      </c>
      <c r="U660" s="55" t="s">
        <v>1958</v>
      </c>
      <c r="V660" s="59" t="s">
        <v>17</v>
      </c>
      <c r="W660" s="55" t="s">
        <v>18</v>
      </c>
      <c r="X660" s="61">
        <v>3</v>
      </c>
      <c r="Y660" s="11">
        <f t="shared" si="42"/>
        <v>1983</v>
      </c>
      <c r="Z660" s="7" t="str">
        <f t="shared" si="43"/>
        <v>1983.3</v>
      </c>
      <c r="AA660" s="12">
        <f>IF(AND(INDEX('Rate Case History'!V$11:V$13,MATCH($F660,'Rate Case History'!$U$11:$U$13,0))="Yes",INDEX('Rate Case History'!V$15:V$17,MATCH($N660,'Rate Case History'!$U$15:$U$17,0))="Yes",$M660&lt;='Rate Case History'!$V$7,ISNUMBER($S660)),$S660/100,"NA")</f>
        <v>0.1525</v>
      </c>
    </row>
    <row r="661" spans="1:27" x14ac:dyDescent="0.25">
      <c r="A661" s="55" t="s">
        <v>33</v>
      </c>
      <c r="B661" s="56" t="s">
        <v>1921</v>
      </c>
      <c r="C661" s="55" t="s">
        <v>34</v>
      </c>
      <c r="D661" s="55" t="s">
        <v>2200</v>
      </c>
      <c r="E661" s="55" t="s">
        <v>163</v>
      </c>
      <c r="F661" s="55" t="s">
        <v>35</v>
      </c>
      <c r="G661" s="57">
        <v>30088</v>
      </c>
      <c r="H661" s="58">
        <v>15.9</v>
      </c>
      <c r="I661" s="60">
        <v>13.84</v>
      </c>
      <c r="J661" s="60">
        <v>18.5</v>
      </c>
      <c r="K661" s="60">
        <v>42.78</v>
      </c>
      <c r="L661" s="60" t="s">
        <v>17</v>
      </c>
      <c r="M661" s="57">
        <v>30285</v>
      </c>
      <c r="N661" s="55" t="s">
        <v>76</v>
      </c>
      <c r="O661" s="58">
        <v>2.2000000000000002</v>
      </c>
      <c r="P661" s="55" t="s">
        <v>74</v>
      </c>
      <c r="Q661" s="55" t="s">
        <v>74</v>
      </c>
      <c r="R661" s="60">
        <v>11.99</v>
      </c>
      <c r="S661" s="60">
        <v>15.5</v>
      </c>
      <c r="T661" s="60">
        <v>33.200000000000003</v>
      </c>
      <c r="U661" s="55" t="s">
        <v>1981</v>
      </c>
      <c r="V661" s="60" t="s">
        <v>17</v>
      </c>
      <c r="W661" s="55" t="s">
        <v>17</v>
      </c>
      <c r="X661" s="61">
        <v>6</v>
      </c>
      <c r="Y661" s="11">
        <f t="shared" si="42"/>
        <v>1982</v>
      </c>
      <c r="Z661" s="7" t="str">
        <f t="shared" si="43"/>
        <v>1982.4</v>
      </c>
      <c r="AA661" s="12">
        <f>IF(AND(INDEX('Rate Case History'!V$11:V$13,MATCH($F661,'Rate Case History'!$U$11:$U$13,0))="Yes",INDEX('Rate Case History'!V$15:V$17,MATCH($N661,'Rate Case History'!$U$15:$U$17,0))="Yes",$M661&lt;='Rate Case History'!$V$7,ISNUMBER($S661)),$S661/100,"NA")</f>
        <v>0.155</v>
      </c>
    </row>
    <row r="662" spans="1:27" x14ac:dyDescent="0.25">
      <c r="A662" s="55" t="s">
        <v>33</v>
      </c>
      <c r="B662" s="56" t="s">
        <v>1921</v>
      </c>
      <c r="C662" s="55" t="s">
        <v>34</v>
      </c>
      <c r="D662" s="55" t="s">
        <v>2201</v>
      </c>
      <c r="E662" s="55" t="s">
        <v>163</v>
      </c>
      <c r="F662" s="55" t="s">
        <v>35</v>
      </c>
      <c r="G662" s="57">
        <v>29784</v>
      </c>
      <c r="H662" s="58">
        <v>15.4</v>
      </c>
      <c r="I662" s="60">
        <v>12.97</v>
      </c>
      <c r="J662" s="60">
        <v>17.5</v>
      </c>
      <c r="K662" s="60">
        <v>34.700000000000003</v>
      </c>
      <c r="L662" s="60" t="s">
        <v>17</v>
      </c>
      <c r="M662" s="57">
        <v>29982</v>
      </c>
      <c r="N662" s="55" t="s">
        <v>76</v>
      </c>
      <c r="O662" s="58">
        <v>7.1</v>
      </c>
      <c r="P662" s="55" t="s">
        <v>74</v>
      </c>
      <c r="Q662" s="55" t="s">
        <v>74</v>
      </c>
      <c r="R662" s="60">
        <v>11.35</v>
      </c>
      <c r="S662" s="60">
        <v>14</v>
      </c>
      <c r="T662" s="60">
        <v>38.29</v>
      </c>
      <c r="U662" s="55" t="s">
        <v>1959</v>
      </c>
      <c r="V662" s="60" t="s">
        <v>17</v>
      </c>
      <c r="W662" s="55" t="s">
        <v>17</v>
      </c>
      <c r="X662" s="61">
        <v>6</v>
      </c>
      <c r="Y662" s="11">
        <f t="shared" si="42"/>
        <v>1982</v>
      </c>
      <c r="Z662" s="7" t="str">
        <f t="shared" si="43"/>
        <v>1982.1</v>
      </c>
      <c r="AA662" s="12">
        <f>IF(AND(INDEX('Rate Case History'!V$11:V$13,MATCH($F662,'Rate Case History'!$U$11:$U$13,0))="Yes",INDEX('Rate Case History'!V$15:V$17,MATCH($N662,'Rate Case History'!$U$15:$U$17,0))="Yes",$M662&lt;='Rate Case History'!$V$7,ISNUMBER($S662)),$S662/100,"NA")</f>
        <v>0.14000000000000001</v>
      </c>
    </row>
    <row r="663" spans="1:27" x14ac:dyDescent="0.25">
      <c r="A663" s="55" t="s">
        <v>33</v>
      </c>
      <c r="B663" s="56" t="s">
        <v>116</v>
      </c>
      <c r="C663" s="55" t="s">
        <v>42</v>
      </c>
      <c r="D663" s="55" t="s">
        <v>618</v>
      </c>
      <c r="E663" s="55" t="s">
        <v>163</v>
      </c>
      <c r="F663" s="55" t="s">
        <v>35</v>
      </c>
      <c r="G663" s="57">
        <v>43816</v>
      </c>
      <c r="H663" s="58">
        <v>7.2900600000000004</v>
      </c>
      <c r="I663" s="60">
        <v>8.41</v>
      </c>
      <c r="J663" s="60">
        <v>10.5</v>
      </c>
      <c r="K663" s="60">
        <v>52.45</v>
      </c>
      <c r="L663" s="60">
        <v>95.035499000000002</v>
      </c>
      <c r="M663" s="57">
        <v>43889</v>
      </c>
      <c r="N663" s="55" t="s">
        <v>73</v>
      </c>
      <c r="O663" s="58">
        <v>4.5957600000000003</v>
      </c>
      <c r="P663" s="55" t="s">
        <v>75</v>
      </c>
      <c r="Q663" s="55" t="s">
        <v>74</v>
      </c>
      <c r="R663" s="60">
        <v>7.99</v>
      </c>
      <c r="S663" s="60">
        <v>9.6999999999999993</v>
      </c>
      <c r="T663" s="60">
        <v>52.45</v>
      </c>
      <c r="U663" s="55" t="s">
        <v>1687</v>
      </c>
      <c r="V663" s="60">
        <v>88.133201</v>
      </c>
      <c r="W663" s="55" t="s">
        <v>18</v>
      </c>
      <c r="X663" s="61">
        <v>2</v>
      </c>
      <c r="Y663" s="11">
        <f t="shared" si="42"/>
        <v>2020</v>
      </c>
      <c r="Z663" s="7" t="str">
        <f t="shared" si="43"/>
        <v>2020.1</v>
      </c>
      <c r="AA663" s="12">
        <f>IF(AND(INDEX('Rate Case History'!V$11:V$13,MATCH($F663,'Rate Case History'!$U$11:$U$13,0))="Yes",INDEX('Rate Case History'!V$15:V$17,MATCH($N663,'Rate Case History'!$U$15:$U$17,0))="Yes",$M663&lt;='Rate Case History'!$V$7,ISNUMBER($S663)),$S663/100,"NA")</f>
        <v>9.6999999999999989E-2</v>
      </c>
    </row>
    <row r="664" spans="1:27" x14ac:dyDescent="0.25">
      <c r="A664" s="55" t="s">
        <v>33</v>
      </c>
      <c r="B664" s="56" t="s">
        <v>116</v>
      </c>
      <c r="C664" s="55" t="s">
        <v>42</v>
      </c>
      <c r="D664" s="55" t="s">
        <v>619</v>
      </c>
      <c r="E664" s="55" t="s">
        <v>163</v>
      </c>
      <c r="F664" s="55" t="s">
        <v>35</v>
      </c>
      <c r="G664" s="57">
        <v>42171</v>
      </c>
      <c r="H664" s="58">
        <v>2.9850319999999999</v>
      </c>
      <c r="I664" s="60">
        <v>8.7200000000000006</v>
      </c>
      <c r="J664" s="60">
        <v>10.25</v>
      </c>
      <c r="K664" s="60">
        <v>52.92</v>
      </c>
      <c r="L664" s="60">
        <v>57.541524000000003</v>
      </c>
      <c r="M664" s="57">
        <v>42489</v>
      </c>
      <c r="N664" s="55" t="s">
        <v>76</v>
      </c>
      <c r="O664" s="58">
        <v>1.6346879999999999</v>
      </c>
      <c r="P664" s="55" t="s">
        <v>74</v>
      </c>
      <c r="Q664" s="55" t="s">
        <v>74</v>
      </c>
      <c r="R664" s="60">
        <v>8.4600000000000009</v>
      </c>
      <c r="S664" s="60">
        <v>9.8000000000000007</v>
      </c>
      <c r="T664" s="60">
        <v>52.17</v>
      </c>
      <c r="U664" s="55" t="s">
        <v>1658</v>
      </c>
      <c r="V664" s="60">
        <v>57.151448000000002</v>
      </c>
      <c r="W664" s="55" t="s">
        <v>18</v>
      </c>
      <c r="X664" s="61">
        <v>10</v>
      </c>
      <c r="Y664" s="11">
        <f t="shared" si="42"/>
        <v>2016</v>
      </c>
      <c r="Z664" s="7" t="str">
        <f t="shared" si="43"/>
        <v>2016.2</v>
      </c>
      <c r="AA664" s="12">
        <f>IF(AND(INDEX('Rate Case History'!V$11:V$13,MATCH($F664,'Rate Case History'!$U$11:$U$13,0))="Yes",INDEX('Rate Case History'!V$15:V$17,MATCH($N664,'Rate Case History'!$U$15:$U$17,0))="Yes",$M664&lt;='Rate Case History'!$V$7,ISNUMBER($S664)),$S664/100,"NA")</f>
        <v>9.8000000000000004E-2</v>
      </c>
    </row>
    <row r="665" spans="1:27" x14ac:dyDescent="0.25">
      <c r="A665" s="55" t="s">
        <v>33</v>
      </c>
      <c r="B665" s="56" t="s">
        <v>116</v>
      </c>
      <c r="C665" s="55" t="s">
        <v>42</v>
      </c>
      <c r="D665" s="55" t="s">
        <v>620</v>
      </c>
      <c r="E665" s="55" t="s">
        <v>163</v>
      </c>
      <c r="F665" s="55" t="s">
        <v>35</v>
      </c>
      <c r="G665" s="57">
        <v>40557</v>
      </c>
      <c r="H665" s="58">
        <v>4.4474999999999998</v>
      </c>
      <c r="I665" s="59">
        <v>8.58</v>
      </c>
      <c r="J665" s="59">
        <v>10.7</v>
      </c>
      <c r="K665" s="59">
        <v>42.88</v>
      </c>
      <c r="L665" s="60">
        <v>51.364642000000003</v>
      </c>
      <c r="M665" s="57">
        <v>40756</v>
      </c>
      <c r="N665" s="55" t="s">
        <v>76</v>
      </c>
      <c r="O665" s="58">
        <v>3.723535</v>
      </c>
      <c r="P665" s="55" t="s">
        <v>74</v>
      </c>
      <c r="Q665" s="55" t="s">
        <v>74</v>
      </c>
      <c r="R665" s="59">
        <v>7.93</v>
      </c>
      <c r="S665" s="59">
        <v>9.1999999999999993</v>
      </c>
      <c r="T665" s="59">
        <v>42.88</v>
      </c>
      <c r="U665" s="55" t="s">
        <v>1657</v>
      </c>
      <c r="V665" s="60">
        <v>50.726025999999997</v>
      </c>
      <c r="W665" s="55" t="s">
        <v>18</v>
      </c>
      <c r="X665" s="61">
        <v>6</v>
      </c>
      <c r="Y665" s="11">
        <f t="shared" si="42"/>
        <v>2011</v>
      </c>
      <c r="Z665" s="7" t="str">
        <f t="shared" si="43"/>
        <v>2011.3</v>
      </c>
      <c r="AA665" s="12">
        <f>IF(AND(INDEX('Rate Case History'!V$11:V$13,MATCH($F665,'Rate Case History'!$U$11:$U$13,0))="Yes",INDEX('Rate Case History'!V$15:V$17,MATCH($N665,'Rate Case History'!$U$15:$U$17,0))="Yes",$M665&lt;='Rate Case History'!$V$7,ISNUMBER($S665)),$S665/100,"NA")</f>
        <v>9.1999999999999998E-2</v>
      </c>
    </row>
    <row r="666" spans="1:27" x14ac:dyDescent="0.25">
      <c r="A666" s="55" t="s">
        <v>33</v>
      </c>
      <c r="B666" s="56" t="s">
        <v>116</v>
      </c>
      <c r="C666" s="55" t="s">
        <v>42</v>
      </c>
      <c r="D666" s="55" t="s">
        <v>621</v>
      </c>
      <c r="E666" s="55" t="s">
        <v>163</v>
      </c>
      <c r="F666" s="55" t="s">
        <v>35</v>
      </c>
      <c r="G666" s="57">
        <v>39028</v>
      </c>
      <c r="H666" s="58">
        <v>4</v>
      </c>
      <c r="I666" s="59" t="s">
        <v>17</v>
      </c>
      <c r="J666" s="59" t="s">
        <v>17</v>
      </c>
      <c r="K666" s="59" t="s">
        <v>17</v>
      </c>
      <c r="L666" s="59" t="s">
        <v>17</v>
      </c>
      <c r="M666" s="57">
        <v>39108</v>
      </c>
      <c r="N666" s="55" t="s">
        <v>73</v>
      </c>
      <c r="O666" s="58">
        <v>2.2000000000000002</v>
      </c>
      <c r="P666" s="55" t="s">
        <v>75</v>
      </c>
      <c r="Q666" s="55" t="s">
        <v>74</v>
      </c>
      <c r="R666" s="59" t="s">
        <v>17</v>
      </c>
      <c r="S666" s="59">
        <v>10</v>
      </c>
      <c r="T666" s="59" t="s">
        <v>17</v>
      </c>
      <c r="U666" s="55" t="s">
        <v>17</v>
      </c>
      <c r="V666" s="59" t="s">
        <v>17</v>
      </c>
      <c r="W666" s="55" t="s">
        <v>17</v>
      </c>
      <c r="X666" s="61">
        <v>2</v>
      </c>
      <c r="Y666" s="11">
        <f t="shared" si="42"/>
        <v>2007</v>
      </c>
      <c r="Z666" s="7" t="str">
        <f t="shared" si="43"/>
        <v>2007.1</v>
      </c>
      <c r="AA666" s="12">
        <f>IF(AND(INDEX('Rate Case History'!V$11:V$13,MATCH($F666,'Rate Case History'!$U$11:$U$13,0))="Yes",INDEX('Rate Case History'!V$15:V$17,MATCH($N666,'Rate Case History'!$U$15:$U$17,0))="Yes",$M666&lt;='Rate Case History'!$V$7,ISNUMBER($S666)),$S666/100,"NA")</f>
        <v>0.1</v>
      </c>
    </row>
    <row r="667" spans="1:27" x14ac:dyDescent="0.25">
      <c r="A667" s="55" t="s">
        <v>33</v>
      </c>
      <c r="B667" s="56" t="s">
        <v>116</v>
      </c>
      <c r="C667" s="55" t="s">
        <v>42</v>
      </c>
      <c r="D667" s="55" t="s">
        <v>2202</v>
      </c>
      <c r="E667" s="55" t="s">
        <v>163</v>
      </c>
      <c r="F667" s="55" t="s">
        <v>35</v>
      </c>
      <c r="G667" s="57">
        <v>30879</v>
      </c>
      <c r="H667" s="58">
        <v>1.5</v>
      </c>
      <c r="I667" s="59">
        <v>15.57</v>
      </c>
      <c r="J667" s="59">
        <v>18</v>
      </c>
      <c r="K667" s="59">
        <v>37.159999999999997</v>
      </c>
      <c r="L667" s="60" t="s">
        <v>17</v>
      </c>
      <c r="M667" s="57">
        <v>31078</v>
      </c>
      <c r="N667" s="55" t="s">
        <v>73</v>
      </c>
      <c r="O667" s="58">
        <v>0.8</v>
      </c>
      <c r="P667" s="55" t="s">
        <v>74</v>
      </c>
      <c r="Q667" s="55" t="s">
        <v>74</v>
      </c>
      <c r="R667" s="59" t="s">
        <v>17</v>
      </c>
      <c r="S667" s="59" t="s">
        <v>17</v>
      </c>
      <c r="T667" s="59" t="s">
        <v>17</v>
      </c>
      <c r="U667" s="55" t="s">
        <v>1998</v>
      </c>
      <c r="V667" s="60" t="s">
        <v>17</v>
      </c>
      <c r="W667" s="55" t="s">
        <v>17</v>
      </c>
      <c r="X667" s="61">
        <v>6</v>
      </c>
      <c r="Y667" s="11">
        <f t="shared" si="42"/>
        <v>1985</v>
      </c>
      <c r="Z667" s="7" t="str">
        <f t="shared" si="43"/>
        <v>1985.1</v>
      </c>
      <c r="AA667" s="12" t="str">
        <f>IF(AND(INDEX('Rate Case History'!V$11:V$13,MATCH($F667,'Rate Case History'!$U$11:$U$13,0))="Yes",INDEX('Rate Case History'!V$15:V$17,MATCH($N667,'Rate Case History'!$U$15:$U$17,0))="Yes",$M667&lt;='Rate Case History'!$V$7,ISNUMBER($S667)),$S667/100,"NA")</f>
        <v>NA</v>
      </c>
    </row>
    <row r="668" spans="1:27" x14ac:dyDescent="0.25">
      <c r="A668" s="55" t="s">
        <v>33</v>
      </c>
      <c r="B668" s="56" t="s">
        <v>622</v>
      </c>
      <c r="C668" s="55" t="s">
        <v>20</v>
      </c>
      <c r="D668" s="55" t="s">
        <v>623</v>
      </c>
      <c r="E668" s="55" t="s">
        <v>163</v>
      </c>
      <c r="F668" s="55" t="s">
        <v>35</v>
      </c>
      <c r="G668" s="57">
        <v>42200</v>
      </c>
      <c r="H668" s="58">
        <v>11.778729</v>
      </c>
      <c r="I668" s="60">
        <v>8.59</v>
      </c>
      <c r="J668" s="60">
        <v>10.4</v>
      </c>
      <c r="K668" s="60">
        <v>55</v>
      </c>
      <c r="L668" s="60">
        <v>70.713446000000005</v>
      </c>
      <c r="M668" s="57">
        <v>42410</v>
      </c>
      <c r="N668" s="55" t="s">
        <v>73</v>
      </c>
      <c r="O668" s="58">
        <v>7.8</v>
      </c>
      <c r="P668" s="55" t="s">
        <v>75</v>
      </c>
      <c r="Q668" s="55" t="s">
        <v>74</v>
      </c>
      <c r="R668" s="60">
        <v>7.99</v>
      </c>
      <c r="S668" s="60">
        <v>9.6</v>
      </c>
      <c r="T668" s="60">
        <v>50</v>
      </c>
      <c r="U668" s="55" t="s">
        <v>1658</v>
      </c>
      <c r="V668" s="60">
        <v>69.900000000000006</v>
      </c>
      <c r="W668" s="55" t="s">
        <v>18</v>
      </c>
      <c r="X668" s="61">
        <v>7</v>
      </c>
      <c r="Y668" s="11">
        <f t="shared" si="42"/>
        <v>2016</v>
      </c>
      <c r="Z668" s="7" t="str">
        <f t="shared" si="43"/>
        <v>2016.1</v>
      </c>
      <c r="AA668" s="12">
        <f>IF(AND(INDEX('Rate Case History'!V$11:V$13,MATCH($F668,'Rate Case History'!$U$11:$U$13,0))="Yes",INDEX('Rate Case History'!V$15:V$17,MATCH($N668,'Rate Case History'!$U$15:$U$17,0))="Yes",$M668&lt;='Rate Case History'!$V$7,ISNUMBER($S668)),$S668/100,"NA")</f>
        <v>9.6000000000000002E-2</v>
      </c>
    </row>
    <row r="669" spans="1:27" x14ac:dyDescent="0.25">
      <c r="A669" s="55" t="s">
        <v>33</v>
      </c>
      <c r="B669" s="56" t="s">
        <v>622</v>
      </c>
      <c r="C669" s="55" t="s">
        <v>20</v>
      </c>
      <c r="D669" s="55" t="s">
        <v>624</v>
      </c>
      <c r="E669" s="55" t="s">
        <v>163</v>
      </c>
      <c r="F669" s="55" t="s">
        <v>35</v>
      </c>
      <c r="G669" s="57">
        <v>40437</v>
      </c>
      <c r="H669" s="58">
        <v>6.1660199999999996</v>
      </c>
      <c r="I669" s="59">
        <v>9.08</v>
      </c>
      <c r="J669" s="59">
        <v>10.65</v>
      </c>
      <c r="K669" s="59">
        <v>50.17</v>
      </c>
      <c r="L669" s="59">
        <v>50.801290999999999</v>
      </c>
      <c r="M669" s="57">
        <v>40633</v>
      </c>
      <c r="N669" s="55" t="s">
        <v>76</v>
      </c>
      <c r="O669" s="58">
        <v>5.072686</v>
      </c>
      <c r="P669" s="55" t="s">
        <v>74</v>
      </c>
      <c r="Q669" s="55" t="s">
        <v>74</v>
      </c>
      <c r="R669" s="59">
        <v>8.39</v>
      </c>
      <c r="S669" s="59">
        <v>9.4499999999999993</v>
      </c>
      <c r="T669" s="59">
        <v>50.17</v>
      </c>
      <c r="U669" s="55" t="s">
        <v>1657</v>
      </c>
      <c r="V669" s="59">
        <v>49.678339000000001</v>
      </c>
      <c r="W669" s="55" t="s">
        <v>18</v>
      </c>
      <c r="X669" s="61">
        <v>6</v>
      </c>
      <c r="Y669" s="11">
        <f t="shared" si="42"/>
        <v>2011</v>
      </c>
      <c r="Z669" s="7" t="str">
        <f t="shared" si="43"/>
        <v>2011.1</v>
      </c>
      <c r="AA669" s="12">
        <f>IF(AND(INDEX('Rate Case History'!V$11:V$13,MATCH($F669,'Rate Case History'!$U$11:$U$13,0))="Yes",INDEX('Rate Case History'!V$15:V$17,MATCH($N669,'Rate Case History'!$U$15:$U$17,0))="Yes",$M669&lt;='Rate Case History'!$V$7,ISNUMBER($S669)),$S669/100,"NA")</f>
        <v>9.4499999999999987E-2</v>
      </c>
    </row>
    <row r="670" spans="1:27" x14ac:dyDescent="0.25">
      <c r="A670" s="55" t="s">
        <v>33</v>
      </c>
      <c r="B670" s="56" t="s">
        <v>622</v>
      </c>
      <c r="C670" s="55" t="s">
        <v>20</v>
      </c>
      <c r="D670" s="55" t="s">
        <v>625</v>
      </c>
      <c r="E670" s="55" t="s">
        <v>163</v>
      </c>
      <c r="F670" s="55" t="s">
        <v>35</v>
      </c>
      <c r="G670" s="57">
        <v>39646</v>
      </c>
      <c r="H670" s="58">
        <v>5.6</v>
      </c>
      <c r="I670" s="59">
        <v>8.73</v>
      </c>
      <c r="J670" s="59">
        <v>11.4</v>
      </c>
      <c r="K670" s="59">
        <v>47</v>
      </c>
      <c r="L670" s="59">
        <v>51.919299000000002</v>
      </c>
      <c r="M670" s="57">
        <v>39846</v>
      </c>
      <c r="N670" s="55" t="s">
        <v>76</v>
      </c>
      <c r="O670" s="58">
        <v>3.7</v>
      </c>
      <c r="P670" s="55" t="s">
        <v>74</v>
      </c>
      <c r="Q670" s="55" t="s">
        <v>74</v>
      </c>
      <c r="R670" s="59">
        <v>7.74</v>
      </c>
      <c r="S670" s="59">
        <v>10.050000000000001</v>
      </c>
      <c r="T670" s="59">
        <v>34.19</v>
      </c>
      <c r="U670" s="55" t="s">
        <v>1696</v>
      </c>
      <c r="V670" s="59">
        <v>50.7</v>
      </c>
      <c r="W670" s="55" t="s">
        <v>18</v>
      </c>
      <c r="X670" s="61">
        <v>6</v>
      </c>
      <c r="Y670" s="11">
        <f t="shared" si="42"/>
        <v>2009</v>
      </c>
      <c r="Z670" s="7" t="str">
        <f t="shared" si="43"/>
        <v>2009.1</v>
      </c>
      <c r="AA670" s="12">
        <f>IF(AND(INDEX('Rate Case History'!V$11:V$13,MATCH($F670,'Rate Case History'!$U$11:$U$13,0))="Yes",INDEX('Rate Case History'!V$15:V$17,MATCH($N670,'Rate Case History'!$U$15:$U$17,0))="Yes",$M670&lt;='Rate Case History'!$V$7,ISNUMBER($S670)),$S670/100,"NA")</f>
        <v>0.10050000000000001</v>
      </c>
    </row>
    <row r="671" spans="1:27" x14ac:dyDescent="0.25">
      <c r="A671" s="55" t="s">
        <v>33</v>
      </c>
      <c r="B671" s="56" t="s">
        <v>622</v>
      </c>
      <c r="C671" s="55" t="s">
        <v>20</v>
      </c>
      <c r="D671" s="55" t="s">
        <v>626</v>
      </c>
      <c r="E671" s="55" t="s">
        <v>163</v>
      </c>
      <c r="F671" s="55" t="s">
        <v>35</v>
      </c>
      <c r="G671" s="57">
        <v>35202</v>
      </c>
      <c r="H671" s="58">
        <v>5.0999999999999996</v>
      </c>
      <c r="I671" s="60">
        <v>10.62</v>
      </c>
      <c r="J671" s="60">
        <v>12.5</v>
      </c>
      <c r="K671" s="60">
        <v>49</v>
      </c>
      <c r="L671" s="60" t="s">
        <v>17</v>
      </c>
      <c r="M671" s="57">
        <v>35354</v>
      </c>
      <c r="N671" s="55" t="s">
        <v>73</v>
      </c>
      <c r="O671" s="58">
        <v>3.2</v>
      </c>
      <c r="P671" s="55" t="s">
        <v>74</v>
      </c>
      <c r="Q671" s="55" t="s">
        <v>74</v>
      </c>
      <c r="R671" s="60" t="s">
        <v>17</v>
      </c>
      <c r="S671" s="60" t="s">
        <v>17</v>
      </c>
      <c r="T671" s="60" t="s">
        <v>17</v>
      </c>
      <c r="U671" s="55" t="s">
        <v>17</v>
      </c>
      <c r="V671" s="60" t="s">
        <v>17</v>
      </c>
      <c r="W671" s="55" t="s">
        <v>17</v>
      </c>
      <c r="X671" s="61">
        <v>5</v>
      </c>
      <c r="Y671" s="11">
        <f t="shared" si="42"/>
        <v>1996</v>
      </c>
      <c r="Z671" s="7" t="str">
        <f t="shared" si="43"/>
        <v>1996.4</v>
      </c>
      <c r="AA671" s="12" t="str">
        <f>IF(AND(INDEX('Rate Case History'!V$11:V$13,MATCH($F671,'Rate Case History'!$U$11:$U$13,0))="Yes",INDEX('Rate Case History'!V$15:V$17,MATCH($N671,'Rate Case History'!$U$15:$U$17,0))="Yes",$M671&lt;='Rate Case History'!$V$7,ISNUMBER($S671)),$S671/100,"NA")</f>
        <v>NA</v>
      </c>
    </row>
    <row r="672" spans="1:27" x14ac:dyDescent="0.25">
      <c r="A672" s="55" t="s">
        <v>33</v>
      </c>
      <c r="B672" s="56" t="s">
        <v>627</v>
      </c>
      <c r="C672" s="55" t="s">
        <v>34</v>
      </c>
      <c r="D672" s="55" t="s">
        <v>2640</v>
      </c>
      <c r="E672" s="55" t="s">
        <v>163</v>
      </c>
      <c r="F672" s="55" t="s">
        <v>35</v>
      </c>
      <c r="G672" s="57">
        <v>45184</v>
      </c>
      <c r="H672" s="58">
        <v>25.755633</v>
      </c>
      <c r="I672" s="59" t="s">
        <v>17</v>
      </c>
      <c r="J672" s="59" t="s">
        <v>17</v>
      </c>
      <c r="K672" s="59" t="s">
        <v>17</v>
      </c>
      <c r="L672" s="59" t="s">
        <v>17</v>
      </c>
      <c r="M672" s="57">
        <v>45229</v>
      </c>
      <c r="N672" s="55" t="s">
        <v>76</v>
      </c>
      <c r="O672" s="58">
        <v>25.42146</v>
      </c>
      <c r="P672" s="55" t="s">
        <v>74</v>
      </c>
      <c r="Q672" s="55" t="s">
        <v>74</v>
      </c>
      <c r="R672" s="59" t="s">
        <v>17</v>
      </c>
      <c r="S672" s="59" t="s">
        <v>17</v>
      </c>
      <c r="T672" s="59" t="s">
        <v>17</v>
      </c>
      <c r="U672" s="55" t="s">
        <v>17</v>
      </c>
      <c r="V672" s="59" t="s">
        <v>17</v>
      </c>
      <c r="W672" s="55" t="s">
        <v>17</v>
      </c>
      <c r="X672" s="61">
        <v>1</v>
      </c>
      <c r="Y672" s="11">
        <f t="shared" ref="Y672:Y693" si="44">YEAR(M672)</f>
        <v>2023</v>
      </c>
      <c r="Z672" s="7" t="str">
        <f t="shared" ref="Z672:Z693" si="45">YEAR(M672)&amp;"."&amp;INT((MONTH(M672)-1)/3)+1</f>
        <v>2023.4</v>
      </c>
      <c r="AA672" s="12" t="str">
        <f>IF(AND(INDEX('Rate Case History'!V$11:V$13,MATCH($F672,'Rate Case History'!$U$11:$U$13,0))="Yes",INDEX('Rate Case History'!V$15:V$17,MATCH($N672,'Rate Case History'!$U$15:$U$17,0))="Yes",$M672&lt;='Rate Case History'!$V$7,ISNUMBER($S672)),$S672/100,"NA")</f>
        <v>NA</v>
      </c>
    </row>
    <row r="673" spans="1:27" x14ac:dyDescent="0.25">
      <c r="A673" s="55" t="s">
        <v>33</v>
      </c>
      <c r="B673" s="56" t="s">
        <v>627</v>
      </c>
      <c r="C673" s="55" t="s">
        <v>34</v>
      </c>
      <c r="D673" s="55" t="s">
        <v>2641</v>
      </c>
      <c r="E673" s="55" t="s">
        <v>163</v>
      </c>
      <c r="F673" s="55" t="s">
        <v>35</v>
      </c>
      <c r="G673" s="57">
        <v>44819</v>
      </c>
      <c r="H673" s="58">
        <v>31.934749</v>
      </c>
      <c r="I673" s="59" t="s">
        <v>17</v>
      </c>
      <c r="J673" s="59" t="s">
        <v>17</v>
      </c>
      <c r="K673" s="59" t="s">
        <v>17</v>
      </c>
      <c r="L673" s="59" t="s">
        <v>17</v>
      </c>
      <c r="M673" s="57">
        <v>44865</v>
      </c>
      <c r="N673" s="55" t="s">
        <v>76</v>
      </c>
      <c r="O673" s="58">
        <v>21.7</v>
      </c>
      <c r="P673" s="55" t="s">
        <v>74</v>
      </c>
      <c r="Q673" s="55" t="s">
        <v>74</v>
      </c>
      <c r="R673" s="59" t="s">
        <v>17</v>
      </c>
      <c r="S673" s="59" t="s">
        <v>17</v>
      </c>
      <c r="T673" s="59" t="s">
        <v>17</v>
      </c>
      <c r="U673" s="55" t="s">
        <v>17</v>
      </c>
      <c r="V673" s="59" t="s">
        <v>17</v>
      </c>
      <c r="W673" s="55" t="s">
        <v>17</v>
      </c>
      <c r="X673" s="61">
        <v>1</v>
      </c>
      <c r="Y673" s="11">
        <f t="shared" si="44"/>
        <v>2022</v>
      </c>
      <c r="Z673" s="7" t="str">
        <f t="shared" si="45"/>
        <v>2022.4</v>
      </c>
      <c r="AA673" s="12" t="str">
        <f>IF(AND(INDEX('Rate Case History'!V$11:V$13,MATCH($F673,'Rate Case History'!$U$11:$U$13,0))="Yes",INDEX('Rate Case History'!V$15:V$17,MATCH($N673,'Rate Case History'!$U$15:$U$17,0))="Yes",$M673&lt;='Rate Case History'!$V$7,ISNUMBER($S673)),$S673/100,"NA")</f>
        <v>NA</v>
      </c>
    </row>
    <row r="674" spans="1:27" x14ac:dyDescent="0.25">
      <c r="A674" s="55" t="s">
        <v>33</v>
      </c>
      <c r="B674" s="56" t="s">
        <v>627</v>
      </c>
      <c r="C674" s="55" t="s">
        <v>34</v>
      </c>
      <c r="D674" s="55" t="s">
        <v>628</v>
      </c>
      <c r="E674" s="55" t="s">
        <v>163</v>
      </c>
      <c r="F674" s="55" t="s">
        <v>35</v>
      </c>
      <c r="G674" s="57">
        <v>44454</v>
      </c>
      <c r="H674" s="58">
        <v>13.616320999999999</v>
      </c>
      <c r="I674" s="59" t="s">
        <v>17</v>
      </c>
      <c r="J674" s="59" t="s">
        <v>17</v>
      </c>
      <c r="K674" s="59" t="s">
        <v>17</v>
      </c>
      <c r="L674" s="59" t="s">
        <v>17</v>
      </c>
      <c r="M674" s="57">
        <v>44498</v>
      </c>
      <c r="N674" s="55" t="s">
        <v>76</v>
      </c>
      <c r="O674" s="58">
        <v>13.616320999999999</v>
      </c>
      <c r="P674" s="55" t="s">
        <v>74</v>
      </c>
      <c r="Q674" s="55" t="s">
        <v>74</v>
      </c>
      <c r="R674" s="60" t="s">
        <v>17</v>
      </c>
      <c r="S674" s="60" t="s">
        <v>17</v>
      </c>
      <c r="T674" s="60" t="s">
        <v>17</v>
      </c>
      <c r="U674" s="55" t="s">
        <v>17</v>
      </c>
      <c r="V674" s="60" t="s">
        <v>17</v>
      </c>
      <c r="W674" s="55" t="s">
        <v>17</v>
      </c>
      <c r="X674" s="61">
        <v>1</v>
      </c>
      <c r="Y674" s="11">
        <f t="shared" si="44"/>
        <v>2021</v>
      </c>
      <c r="Z674" s="7" t="str">
        <f t="shared" si="45"/>
        <v>2021.4</v>
      </c>
      <c r="AA674" s="12" t="str">
        <f>IF(AND(INDEX('Rate Case History'!V$11:V$13,MATCH($F674,'Rate Case History'!$U$11:$U$13,0))="Yes",INDEX('Rate Case History'!V$15:V$17,MATCH($N674,'Rate Case History'!$U$15:$U$17,0))="Yes",$M674&lt;='Rate Case History'!$V$7,ISNUMBER($S674)),$S674/100,"NA")</f>
        <v>NA</v>
      </c>
    </row>
    <row r="675" spans="1:27" x14ac:dyDescent="0.25">
      <c r="A675" s="55" t="s">
        <v>33</v>
      </c>
      <c r="B675" s="56" t="s">
        <v>627</v>
      </c>
      <c r="C675" s="55" t="s">
        <v>34</v>
      </c>
      <c r="D675" s="55" t="s">
        <v>629</v>
      </c>
      <c r="E675" s="55" t="s">
        <v>163</v>
      </c>
      <c r="F675" s="55" t="s">
        <v>35</v>
      </c>
      <c r="G675" s="57">
        <v>43777</v>
      </c>
      <c r="H675" s="58">
        <v>34.970916000000003</v>
      </c>
      <c r="I675" s="59">
        <v>7.6</v>
      </c>
      <c r="J675" s="59">
        <v>10.45</v>
      </c>
      <c r="K675" s="59">
        <v>54.84</v>
      </c>
      <c r="L675" s="59">
        <v>809.57930999999996</v>
      </c>
      <c r="M675" s="57">
        <v>44134</v>
      </c>
      <c r="N675" s="55" t="s">
        <v>76</v>
      </c>
      <c r="O675" s="58">
        <v>22.771124</v>
      </c>
      <c r="P675" s="55" t="s">
        <v>75</v>
      </c>
      <c r="Q675" s="55" t="s">
        <v>74</v>
      </c>
      <c r="R675" s="60">
        <v>7.29</v>
      </c>
      <c r="S675" s="60">
        <v>9.9</v>
      </c>
      <c r="T675" s="60">
        <v>54.77</v>
      </c>
      <c r="U675" s="55" t="s">
        <v>1687</v>
      </c>
      <c r="V675" s="60">
        <v>780.12105299999996</v>
      </c>
      <c r="W675" s="55" t="s">
        <v>18</v>
      </c>
      <c r="X675" s="61">
        <v>11</v>
      </c>
      <c r="Y675" s="11">
        <f t="shared" si="44"/>
        <v>2020</v>
      </c>
      <c r="Z675" s="7" t="str">
        <f t="shared" si="45"/>
        <v>2020.4</v>
      </c>
      <c r="AA675" s="12">
        <f>IF(AND(INDEX('Rate Case History'!V$11:V$13,MATCH($F675,'Rate Case History'!$U$11:$U$13,0))="Yes",INDEX('Rate Case History'!V$15:V$17,MATCH($N675,'Rate Case History'!$U$15:$U$17,0))="Yes",$M675&lt;='Rate Case History'!$V$7,ISNUMBER($S675)),$S675/100,"NA")</f>
        <v>9.9000000000000005E-2</v>
      </c>
    </row>
    <row r="676" spans="1:27" x14ac:dyDescent="0.25">
      <c r="A676" s="55" t="s">
        <v>33</v>
      </c>
      <c r="B676" s="56" t="s">
        <v>627</v>
      </c>
      <c r="C676" s="55" t="s">
        <v>34</v>
      </c>
      <c r="D676" s="55" t="s">
        <v>630</v>
      </c>
      <c r="E676" s="55" t="s">
        <v>163</v>
      </c>
      <c r="F676" s="55" t="s">
        <v>35</v>
      </c>
      <c r="G676" s="57">
        <v>41990</v>
      </c>
      <c r="H676" s="58">
        <v>23.195466</v>
      </c>
      <c r="I676" s="60">
        <v>7.99</v>
      </c>
      <c r="J676" s="60">
        <v>10.25</v>
      </c>
      <c r="K676" s="60">
        <v>52.8</v>
      </c>
      <c r="L676" s="59">
        <v>480.059282</v>
      </c>
      <c r="M676" s="57">
        <v>42307</v>
      </c>
      <c r="N676" s="55" t="s">
        <v>76</v>
      </c>
      <c r="O676" s="58">
        <v>15.831322</v>
      </c>
      <c r="P676" s="55" t="s">
        <v>74</v>
      </c>
      <c r="Q676" s="55" t="s">
        <v>74</v>
      </c>
      <c r="R676" s="60">
        <v>7.72</v>
      </c>
      <c r="S676" s="60">
        <v>9.8000000000000007</v>
      </c>
      <c r="T676" s="60">
        <v>52.1</v>
      </c>
      <c r="U676" s="55" t="s">
        <v>1661</v>
      </c>
      <c r="V676" s="59">
        <v>475.31615499999998</v>
      </c>
      <c r="W676" s="55" t="s">
        <v>18</v>
      </c>
      <c r="X676" s="61">
        <v>10</v>
      </c>
      <c r="Y676" s="11">
        <f t="shared" si="44"/>
        <v>2015</v>
      </c>
      <c r="Z676" s="7" t="str">
        <f t="shared" si="45"/>
        <v>2015.4</v>
      </c>
      <c r="AA676" s="12">
        <f>IF(AND(INDEX('Rate Case History'!V$11:V$13,MATCH($F676,'Rate Case History'!$U$11:$U$13,0))="Yes",INDEX('Rate Case History'!V$15:V$17,MATCH($N676,'Rate Case History'!$U$15:$U$17,0))="Yes",$M676&lt;='Rate Case History'!$V$7,ISNUMBER($S676)),$S676/100,"NA")</f>
        <v>9.8000000000000004E-2</v>
      </c>
    </row>
    <row r="677" spans="1:27" x14ac:dyDescent="0.25">
      <c r="A677" s="55" t="s">
        <v>33</v>
      </c>
      <c r="B677" s="56" t="s">
        <v>627</v>
      </c>
      <c r="C677" s="55" t="s">
        <v>34</v>
      </c>
      <c r="D677" s="55" t="s">
        <v>631</v>
      </c>
      <c r="E677" s="55" t="s">
        <v>163</v>
      </c>
      <c r="F677" s="55" t="s">
        <v>35</v>
      </c>
      <c r="G677" s="57">
        <v>38692</v>
      </c>
      <c r="H677" s="58">
        <v>1.9</v>
      </c>
      <c r="I677" s="59" t="s">
        <v>17</v>
      </c>
      <c r="J677" s="59" t="s">
        <v>17</v>
      </c>
      <c r="K677" s="59" t="s">
        <v>17</v>
      </c>
      <c r="L677" s="59" t="s">
        <v>17</v>
      </c>
      <c r="M677" s="57">
        <v>38716</v>
      </c>
      <c r="N677" s="55" t="s">
        <v>73</v>
      </c>
      <c r="O677" s="58">
        <v>0</v>
      </c>
      <c r="P677" s="55" t="s">
        <v>74</v>
      </c>
      <c r="Q677" s="55" t="s">
        <v>74</v>
      </c>
      <c r="R677" s="59" t="s">
        <v>17</v>
      </c>
      <c r="S677" s="59" t="s">
        <v>17</v>
      </c>
      <c r="T677" s="59" t="s">
        <v>17</v>
      </c>
      <c r="U677" s="55" t="s">
        <v>17</v>
      </c>
      <c r="V677" s="59" t="s">
        <v>17</v>
      </c>
      <c r="W677" s="55" t="s">
        <v>17</v>
      </c>
      <c r="X677" s="61">
        <v>0</v>
      </c>
      <c r="Y677" s="11">
        <f t="shared" si="44"/>
        <v>2005</v>
      </c>
      <c r="Z677" s="7" t="str">
        <f t="shared" si="45"/>
        <v>2005.4</v>
      </c>
      <c r="AA677" s="12" t="str">
        <f>IF(AND(INDEX('Rate Case History'!V$11:V$13,MATCH($F677,'Rate Case History'!$U$11:$U$13,0))="Yes",INDEX('Rate Case History'!V$15:V$17,MATCH($N677,'Rate Case History'!$U$15:$U$17,0))="Yes",$M677&lt;='Rate Case History'!$V$7,ISNUMBER($S677)),$S677/100,"NA")</f>
        <v>NA</v>
      </c>
    </row>
    <row r="678" spans="1:27" x14ac:dyDescent="0.25">
      <c r="A678" s="55" t="s">
        <v>33</v>
      </c>
      <c r="B678" s="56" t="s">
        <v>627</v>
      </c>
      <c r="C678" s="55" t="s">
        <v>34</v>
      </c>
      <c r="D678" s="55" t="s">
        <v>2203</v>
      </c>
      <c r="E678" s="55" t="s">
        <v>163</v>
      </c>
      <c r="F678" s="55" t="s">
        <v>35</v>
      </c>
      <c r="G678" s="57">
        <v>33344</v>
      </c>
      <c r="H678" s="58">
        <v>27.1</v>
      </c>
      <c r="I678" s="59">
        <v>11.65</v>
      </c>
      <c r="J678" s="59">
        <v>13.85</v>
      </c>
      <c r="K678" s="59">
        <v>51.36</v>
      </c>
      <c r="L678" s="59" t="s">
        <v>17</v>
      </c>
      <c r="M678" s="57">
        <v>33542</v>
      </c>
      <c r="N678" s="55" t="s">
        <v>73</v>
      </c>
      <c r="O678" s="58">
        <v>22.8</v>
      </c>
      <c r="P678" s="55" t="s">
        <v>74</v>
      </c>
      <c r="Q678" s="55" t="s">
        <v>74</v>
      </c>
      <c r="R678" s="59" t="s">
        <v>17</v>
      </c>
      <c r="S678" s="59" t="s">
        <v>17</v>
      </c>
      <c r="T678" s="59" t="s">
        <v>17</v>
      </c>
      <c r="U678" s="55" t="s">
        <v>1758</v>
      </c>
      <c r="V678" s="59" t="s">
        <v>17</v>
      </c>
      <c r="W678" s="55" t="s">
        <v>18</v>
      </c>
      <c r="X678" s="61">
        <v>6</v>
      </c>
      <c r="Y678" s="11">
        <f t="shared" si="44"/>
        <v>1991</v>
      </c>
      <c r="Z678" s="7" t="str">
        <f t="shared" si="45"/>
        <v>1991.4</v>
      </c>
      <c r="AA678" s="12" t="str">
        <f>IF(AND(INDEX('Rate Case History'!V$11:V$13,MATCH($F678,'Rate Case History'!$U$11:$U$13,0))="Yes",INDEX('Rate Case History'!V$15:V$17,MATCH($N678,'Rate Case History'!$U$15:$U$17,0))="Yes",$M678&lt;='Rate Case History'!$V$7,ISNUMBER($S678)),$S678/100,"NA")</f>
        <v>NA</v>
      </c>
    </row>
    <row r="679" spans="1:27" x14ac:dyDescent="0.25">
      <c r="A679" s="55" t="s">
        <v>33</v>
      </c>
      <c r="B679" s="56" t="s">
        <v>627</v>
      </c>
      <c r="C679" s="55" t="s">
        <v>34</v>
      </c>
      <c r="D679" s="55" t="s">
        <v>2204</v>
      </c>
      <c r="E679" s="55" t="s">
        <v>163</v>
      </c>
      <c r="F679" s="55" t="s">
        <v>35</v>
      </c>
      <c r="G679" s="57">
        <v>31944</v>
      </c>
      <c r="H679" s="58">
        <v>15.7</v>
      </c>
      <c r="I679" s="59">
        <v>12.02</v>
      </c>
      <c r="J679" s="59">
        <v>14.85</v>
      </c>
      <c r="K679" s="59">
        <v>51.09</v>
      </c>
      <c r="L679" s="59" t="s">
        <v>17</v>
      </c>
      <c r="M679" s="57">
        <v>32142</v>
      </c>
      <c r="N679" s="55" t="s">
        <v>76</v>
      </c>
      <c r="O679" s="58">
        <v>15.6</v>
      </c>
      <c r="P679" s="55" t="s">
        <v>74</v>
      </c>
      <c r="Q679" s="55" t="s">
        <v>74</v>
      </c>
      <c r="R679" s="59">
        <v>11.2</v>
      </c>
      <c r="S679" s="59">
        <v>13.25</v>
      </c>
      <c r="T679" s="59">
        <v>51.09</v>
      </c>
      <c r="U679" s="55" t="s">
        <v>1953</v>
      </c>
      <c r="V679" s="59" t="s">
        <v>17</v>
      </c>
      <c r="W679" s="55" t="s">
        <v>17</v>
      </c>
      <c r="X679" s="61">
        <v>6</v>
      </c>
      <c r="Y679" s="11">
        <f t="shared" si="44"/>
        <v>1987</v>
      </c>
      <c r="Z679" s="7" t="str">
        <f t="shared" si="45"/>
        <v>1987.4</v>
      </c>
      <c r="AA679" s="12">
        <f>IF(AND(INDEX('Rate Case History'!V$11:V$13,MATCH($F679,'Rate Case History'!$U$11:$U$13,0))="Yes",INDEX('Rate Case History'!V$15:V$17,MATCH($N679,'Rate Case History'!$U$15:$U$17,0))="Yes",$M679&lt;='Rate Case History'!$V$7,ISNUMBER($S679)),$S679/100,"NA")</f>
        <v>0.13250000000000001</v>
      </c>
    </row>
    <row r="680" spans="1:27" x14ac:dyDescent="0.25">
      <c r="A680" s="55" t="s">
        <v>33</v>
      </c>
      <c r="B680" s="56" t="s">
        <v>627</v>
      </c>
      <c r="C680" s="55" t="s">
        <v>34</v>
      </c>
      <c r="D680" s="55" t="s">
        <v>2205</v>
      </c>
      <c r="E680" s="55" t="s">
        <v>163</v>
      </c>
      <c r="F680" s="55" t="s">
        <v>35</v>
      </c>
      <c r="G680" s="57">
        <v>30088</v>
      </c>
      <c r="H680" s="58">
        <v>35.799999999999997</v>
      </c>
      <c r="I680" s="59">
        <v>15.81</v>
      </c>
      <c r="J680" s="59">
        <v>19</v>
      </c>
      <c r="K680" s="59">
        <v>51.72</v>
      </c>
      <c r="L680" s="59">
        <v>125.7</v>
      </c>
      <c r="M680" s="57">
        <v>30285</v>
      </c>
      <c r="N680" s="55" t="s">
        <v>76</v>
      </c>
      <c r="O680" s="58">
        <v>27.4</v>
      </c>
      <c r="P680" s="55" t="s">
        <v>74</v>
      </c>
      <c r="Q680" s="55" t="s">
        <v>74</v>
      </c>
      <c r="R680" s="59">
        <v>13.59</v>
      </c>
      <c r="S680" s="59">
        <v>15.5</v>
      </c>
      <c r="T680" s="59">
        <v>51.72</v>
      </c>
      <c r="U680" s="55" t="s">
        <v>1981</v>
      </c>
      <c r="V680" s="59">
        <v>113.9</v>
      </c>
      <c r="W680" s="55" t="s">
        <v>18</v>
      </c>
      <c r="X680" s="61">
        <v>6</v>
      </c>
      <c r="Y680" s="11">
        <f t="shared" si="44"/>
        <v>1982</v>
      </c>
      <c r="Z680" s="7" t="str">
        <f t="shared" si="45"/>
        <v>1982.4</v>
      </c>
      <c r="AA680" s="12">
        <f>IF(AND(INDEX('Rate Case History'!V$11:V$13,MATCH($F680,'Rate Case History'!$U$11:$U$13,0))="Yes",INDEX('Rate Case History'!V$15:V$17,MATCH($N680,'Rate Case History'!$U$15:$U$17,0))="Yes",$M680&lt;='Rate Case History'!$V$7,ISNUMBER($S680)),$S680/100,"NA")</f>
        <v>0.155</v>
      </c>
    </row>
    <row r="681" spans="1:27" x14ac:dyDescent="0.25">
      <c r="A681" s="55" t="s">
        <v>33</v>
      </c>
      <c r="B681" s="56" t="s">
        <v>627</v>
      </c>
      <c r="C681" s="55" t="s">
        <v>34</v>
      </c>
      <c r="D681" s="55" t="s">
        <v>2206</v>
      </c>
      <c r="E681" s="55" t="s">
        <v>163</v>
      </c>
      <c r="F681" s="55" t="s">
        <v>35</v>
      </c>
      <c r="G681" s="57">
        <v>29053</v>
      </c>
      <c r="H681" s="58">
        <v>3.4</v>
      </c>
      <c r="I681" s="59">
        <v>11.04</v>
      </c>
      <c r="J681" s="59">
        <v>14</v>
      </c>
      <c r="K681" s="59">
        <v>51.99</v>
      </c>
      <c r="L681" s="59" t="s">
        <v>17</v>
      </c>
      <c r="M681" s="57">
        <v>29251</v>
      </c>
      <c r="N681" s="55" t="s">
        <v>76</v>
      </c>
      <c r="O681" s="58">
        <v>2.5</v>
      </c>
      <c r="P681" s="55" t="s">
        <v>74</v>
      </c>
      <c r="Q681" s="55" t="s">
        <v>74</v>
      </c>
      <c r="R681" s="59">
        <v>10.31</v>
      </c>
      <c r="S681" s="59">
        <v>12.61</v>
      </c>
      <c r="T681" s="59">
        <v>52</v>
      </c>
      <c r="U681" s="55" t="s">
        <v>2196</v>
      </c>
      <c r="V681" s="59" t="s">
        <v>17</v>
      </c>
      <c r="W681" s="55" t="s">
        <v>17</v>
      </c>
      <c r="X681" s="61">
        <v>6</v>
      </c>
      <c r="Y681" s="11">
        <f t="shared" si="44"/>
        <v>1980</v>
      </c>
      <c r="Z681" s="7" t="str">
        <f t="shared" si="45"/>
        <v>1980.1</v>
      </c>
      <c r="AA681" s="12">
        <f>IF(AND(INDEX('Rate Case History'!V$11:V$13,MATCH($F681,'Rate Case History'!$U$11:$U$13,0))="Yes",INDEX('Rate Case History'!V$15:V$17,MATCH($N681,'Rate Case History'!$U$15:$U$17,0))="Yes",$M681&lt;='Rate Case History'!$V$7,ISNUMBER($S681)),$S681/100,"NA")</f>
        <v>0.12609999999999999</v>
      </c>
    </row>
    <row r="682" spans="1:27" x14ac:dyDescent="0.25">
      <c r="A682" s="55" t="s">
        <v>33</v>
      </c>
      <c r="B682" s="56" t="s">
        <v>632</v>
      </c>
      <c r="C682" s="55" t="s">
        <v>86</v>
      </c>
      <c r="D682" s="55" t="s">
        <v>1603</v>
      </c>
      <c r="E682" s="55" t="s">
        <v>163</v>
      </c>
      <c r="F682" s="55" t="s">
        <v>35</v>
      </c>
      <c r="G682" s="57">
        <v>44736</v>
      </c>
      <c r="H682" s="58">
        <v>10.744999999999999</v>
      </c>
      <c r="I682" s="59">
        <v>7.91</v>
      </c>
      <c r="J682" s="59">
        <v>10.5</v>
      </c>
      <c r="K682" s="59">
        <v>58.35</v>
      </c>
      <c r="L682" s="59">
        <v>117.61669999999999</v>
      </c>
      <c r="M682" s="57">
        <v>44861</v>
      </c>
      <c r="N682" s="55" t="s">
        <v>73</v>
      </c>
      <c r="O682" s="58">
        <v>5.6680000000000001</v>
      </c>
      <c r="P682" s="55" t="s">
        <v>75</v>
      </c>
      <c r="Q682" s="55" t="s">
        <v>74</v>
      </c>
      <c r="R682" s="59">
        <v>7.2</v>
      </c>
      <c r="S682" s="59">
        <v>9.6999999999999993</v>
      </c>
      <c r="T682" s="59">
        <v>54</v>
      </c>
      <c r="U682" s="55" t="s">
        <v>1685</v>
      </c>
      <c r="V682" s="59" t="s">
        <v>17</v>
      </c>
      <c r="W682" s="55" t="s">
        <v>17</v>
      </c>
      <c r="X682" s="61">
        <v>4</v>
      </c>
      <c r="Y682" s="11">
        <f t="shared" si="44"/>
        <v>2022</v>
      </c>
      <c r="Z682" s="7" t="str">
        <f t="shared" si="45"/>
        <v>2022.4</v>
      </c>
      <c r="AA682" s="12">
        <f>IF(AND(INDEX('Rate Case History'!V$11:V$13,MATCH($F682,'Rate Case History'!$U$11:$U$13,0))="Yes",INDEX('Rate Case History'!V$15:V$17,MATCH($N682,'Rate Case History'!$U$15:$U$17,0))="Yes",$M682&lt;='Rate Case History'!$V$7,ISNUMBER($S682)),$S682/100,"NA")</f>
        <v>9.6999999999999989E-2</v>
      </c>
    </row>
    <row r="683" spans="1:27" x14ac:dyDescent="0.25">
      <c r="A683" s="55" t="s">
        <v>33</v>
      </c>
      <c r="B683" s="56" t="s">
        <v>632</v>
      </c>
      <c r="C683" s="55" t="s">
        <v>86</v>
      </c>
      <c r="D683" s="55" t="s">
        <v>633</v>
      </c>
      <c r="E683" s="55" t="s">
        <v>163</v>
      </c>
      <c r="F683" s="55" t="s">
        <v>35</v>
      </c>
      <c r="G683" s="57">
        <v>43237</v>
      </c>
      <c r="H683" s="58">
        <v>4.0654859999999999</v>
      </c>
      <c r="I683" s="59">
        <v>8.94</v>
      </c>
      <c r="J683" s="59">
        <v>10.35</v>
      </c>
      <c r="K683" s="59">
        <v>61.48</v>
      </c>
      <c r="L683" s="59">
        <v>95.831208000000004</v>
      </c>
      <c r="M683" s="57">
        <v>43483</v>
      </c>
      <c r="N683" s="55" t="s">
        <v>73</v>
      </c>
      <c r="O683" s="58">
        <v>2.39</v>
      </c>
      <c r="P683" s="55" t="s">
        <v>74</v>
      </c>
      <c r="Q683" s="55" t="s">
        <v>74</v>
      </c>
      <c r="R683" s="59">
        <v>8.33</v>
      </c>
      <c r="S683" s="59">
        <v>9.6999999999999993</v>
      </c>
      <c r="T683" s="59">
        <v>54</v>
      </c>
      <c r="U683" s="55" t="s">
        <v>1665</v>
      </c>
      <c r="V683" s="59" t="s">
        <v>17</v>
      </c>
      <c r="W683" s="55" t="s">
        <v>17</v>
      </c>
      <c r="X683" s="61">
        <v>8</v>
      </c>
      <c r="Y683" s="11">
        <f t="shared" si="44"/>
        <v>2019</v>
      </c>
      <c r="Z683" s="7" t="str">
        <f t="shared" si="45"/>
        <v>2019.1</v>
      </c>
      <c r="AA683" s="12">
        <f>IF(AND(INDEX('Rate Case History'!V$11:V$13,MATCH($F683,'Rate Case History'!$U$11:$U$13,0))="Yes",INDEX('Rate Case History'!V$15:V$17,MATCH($N683,'Rate Case History'!$U$15:$U$17,0))="Yes",$M683&lt;='Rate Case History'!$V$7,ISNUMBER($S683)),$S683/100,"NA")</f>
        <v>9.6999999999999989E-2</v>
      </c>
    </row>
    <row r="684" spans="1:27" x14ac:dyDescent="0.25">
      <c r="A684" s="55" t="s">
        <v>33</v>
      </c>
      <c r="B684" s="56" t="s">
        <v>632</v>
      </c>
      <c r="C684" s="55" t="s">
        <v>86</v>
      </c>
      <c r="D684" s="55" t="s">
        <v>2207</v>
      </c>
      <c r="E684" s="55" t="s">
        <v>163</v>
      </c>
      <c r="F684" s="55" t="s">
        <v>35</v>
      </c>
      <c r="G684" s="57">
        <v>32645</v>
      </c>
      <c r="H684" s="58">
        <v>5.7</v>
      </c>
      <c r="I684" s="59">
        <v>12.47</v>
      </c>
      <c r="J684" s="59">
        <v>15.6</v>
      </c>
      <c r="K684" s="59">
        <v>43.6</v>
      </c>
      <c r="L684" s="59" t="s">
        <v>17</v>
      </c>
      <c r="M684" s="57">
        <v>32842</v>
      </c>
      <c r="N684" s="55" t="s">
        <v>73</v>
      </c>
      <c r="O684" s="58">
        <v>3.4</v>
      </c>
      <c r="P684" s="55" t="s">
        <v>74</v>
      </c>
      <c r="Q684" s="55" t="s">
        <v>74</v>
      </c>
      <c r="R684" s="59" t="s">
        <v>17</v>
      </c>
      <c r="S684" s="59" t="s">
        <v>17</v>
      </c>
      <c r="T684" s="59" t="s">
        <v>17</v>
      </c>
      <c r="U684" s="55" t="s">
        <v>1975</v>
      </c>
      <c r="V684" s="59" t="s">
        <v>17</v>
      </c>
      <c r="W684" s="55" t="s">
        <v>17</v>
      </c>
      <c r="X684" s="61">
        <v>6</v>
      </c>
      <c r="Y684" s="11">
        <f t="shared" si="44"/>
        <v>1989</v>
      </c>
      <c r="Z684" s="7" t="str">
        <f t="shared" si="45"/>
        <v>1989.4</v>
      </c>
      <c r="AA684" s="12" t="str">
        <f>IF(AND(INDEX('Rate Case History'!V$11:V$13,MATCH($F684,'Rate Case History'!$U$11:$U$13,0))="Yes",INDEX('Rate Case History'!V$15:V$17,MATCH($N684,'Rate Case History'!$U$15:$U$17,0))="Yes",$M684&lt;='Rate Case History'!$V$7,ISNUMBER($S684)),$S684/100,"NA")</f>
        <v>NA</v>
      </c>
    </row>
    <row r="685" spans="1:27" x14ac:dyDescent="0.25">
      <c r="A685" s="55" t="s">
        <v>117</v>
      </c>
      <c r="B685" s="56" t="s">
        <v>118</v>
      </c>
      <c r="C685" s="55" t="s">
        <v>88</v>
      </c>
      <c r="D685" s="55" t="s">
        <v>2649</v>
      </c>
      <c r="E685" s="55" t="s">
        <v>163</v>
      </c>
      <c r="F685" s="55" t="s">
        <v>35</v>
      </c>
      <c r="G685" s="57">
        <v>44974</v>
      </c>
      <c r="H685" s="58">
        <v>290.08499999999998</v>
      </c>
      <c r="I685" s="59">
        <v>7.56</v>
      </c>
      <c r="J685" s="60">
        <v>10.4</v>
      </c>
      <c r="K685" s="60">
        <v>52</v>
      </c>
      <c r="L685" s="60">
        <v>3944.9070000000002</v>
      </c>
      <c r="M685" s="57">
        <v>45274</v>
      </c>
      <c r="N685" s="55" t="s">
        <v>76</v>
      </c>
      <c r="O685" s="58">
        <v>228.786</v>
      </c>
      <c r="P685" s="55" t="s">
        <v>75</v>
      </c>
      <c r="Q685" s="55" t="s">
        <v>74</v>
      </c>
      <c r="R685" s="59">
        <v>6.74</v>
      </c>
      <c r="S685" s="60">
        <v>9.4499999999999993</v>
      </c>
      <c r="T685" s="60">
        <v>52</v>
      </c>
      <c r="U685" s="55" t="s">
        <v>2648</v>
      </c>
      <c r="V685" s="60">
        <v>3801.2170000000001</v>
      </c>
      <c r="W685" s="55" t="s">
        <v>21</v>
      </c>
      <c r="X685" s="61">
        <v>10</v>
      </c>
      <c r="Y685" s="11">
        <f t="shared" si="44"/>
        <v>2023</v>
      </c>
      <c r="Z685" s="7" t="str">
        <f t="shared" si="45"/>
        <v>2023.4</v>
      </c>
      <c r="AA685" s="12">
        <f>IF(AND(INDEX('Rate Case History'!V$11:V$13,MATCH($F685,'Rate Case History'!$U$11:$U$13,0))="Yes",INDEX('Rate Case History'!V$15:V$17,MATCH($N685,'Rate Case History'!$U$15:$U$17,0))="Yes",$M685&lt;='Rate Case History'!$V$7,ISNUMBER($S685)),$S685/100,"NA")</f>
        <v>9.4499999999999987E-2</v>
      </c>
    </row>
    <row r="686" spans="1:27" x14ac:dyDescent="0.25">
      <c r="A686" s="55" t="s">
        <v>117</v>
      </c>
      <c r="B686" s="56" t="s">
        <v>118</v>
      </c>
      <c r="C686" s="55" t="s">
        <v>88</v>
      </c>
      <c r="D686" s="55" t="s">
        <v>634</v>
      </c>
      <c r="E686" s="55" t="s">
        <v>163</v>
      </c>
      <c r="F686" s="55" t="s">
        <v>35</v>
      </c>
      <c r="G686" s="57">
        <v>43966</v>
      </c>
      <c r="H686" s="58">
        <v>91.06</v>
      </c>
      <c r="I686" s="59">
        <v>7.09</v>
      </c>
      <c r="J686" s="59">
        <v>10.1</v>
      </c>
      <c r="K686" s="59">
        <v>52</v>
      </c>
      <c r="L686" s="60">
        <v>2972.0419999999999</v>
      </c>
      <c r="M686" s="57">
        <v>44181</v>
      </c>
      <c r="N686" s="55" t="s">
        <v>76</v>
      </c>
      <c r="O686" s="58">
        <v>73.887</v>
      </c>
      <c r="P686" s="55" t="s">
        <v>75</v>
      </c>
      <c r="Q686" s="55" t="s">
        <v>74</v>
      </c>
      <c r="R686" s="59">
        <v>6.83</v>
      </c>
      <c r="S686" s="59">
        <v>9.65</v>
      </c>
      <c r="T686" s="59">
        <v>52</v>
      </c>
      <c r="U686" s="55" t="s">
        <v>1683</v>
      </c>
      <c r="V686" s="60">
        <v>2443.1819999999998</v>
      </c>
      <c r="W686" s="55" t="s">
        <v>21</v>
      </c>
      <c r="X686" s="61">
        <v>7</v>
      </c>
      <c r="Y686" s="11">
        <f t="shared" si="44"/>
        <v>2020</v>
      </c>
      <c r="Z686" s="7" t="str">
        <f t="shared" si="45"/>
        <v>2020.4</v>
      </c>
      <c r="AA686" s="12">
        <f>IF(AND(INDEX('Rate Case History'!V$11:V$13,MATCH($F686,'Rate Case History'!$U$11:$U$13,0))="Yes",INDEX('Rate Case History'!V$15:V$17,MATCH($N686,'Rate Case History'!$U$15:$U$17,0))="Yes",$M686&lt;='Rate Case History'!$V$7,ISNUMBER($S686)),$S686/100,"NA")</f>
        <v>9.6500000000000002E-2</v>
      </c>
    </row>
    <row r="687" spans="1:27" x14ac:dyDescent="0.25">
      <c r="A687" s="55" t="s">
        <v>117</v>
      </c>
      <c r="B687" s="56" t="s">
        <v>118</v>
      </c>
      <c r="C687" s="55" t="s">
        <v>88</v>
      </c>
      <c r="D687" s="55" t="s">
        <v>635</v>
      </c>
      <c r="E687" s="55" t="s">
        <v>163</v>
      </c>
      <c r="F687" s="55" t="s">
        <v>35</v>
      </c>
      <c r="G687" s="57">
        <v>43609</v>
      </c>
      <c r="H687" s="58">
        <v>67.284999999999997</v>
      </c>
      <c r="I687" s="59">
        <v>7.26</v>
      </c>
      <c r="J687" s="59">
        <v>10.3</v>
      </c>
      <c r="K687" s="59">
        <v>52</v>
      </c>
      <c r="L687" s="59">
        <v>1893.6130000000001</v>
      </c>
      <c r="M687" s="57">
        <v>43816</v>
      </c>
      <c r="N687" s="55" t="s">
        <v>73</v>
      </c>
      <c r="O687" s="58">
        <v>54</v>
      </c>
      <c r="P687" s="55" t="s">
        <v>74</v>
      </c>
      <c r="Q687" s="55" t="s">
        <v>74</v>
      </c>
      <c r="R687" s="59">
        <v>6.97</v>
      </c>
      <c r="S687" s="59">
        <v>9.75</v>
      </c>
      <c r="T687" s="59" t="s">
        <v>17</v>
      </c>
      <c r="U687" s="55" t="s">
        <v>1806</v>
      </c>
      <c r="V687" s="60" t="s">
        <v>17</v>
      </c>
      <c r="W687" s="55" t="s">
        <v>17</v>
      </c>
      <c r="X687" s="61">
        <v>6</v>
      </c>
      <c r="Y687" s="11">
        <f t="shared" si="44"/>
        <v>2019</v>
      </c>
      <c r="Z687" s="7" t="str">
        <f t="shared" si="45"/>
        <v>2019.4</v>
      </c>
      <c r="AA687" s="12">
        <f>IF(AND(INDEX('Rate Case History'!V$11:V$13,MATCH($F687,'Rate Case History'!$U$11:$U$13,0))="Yes",INDEX('Rate Case History'!V$15:V$17,MATCH($N687,'Rate Case History'!$U$15:$U$17,0))="Yes",$M687&lt;='Rate Case History'!$V$7,ISNUMBER($S687)),$S687/100,"NA")</f>
        <v>9.7500000000000003E-2</v>
      </c>
    </row>
    <row r="688" spans="1:27" x14ac:dyDescent="0.25">
      <c r="A688" s="55" t="s">
        <v>117</v>
      </c>
      <c r="B688" s="56" t="s">
        <v>118</v>
      </c>
      <c r="C688" s="55" t="s">
        <v>88</v>
      </c>
      <c r="D688" s="55" t="s">
        <v>636</v>
      </c>
      <c r="E688" s="55" t="s">
        <v>163</v>
      </c>
      <c r="F688" s="55" t="s">
        <v>35</v>
      </c>
      <c r="G688" s="57">
        <v>43259</v>
      </c>
      <c r="H688" s="58">
        <v>82.781000000000006</v>
      </c>
      <c r="I688" s="59">
        <v>7.46</v>
      </c>
      <c r="J688" s="59">
        <v>10.5</v>
      </c>
      <c r="K688" s="59">
        <v>52.85</v>
      </c>
      <c r="L688" s="59">
        <v>1703.424</v>
      </c>
      <c r="M688" s="57">
        <v>43469</v>
      </c>
      <c r="N688" s="55" t="s">
        <v>76</v>
      </c>
      <c r="O688" s="58">
        <v>64.915000000000006</v>
      </c>
      <c r="P688" s="55" t="s">
        <v>74</v>
      </c>
      <c r="Q688" s="55" t="s">
        <v>74</v>
      </c>
      <c r="R688" s="59">
        <v>7.09</v>
      </c>
      <c r="S688" s="59">
        <v>9.8000000000000007</v>
      </c>
      <c r="T688" s="59">
        <v>52.85</v>
      </c>
      <c r="U688" s="55" t="s">
        <v>1807</v>
      </c>
      <c r="V688" s="59">
        <v>1646.011</v>
      </c>
      <c r="W688" s="55" t="s">
        <v>21</v>
      </c>
      <c r="X688" s="61">
        <v>7</v>
      </c>
      <c r="Y688" s="11">
        <f t="shared" si="44"/>
        <v>2019</v>
      </c>
      <c r="Z688" s="7" t="str">
        <f t="shared" si="45"/>
        <v>2019.1</v>
      </c>
      <c r="AA688" s="12">
        <f>IF(AND(INDEX('Rate Case History'!V$11:V$13,MATCH($F688,'Rate Case History'!$U$11:$U$13,0))="Yes",INDEX('Rate Case History'!V$15:V$17,MATCH($N688,'Rate Case History'!$U$15:$U$17,0))="Yes",$M688&lt;='Rate Case History'!$V$7,ISNUMBER($S688)),$S688/100,"NA")</f>
        <v>9.8000000000000004E-2</v>
      </c>
    </row>
    <row r="689" spans="1:27" x14ac:dyDescent="0.25">
      <c r="A689" s="55" t="s">
        <v>117</v>
      </c>
      <c r="B689" s="56" t="s">
        <v>118</v>
      </c>
      <c r="C689" s="55" t="s">
        <v>88</v>
      </c>
      <c r="D689" s="55" t="s">
        <v>637</v>
      </c>
      <c r="E689" s="55" t="s">
        <v>163</v>
      </c>
      <c r="F689" s="55" t="s">
        <v>24</v>
      </c>
      <c r="G689" s="57">
        <v>43070</v>
      </c>
      <c r="H689" s="58">
        <v>87.2</v>
      </c>
      <c r="I689" s="59">
        <v>6.69</v>
      </c>
      <c r="J689" s="59" t="s">
        <v>17</v>
      </c>
      <c r="K689" s="59" t="s">
        <v>17</v>
      </c>
      <c r="L689" s="59">
        <v>674.1</v>
      </c>
      <c r="M689" s="57">
        <v>43250</v>
      </c>
      <c r="N689" s="55" t="s">
        <v>76</v>
      </c>
      <c r="O689" s="58">
        <v>68</v>
      </c>
      <c r="P689" s="55" t="s">
        <v>75</v>
      </c>
      <c r="Q689" s="55" t="s">
        <v>74</v>
      </c>
      <c r="R689" s="59">
        <v>6.69</v>
      </c>
      <c r="S689" s="59" t="s">
        <v>17</v>
      </c>
      <c r="T689" s="59" t="s">
        <v>17</v>
      </c>
      <c r="U689" s="55" t="s">
        <v>1683</v>
      </c>
      <c r="V689" s="60" t="s">
        <v>17</v>
      </c>
      <c r="W689" s="55" t="s">
        <v>17</v>
      </c>
      <c r="X689" s="61">
        <v>6</v>
      </c>
      <c r="Y689" s="11">
        <f t="shared" si="44"/>
        <v>2018</v>
      </c>
      <c r="Z689" s="7" t="str">
        <f t="shared" si="45"/>
        <v>2018.2</v>
      </c>
      <c r="AA689" s="12" t="str">
        <f>IF(AND(INDEX('Rate Case History'!V$11:V$13,MATCH($F689,'Rate Case History'!$U$11:$U$13,0))="Yes",INDEX('Rate Case History'!V$15:V$17,MATCH($N689,'Rate Case History'!$U$15:$U$17,0))="Yes",$M689&lt;='Rate Case History'!$V$7,ISNUMBER($S689)),$S689/100,"NA")</f>
        <v>NA</v>
      </c>
    </row>
    <row r="690" spans="1:27" x14ac:dyDescent="0.25">
      <c r="A690" s="55" t="s">
        <v>117</v>
      </c>
      <c r="B690" s="56" t="s">
        <v>118</v>
      </c>
      <c r="C690" s="55" t="s">
        <v>88</v>
      </c>
      <c r="D690" s="55" t="s">
        <v>638</v>
      </c>
      <c r="E690" s="55" t="s">
        <v>163</v>
      </c>
      <c r="F690" s="55" t="s">
        <v>24</v>
      </c>
      <c r="G690" s="57">
        <v>42552</v>
      </c>
      <c r="H690" s="58">
        <v>11.3</v>
      </c>
      <c r="I690" s="59" t="s">
        <v>17</v>
      </c>
      <c r="J690" s="59" t="s">
        <v>17</v>
      </c>
      <c r="K690" s="59" t="s">
        <v>17</v>
      </c>
      <c r="L690" s="59">
        <v>225.7</v>
      </c>
      <c r="M690" s="57">
        <v>42697</v>
      </c>
      <c r="N690" s="55" t="s">
        <v>73</v>
      </c>
      <c r="O690" s="58">
        <v>6.1</v>
      </c>
      <c r="P690" s="55" t="s">
        <v>75</v>
      </c>
      <c r="Q690" s="55" t="s">
        <v>74</v>
      </c>
      <c r="R690" s="59" t="s">
        <v>17</v>
      </c>
      <c r="S690" s="59" t="s">
        <v>17</v>
      </c>
      <c r="T690" s="59" t="s">
        <v>17</v>
      </c>
      <c r="U690" s="55" t="s">
        <v>1687</v>
      </c>
      <c r="V690" s="59">
        <v>199.4</v>
      </c>
      <c r="W690" s="55" t="s">
        <v>21</v>
      </c>
      <c r="X690" s="61">
        <v>4</v>
      </c>
      <c r="Y690" s="11">
        <f t="shared" si="44"/>
        <v>2016</v>
      </c>
      <c r="Z690" s="7" t="str">
        <f t="shared" si="45"/>
        <v>2016.4</v>
      </c>
      <c r="AA690" s="12" t="str">
        <f>IF(AND(INDEX('Rate Case History'!V$11:V$13,MATCH($F690,'Rate Case History'!$U$11:$U$13,0))="Yes",INDEX('Rate Case History'!V$15:V$17,MATCH($N690,'Rate Case History'!$U$15:$U$17,0))="Yes",$M690&lt;='Rate Case History'!$V$7,ISNUMBER($S690)),$S690/100,"NA")</f>
        <v>NA</v>
      </c>
    </row>
    <row r="691" spans="1:27" x14ac:dyDescent="0.25">
      <c r="A691" s="55" t="s">
        <v>117</v>
      </c>
      <c r="B691" s="56" t="s">
        <v>118</v>
      </c>
      <c r="C691" s="55" t="s">
        <v>88</v>
      </c>
      <c r="D691" s="55" t="s">
        <v>639</v>
      </c>
      <c r="E691" s="55" t="s">
        <v>163</v>
      </c>
      <c r="F691" s="55" t="s">
        <v>35</v>
      </c>
      <c r="G691" s="57">
        <v>42314</v>
      </c>
      <c r="H691" s="58">
        <v>78.2</v>
      </c>
      <c r="I691" s="60">
        <v>7.9</v>
      </c>
      <c r="J691" s="60">
        <v>10.5</v>
      </c>
      <c r="K691" s="60">
        <v>53.7</v>
      </c>
      <c r="L691" s="59">
        <v>1244.287</v>
      </c>
      <c r="M691" s="57">
        <v>42524</v>
      </c>
      <c r="N691" s="55" t="s">
        <v>76</v>
      </c>
      <c r="O691" s="58">
        <v>47.89</v>
      </c>
      <c r="P691" s="55" t="s">
        <v>74</v>
      </c>
      <c r="Q691" s="55" t="s">
        <v>74</v>
      </c>
      <c r="R691" s="60">
        <v>7.23</v>
      </c>
      <c r="S691" s="60">
        <v>9.65</v>
      </c>
      <c r="T691" s="60">
        <v>51.9</v>
      </c>
      <c r="U691" s="55" t="s">
        <v>1706</v>
      </c>
      <c r="V691" s="59">
        <v>1226.1500000000001</v>
      </c>
      <c r="W691" s="55" t="s">
        <v>21</v>
      </c>
      <c r="X691" s="61">
        <v>7</v>
      </c>
      <c r="Y691" s="11">
        <f t="shared" si="44"/>
        <v>2016</v>
      </c>
      <c r="Z691" s="7" t="str">
        <f t="shared" si="45"/>
        <v>2016.2</v>
      </c>
      <c r="AA691" s="12">
        <f>IF(AND(INDEX('Rate Case History'!V$11:V$13,MATCH($F691,'Rate Case History'!$U$11:$U$13,0))="Yes",INDEX('Rate Case History'!V$15:V$17,MATCH($N691,'Rate Case History'!$U$15:$U$17,0))="Yes",$M691&lt;='Rate Case History'!$V$7,ISNUMBER($S691)),$S691/100,"NA")</f>
        <v>9.6500000000000002E-2</v>
      </c>
    </row>
    <row r="692" spans="1:27" x14ac:dyDescent="0.25">
      <c r="A692" s="55" t="s">
        <v>117</v>
      </c>
      <c r="B692" s="56" t="s">
        <v>118</v>
      </c>
      <c r="C692" s="55" t="s">
        <v>88</v>
      </c>
      <c r="D692" s="55" t="s">
        <v>640</v>
      </c>
      <c r="E692" s="55" t="s">
        <v>163</v>
      </c>
      <c r="F692" s="55" t="s">
        <v>35</v>
      </c>
      <c r="G692" s="57">
        <v>41822</v>
      </c>
      <c r="H692" s="58">
        <v>67.7</v>
      </c>
      <c r="I692" s="59">
        <v>7.88</v>
      </c>
      <c r="J692" s="59">
        <v>10.55</v>
      </c>
      <c r="K692" s="59">
        <v>52.3</v>
      </c>
      <c r="L692" s="59">
        <v>1156</v>
      </c>
      <c r="M692" s="57">
        <v>41985</v>
      </c>
      <c r="N692" s="55" t="s">
        <v>73</v>
      </c>
      <c r="O692" s="58">
        <v>38</v>
      </c>
      <c r="P692" s="55" t="s">
        <v>74</v>
      </c>
      <c r="Q692" s="55" t="s">
        <v>74</v>
      </c>
      <c r="R692" s="59" t="s">
        <v>17</v>
      </c>
      <c r="S692" s="59" t="s">
        <v>17</v>
      </c>
      <c r="T692" s="59" t="s">
        <v>17</v>
      </c>
      <c r="U692" s="55" t="s">
        <v>1808</v>
      </c>
      <c r="V692" s="59" t="s">
        <v>17</v>
      </c>
      <c r="W692" s="55" t="s">
        <v>17</v>
      </c>
      <c r="X692" s="61">
        <v>5</v>
      </c>
      <c r="Y692" s="11">
        <f t="shared" si="44"/>
        <v>2014</v>
      </c>
      <c r="Z692" s="7" t="str">
        <f t="shared" si="45"/>
        <v>2014.4</v>
      </c>
      <c r="AA692" s="12" t="str">
        <f>IF(AND(INDEX('Rate Case History'!V$11:V$13,MATCH($F692,'Rate Case History'!$U$11:$U$13,0))="Yes",INDEX('Rate Case History'!V$15:V$17,MATCH($N692,'Rate Case History'!$U$15:$U$17,0))="Yes",$M692&lt;='Rate Case History'!$V$7,ISNUMBER($S692)),$S692/100,"NA")</f>
        <v>NA</v>
      </c>
    </row>
    <row r="693" spans="1:27" x14ac:dyDescent="0.25">
      <c r="A693" s="55" t="s">
        <v>117</v>
      </c>
      <c r="B693" s="56" t="s">
        <v>118</v>
      </c>
      <c r="C693" s="55" t="s">
        <v>88</v>
      </c>
      <c r="D693" s="55" t="s">
        <v>641</v>
      </c>
      <c r="E693" s="55" t="s">
        <v>163</v>
      </c>
      <c r="F693" s="55" t="s">
        <v>24</v>
      </c>
      <c r="G693" s="57">
        <v>41488</v>
      </c>
      <c r="H693" s="58">
        <v>34.1</v>
      </c>
      <c r="I693" s="59" t="s">
        <v>17</v>
      </c>
      <c r="J693" s="59" t="s">
        <v>17</v>
      </c>
      <c r="K693" s="59" t="s">
        <v>17</v>
      </c>
      <c r="L693" s="59">
        <v>234.2</v>
      </c>
      <c r="M693" s="57">
        <v>41668</v>
      </c>
      <c r="N693" s="55" t="s">
        <v>76</v>
      </c>
      <c r="O693" s="58">
        <v>34.1</v>
      </c>
      <c r="P693" s="55" t="s">
        <v>75</v>
      </c>
      <c r="Q693" s="55" t="s">
        <v>74</v>
      </c>
      <c r="R693" s="60" t="s">
        <v>17</v>
      </c>
      <c r="S693" s="60" t="s">
        <v>17</v>
      </c>
      <c r="T693" s="60" t="s">
        <v>17</v>
      </c>
      <c r="U693" s="55" t="s">
        <v>1687</v>
      </c>
      <c r="V693" s="60">
        <v>234.2</v>
      </c>
      <c r="W693" s="55" t="s">
        <v>21</v>
      </c>
      <c r="X693" s="61">
        <v>6</v>
      </c>
      <c r="Y693" s="11">
        <f t="shared" si="44"/>
        <v>2014</v>
      </c>
      <c r="Z693" s="7" t="str">
        <f t="shared" si="45"/>
        <v>2014.1</v>
      </c>
      <c r="AA693" s="12" t="str">
        <f>IF(AND(INDEX('Rate Case History'!V$11:V$13,MATCH($F693,'Rate Case History'!$U$11:$U$13,0))="Yes",INDEX('Rate Case History'!V$15:V$17,MATCH($N693,'Rate Case History'!$U$15:$U$17,0))="Yes",$M693&lt;='Rate Case History'!$V$7,ISNUMBER($S693)),$S693/100,"NA")</f>
        <v>NA</v>
      </c>
    </row>
    <row r="694" spans="1:27" x14ac:dyDescent="0.25">
      <c r="A694" s="55" t="s">
        <v>117</v>
      </c>
      <c r="B694" s="56" t="s">
        <v>118</v>
      </c>
      <c r="C694" s="55" t="s">
        <v>88</v>
      </c>
      <c r="D694" s="55" t="s">
        <v>642</v>
      </c>
      <c r="E694" s="55" t="s">
        <v>163</v>
      </c>
      <c r="F694" s="55" t="s">
        <v>35</v>
      </c>
      <c r="G694" s="57">
        <v>41411</v>
      </c>
      <c r="H694" s="58">
        <v>24.225999999999999</v>
      </c>
      <c r="I694" s="60">
        <v>7.79</v>
      </c>
      <c r="J694" s="60">
        <v>10.35</v>
      </c>
      <c r="K694" s="60">
        <v>51.05</v>
      </c>
      <c r="L694" s="59">
        <v>1048.6990000000001</v>
      </c>
      <c r="M694" s="57">
        <v>41621</v>
      </c>
      <c r="N694" s="55" t="s">
        <v>76</v>
      </c>
      <c r="O694" s="60">
        <v>12.521000000000001</v>
      </c>
      <c r="P694" s="55" t="s">
        <v>74</v>
      </c>
      <c r="Q694" s="55" t="s">
        <v>74</v>
      </c>
      <c r="R694" s="60">
        <v>7.41</v>
      </c>
      <c r="S694" s="60">
        <v>9.6</v>
      </c>
      <c r="T694" s="60">
        <v>51.05</v>
      </c>
      <c r="U694" s="55" t="s">
        <v>1809</v>
      </c>
      <c r="V694" s="60">
        <v>1027.029</v>
      </c>
      <c r="W694" s="55" t="s">
        <v>21</v>
      </c>
      <c r="X694" s="61">
        <v>7</v>
      </c>
      <c r="Y694" s="11">
        <f t="shared" ref="Y694:Y724" si="46">YEAR(M694)</f>
        <v>2013</v>
      </c>
      <c r="Z694" s="7" t="str">
        <f t="shared" ref="Z694:Z724" si="47">YEAR(M694)&amp;"."&amp;INT((MONTH(M694)-1)/3)+1</f>
        <v>2013.4</v>
      </c>
      <c r="AA694" s="12">
        <f>IF(AND(INDEX('Rate Case History'!V$11:V$13,MATCH($F694,'Rate Case History'!$U$11:$U$13,0))="Yes",INDEX('Rate Case History'!V$15:V$17,MATCH($N694,'Rate Case History'!$U$15:$U$17,0))="Yes",$M694&lt;='Rate Case History'!$V$7,ISNUMBER($S694)),$S694/100,"NA")</f>
        <v>9.6000000000000002E-2</v>
      </c>
    </row>
    <row r="695" spans="1:27" x14ac:dyDescent="0.25">
      <c r="A695" s="55" t="s">
        <v>117</v>
      </c>
      <c r="B695" s="56" t="s">
        <v>118</v>
      </c>
      <c r="C695" s="55" t="s">
        <v>88</v>
      </c>
      <c r="D695" s="55" t="s">
        <v>643</v>
      </c>
      <c r="E695" s="55" t="s">
        <v>163</v>
      </c>
      <c r="F695" s="55" t="s">
        <v>35</v>
      </c>
      <c r="G695" s="57">
        <v>41117</v>
      </c>
      <c r="H695" s="58">
        <v>45.582999999999998</v>
      </c>
      <c r="I695" s="59">
        <v>7.96</v>
      </c>
      <c r="J695" s="59">
        <v>10.5</v>
      </c>
      <c r="K695" s="59">
        <v>48.4</v>
      </c>
      <c r="L695" s="59">
        <v>1014.278</v>
      </c>
      <c r="M695" s="57">
        <v>41327</v>
      </c>
      <c r="N695" s="55" t="s">
        <v>76</v>
      </c>
      <c r="O695" s="58">
        <v>32.415999999999997</v>
      </c>
      <c r="P695" s="55" t="s">
        <v>74</v>
      </c>
      <c r="Q695" s="55" t="s">
        <v>74</v>
      </c>
      <c r="R695" s="59">
        <v>7.53</v>
      </c>
      <c r="S695" s="59">
        <v>9.6</v>
      </c>
      <c r="T695" s="59">
        <v>48.4</v>
      </c>
      <c r="U695" s="55" t="s">
        <v>1731</v>
      </c>
      <c r="V695" s="59">
        <v>975.86</v>
      </c>
      <c r="W695" s="55" t="s">
        <v>21</v>
      </c>
      <c r="X695" s="61">
        <v>7</v>
      </c>
      <c r="Y695" s="11">
        <f t="shared" si="46"/>
        <v>2013</v>
      </c>
      <c r="Z695" s="7" t="str">
        <f t="shared" si="47"/>
        <v>2013.1</v>
      </c>
      <c r="AA695" s="12">
        <f>IF(AND(INDEX('Rate Case History'!V$11:V$13,MATCH($F695,'Rate Case History'!$U$11:$U$13,0))="Yes",INDEX('Rate Case History'!V$15:V$17,MATCH($N695,'Rate Case History'!$U$15:$U$17,0))="Yes",$M695&lt;='Rate Case History'!$V$7,ISNUMBER($S695)),$S695/100,"NA")</f>
        <v>9.6000000000000002E-2</v>
      </c>
    </row>
    <row r="696" spans="1:27" x14ac:dyDescent="0.25">
      <c r="A696" s="55" t="s">
        <v>117</v>
      </c>
      <c r="B696" s="56" t="s">
        <v>118</v>
      </c>
      <c r="C696" s="55" t="s">
        <v>88</v>
      </c>
      <c r="D696" s="55" t="s">
        <v>644</v>
      </c>
      <c r="E696" s="55" t="s">
        <v>163</v>
      </c>
      <c r="F696" s="55" t="s">
        <v>35</v>
      </c>
      <c r="G696" s="57">
        <v>40305</v>
      </c>
      <c r="H696" s="58">
        <v>30.416</v>
      </c>
      <c r="I696" s="59">
        <v>8.99</v>
      </c>
      <c r="J696" s="59">
        <v>11.65</v>
      </c>
      <c r="K696" s="59">
        <v>51.93</v>
      </c>
      <c r="L696" s="59">
        <v>838.52200000000005</v>
      </c>
      <c r="M696" s="57">
        <v>40518</v>
      </c>
      <c r="N696" s="55" t="s">
        <v>76</v>
      </c>
      <c r="O696" s="58">
        <v>9.7530000000000001</v>
      </c>
      <c r="P696" s="55" t="s">
        <v>74</v>
      </c>
      <c r="Q696" s="55" t="s">
        <v>74</v>
      </c>
      <c r="R696" s="59">
        <v>7.9</v>
      </c>
      <c r="S696" s="59">
        <v>9.56</v>
      </c>
      <c r="T696" s="59">
        <v>51.93</v>
      </c>
      <c r="U696" s="55" t="s">
        <v>1810</v>
      </c>
      <c r="V696" s="59">
        <v>817.43499999999995</v>
      </c>
      <c r="W696" s="55" t="s">
        <v>21</v>
      </c>
      <c r="X696" s="61">
        <v>7</v>
      </c>
      <c r="Y696" s="11">
        <f t="shared" si="46"/>
        <v>2010</v>
      </c>
      <c r="Z696" s="7" t="str">
        <f t="shared" si="47"/>
        <v>2010.4</v>
      </c>
      <c r="AA696" s="12">
        <f>IF(AND(INDEX('Rate Case History'!V$11:V$13,MATCH($F696,'Rate Case History'!$U$11:$U$13,0))="Yes",INDEX('Rate Case History'!V$15:V$17,MATCH($N696,'Rate Case History'!$U$15:$U$17,0))="Yes",$M696&lt;='Rate Case History'!$V$7,ISNUMBER($S696)),$S696/100,"NA")</f>
        <v>9.5600000000000004E-2</v>
      </c>
    </row>
    <row r="697" spans="1:27" x14ac:dyDescent="0.25">
      <c r="A697" s="55" t="s">
        <v>117</v>
      </c>
      <c r="B697" s="56" t="s">
        <v>118</v>
      </c>
      <c r="C697" s="55" t="s">
        <v>88</v>
      </c>
      <c r="D697" s="55" t="s">
        <v>645</v>
      </c>
      <c r="E697" s="55" t="s">
        <v>163</v>
      </c>
      <c r="F697" s="55" t="s">
        <v>35</v>
      </c>
      <c r="G697" s="57">
        <v>38471</v>
      </c>
      <c r="H697" s="58">
        <v>45.6</v>
      </c>
      <c r="I697" s="59">
        <v>8.93</v>
      </c>
      <c r="J697" s="59">
        <v>11.9</v>
      </c>
      <c r="K697" s="59">
        <v>48.4</v>
      </c>
      <c r="L697" s="59">
        <v>793.7</v>
      </c>
      <c r="M697" s="57">
        <v>38707</v>
      </c>
      <c r="N697" s="55" t="s">
        <v>76</v>
      </c>
      <c r="O697" s="58">
        <v>35.6</v>
      </c>
      <c r="P697" s="55" t="s">
        <v>74</v>
      </c>
      <c r="Q697" s="55" t="s">
        <v>74</v>
      </c>
      <c r="R697" s="60">
        <v>8.49</v>
      </c>
      <c r="S697" s="60">
        <v>11</v>
      </c>
      <c r="T697" s="60">
        <v>48.4</v>
      </c>
      <c r="U697" s="55" t="s">
        <v>1757</v>
      </c>
      <c r="V697" s="60">
        <v>791.9</v>
      </c>
      <c r="W697" s="55" t="s">
        <v>21</v>
      </c>
      <c r="X697" s="61">
        <v>7</v>
      </c>
      <c r="Y697" s="11">
        <f t="shared" si="46"/>
        <v>2005</v>
      </c>
      <c r="Z697" s="7" t="str">
        <f t="shared" si="47"/>
        <v>2005.4</v>
      </c>
      <c r="AA697" s="12">
        <f>IF(AND(INDEX('Rate Case History'!V$11:V$13,MATCH($F697,'Rate Case History'!$U$11:$U$13,0))="Yes",INDEX('Rate Case History'!V$15:V$17,MATCH($N697,'Rate Case History'!$U$15:$U$17,0))="Yes",$M697&lt;='Rate Case History'!$V$7,ISNUMBER($S697)),$S697/100,"NA")</f>
        <v>0.11</v>
      </c>
    </row>
    <row r="698" spans="1:27" x14ac:dyDescent="0.25">
      <c r="A698" s="55" t="s">
        <v>117</v>
      </c>
      <c r="B698" s="56" t="s">
        <v>118</v>
      </c>
      <c r="C698" s="55" t="s">
        <v>88</v>
      </c>
      <c r="D698" s="55" t="s">
        <v>646</v>
      </c>
      <c r="E698" s="55" t="s">
        <v>163</v>
      </c>
      <c r="F698" s="55" t="s">
        <v>35</v>
      </c>
      <c r="G698" s="57">
        <v>36471</v>
      </c>
      <c r="H698" s="58">
        <v>30.1</v>
      </c>
      <c r="I698" s="59">
        <v>9.6999999999999993</v>
      </c>
      <c r="J698" s="59">
        <v>12.75</v>
      </c>
      <c r="K698" s="59">
        <v>50</v>
      </c>
      <c r="L698" s="59">
        <v>740.4</v>
      </c>
      <c r="M698" s="57">
        <v>36696</v>
      </c>
      <c r="N698" s="55" t="s">
        <v>76</v>
      </c>
      <c r="O698" s="58">
        <v>6.4</v>
      </c>
      <c r="P698" s="55" t="s">
        <v>74</v>
      </c>
      <c r="Q698" s="55" t="s">
        <v>74</v>
      </c>
      <c r="R698" s="59">
        <v>8.61</v>
      </c>
      <c r="S698" s="59">
        <v>11.05</v>
      </c>
      <c r="T698" s="59">
        <v>44.48</v>
      </c>
      <c r="U698" s="55" t="s">
        <v>1709</v>
      </c>
      <c r="V698" s="59">
        <v>722</v>
      </c>
      <c r="W698" s="55" t="s">
        <v>21</v>
      </c>
      <c r="X698" s="61">
        <v>7</v>
      </c>
      <c r="Y698" s="11">
        <f t="shared" si="46"/>
        <v>2000</v>
      </c>
      <c r="Z698" s="7" t="str">
        <f t="shared" si="47"/>
        <v>2000.2</v>
      </c>
      <c r="AA698" s="12">
        <f>IF(AND(INDEX('Rate Case History'!V$11:V$13,MATCH($F698,'Rate Case History'!$U$11:$U$13,0))="Yes",INDEX('Rate Case History'!V$15:V$17,MATCH($N698,'Rate Case History'!$U$15:$U$17,0))="Yes",$M698&lt;='Rate Case History'!$V$7,ISNUMBER($S698)),$S698/100,"NA")</f>
        <v>0.1105</v>
      </c>
    </row>
    <row r="699" spans="1:27" x14ac:dyDescent="0.25">
      <c r="A699" s="55" t="s">
        <v>117</v>
      </c>
      <c r="B699" s="56" t="s">
        <v>118</v>
      </c>
      <c r="C699" s="55" t="s">
        <v>88</v>
      </c>
      <c r="D699" s="55" t="s">
        <v>647</v>
      </c>
      <c r="E699" s="55" t="s">
        <v>163</v>
      </c>
      <c r="F699" s="55" t="s">
        <v>35</v>
      </c>
      <c r="G699" s="57">
        <v>35765</v>
      </c>
      <c r="H699" s="58">
        <v>36.700000000000003</v>
      </c>
      <c r="I699" s="59">
        <v>9.36</v>
      </c>
      <c r="J699" s="59">
        <v>12.5</v>
      </c>
      <c r="K699" s="59">
        <v>45.1</v>
      </c>
      <c r="L699" s="59" t="s">
        <v>17</v>
      </c>
      <c r="M699" s="57">
        <v>35853</v>
      </c>
      <c r="N699" s="55" t="s">
        <v>73</v>
      </c>
      <c r="O699" s="58">
        <v>16</v>
      </c>
      <c r="P699" s="55" t="s">
        <v>74</v>
      </c>
      <c r="Q699" s="55" t="s">
        <v>74</v>
      </c>
      <c r="R699" s="60" t="s">
        <v>17</v>
      </c>
      <c r="S699" s="60" t="s">
        <v>17</v>
      </c>
      <c r="T699" s="60" t="s">
        <v>17</v>
      </c>
      <c r="U699" s="55" t="s">
        <v>1811</v>
      </c>
      <c r="V699" s="60" t="s">
        <v>17</v>
      </c>
      <c r="W699" s="55" t="s">
        <v>21</v>
      </c>
      <c r="X699" s="61">
        <v>2</v>
      </c>
      <c r="Y699" s="11">
        <f t="shared" si="46"/>
        <v>1998</v>
      </c>
      <c r="Z699" s="7" t="str">
        <f t="shared" si="47"/>
        <v>1998.1</v>
      </c>
      <c r="AA699" s="12" t="str">
        <f>IF(AND(INDEX('Rate Case History'!V$11:V$13,MATCH($F699,'Rate Case History'!$U$11:$U$13,0))="Yes",INDEX('Rate Case History'!V$15:V$17,MATCH($N699,'Rate Case History'!$U$15:$U$17,0))="Yes",$M699&lt;='Rate Case History'!$V$7,ISNUMBER($S699)),$S699/100,"NA")</f>
        <v>NA</v>
      </c>
    </row>
    <row r="700" spans="1:27" x14ac:dyDescent="0.25">
      <c r="A700" s="55" t="s">
        <v>117</v>
      </c>
      <c r="B700" s="56" t="s">
        <v>118</v>
      </c>
      <c r="C700" s="55" t="s">
        <v>88</v>
      </c>
      <c r="D700" s="55" t="s">
        <v>648</v>
      </c>
      <c r="E700" s="55" t="s">
        <v>163</v>
      </c>
      <c r="F700" s="55" t="s">
        <v>35</v>
      </c>
      <c r="G700" s="57">
        <v>34810</v>
      </c>
      <c r="H700" s="58">
        <v>28.7</v>
      </c>
      <c r="I700" s="59">
        <v>9.5399999999999991</v>
      </c>
      <c r="J700" s="59">
        <v>12.5</v>
      </c>
      <c r="K700" s="59">
        <v>45.2</v>
      </c>
      <c r="L700" s="59">
        <v>520.9</v>
      </c>
      <c r="M700" s="57">
        <v>35023</v>
      </c>
      <c r="N700" s="55" t="s">
        <v>76</v>
      </c>
      <c r="O700" s="58">
        <v>16.899999999999999</v>
      </c>
      <c r="P700" s="55" t="s">
        <v>74</v>
      </c>
      <c r="Q700" s="55" t="s">
        <v>74</v>
      </c>
      <c r="R700" s="59">
        <v>9.0399999999999991</v>
      </c>
      <c r="S700" s="59">
        <v>11.4</v>
      </c>
      <c r="T700" s="59">
        <v>45.2</v>
      </c>
      <c r="U700" s="55" t="s">
        <v>1703</v>
      </c>
      <c r="V700" s="59">
        <v>517.79999999999995</v>
      </c>
      <c r="W700" s="55" t="s">
        <v>21</v>
      </c>
      <c r="X700" s="61">
        <v>7</v>
      </c>
      <c r="Y700" s="11">
        <f t="shared" si="46"/>
        <v>1995</v>
      </c>
      <c r="Z700" s="7" t="str">
        <f t="shared" si="47"/>
        <v>1995.4</v>
      </c>
      <c r="AA700" s="12">
        <f>IF(AND(INDEX('Rate Case History'!V$11:V$13,MATCH($F700,'Rate Case History'!$U$11:$U$13,0))="Yes",INDEX('Rate Case History'!V$15:V$17,MATCH($N700,'Rate Case History'!$U$15:$U$17,0))="Yes",$M700&lt;='Rate Case History'!$V$7,ISNUMBER($S700)),$S700/100,"NA")</f>
        <v>0.114</v>
      </c>
    </row>
    <row r="701" spans="1:27" x14ac:dyDescent="0.25">
      <c r="A701" s="55" t="s">
        <v>117</v>
      </c>
      <c r="B701" s="56" t="s">
        <v>118</v>
      </c>
      <c r="C701" s="55" t="s">
        <v>88</v>
      </c>
      <c r="D701" s="55" t="s">
        <v>649</v>
      </c>
      <c r="E701" s="55" t="s">
        <v>163</v>
      </c>
      <c r="F701" s="55" t="s">
        <v>35</v>
      </c>
      <c r="G701" s="57">
        <v>33872</v>
      </c>
      <c r="H701" s="58">
        <v>6.6</v>
      </c>
      <c r="I701" s="59">
        <v>9.89</v>
      </c>
      <c r="J701" s="59">
        <v>12.87</v>
      </c>
      <c r="K701" s="59">
        <v>44.55</v>
      </c>
      <c r="L701" s="59" t="s">
        <v>17</v>
      </c>
      <c r="M701" s="57">
        <v>34082</v>
      </c>
      <c r="N701" s="55" t="s">
        <v>76</v>
      </c>
      <c r="O701" s="58">
        <v>1.6</v>
      </c>
      <c r="P701" s="55" t="s">
        <v>74</v>
      </c>
      <c r="Q701" s="55" t="s">
        <v>74</v>
      </c>
      <c r="R701" s="59">
        <v>9.4</v>
      </c>
      <c r="S701" s="59">
        <v>11.75</v>
      </c>
      <c r="T701" s="59">
        <v>44.55</v>
      </c>
      <c r="U701" s="55" t="s">
        <v>1812</v>
      </c>
      <c r="V701" s="59">
        <v>406.3</v>
      </c>
      <c r="W701" s="55" t="s">
        <v>21</v>
      </c>
      <c r="X701" s="61">
        <v>7</v>
      </c>
      <c r="Y701" s="11">
        <f t="shared" si="46"/>
        <v>1993</v>
      </c>
      <c r="Z701" s="7" t="str">
        <f t="shared" si="47"/>
        <v>1993.2</v>
      </c>
      <c r="AA701" s="12">
        <f>IF(AND(INDEX('Rate Case History'!V$11:V$13,MATCH($F701,'Rate Case History'!$U$11:$U$13,0))="Yes",INDEX('Rate Case History'!V$15:V$17,MATCH($N701,'Rate Case History'!$U$15:$U$17,0))="Yes",$M701&lt;='Rate Case History'!$V$7,ISNUMBER($S701)),$S701/100,"NA")</f>
        <v>0.11749999999999999</v>
      </c>
    </row>
    <row r="702" spans="1:27" x14ac:dyDescent="0.25">
      <c r="A702" s="55" t="s">
        <v>117</v>
      </c>
      <c r="B702" s="56" t="s">
        <v>118</v>
      </c>
      <c r="C702" s="55" t="s">
        <v>88</v>
      </c>
      <c r="D702" s="55" t="s">
        <v>2208</v>
      </c>
      <c r="E702" s="55" t="s">
        <v>163</v>
      </c>
      <c r="F702" s="55" t="s">
        <v>35</v>
      </c>
      <c r="G702" s="57">
        <v>33330</v>
      </c>
      <c r="H702" s="58">
        <v>1.2</v>
      </c>
      <c r="I702" s="59">
        <v>10.5</v>
      </c>
      <c r="J702" s="59">
        <v>14.25</v>
      </c>
      <c r="K702" s="59">
        <v>40.6</v>
      </c>
      <c r="L702" s="59" t="s">
        <v>17</v>
      </c>
      <c r="M702" s="57">
        <v>33498</v>
      </c>
      <c r="N702" s="55" t="s">
        <v>73</v>
      </c>
      <c r="O702" s="58">
        <v>4</v>
      </c>
      <c r="P702" s="55" t="s">
        <v>74</v>
      </c>
      <c r="Q702" s="55" t="s">
        <v>74</v>
      </c>
      <c r="R702" s="59">
        <v>9.94</v>
      </c>
      <c r="S702" s="59" t="s">
        <v>17</v>
      </c>
      <c r="T702" s="59" t="s">
        <v>17</v>
      </c>
      <c r="U702" s="55" t="s">
        <v>1682</v>
      </c>
      <c r="V702" s="59" t="s">
        <v>17</v>
      </c>
      <c r="W702" s="55" t="s">
        <v>21</v>
      </c>
      <c r="X702" s="61">
        <v>5</v>
      </c>
      <c r="Y702" s="11">
        <f t="shared" si="46"/>
        <v>1991</v>
      </c>
      <c r="Z702" s="7" t="str">
        <f t="shared" si="47"/>
        <v>1991.3</v>
      </c>
      <c r="AA702" s="12" t="str">
        <f>IF(AND(INDEX('Rate Case History'!V$11:V$13,MATCH($F702,'Rate Case History'!$U$11:$U$13,0))="Yes",INDEX('Rate Case History'!V$15:V$17,MATCH($N702,'Rate Case History'!$U$15:$U$17,0))="Yes",$M702&lt;='Rate Case History'!$V$7,ISNUMBER($S702)),$S702/100,"NA")</f>
        <v>NA</v>
      </c>
    </row>
    <row r="703" spans="1:27" x14ac:dyDescent="0.25">
      <c r="A703" s="55" t="s">
        <v>117</v>
      </c>
      <c r="B703" s="56" t="s">
        <v>118</v>
      </c>
      <c r="C703" s="55" t="s">
        <v>88</v>
      </c>
      <c r="D703" s="55" t="s">
        <v>2211</v>
      </c>
      <c r="E703" s="55" t="s">
        <v>163</v>
      </c>
      <c r="F703" s="55" t="s">
        <v>35</v>
      </c>
      <c r="G703" s="57">
        <v>32650</v>
      </c>
      <c r="H703" s="58">
        <v>6.5</v>
      </c>
      <c r="I703" s="59">
        <v>10.77</v>
      </c>
      <c r="J703" s="59">
        <v>14.25</v>
      </c>
      <c r="K703" s="59">
        <v>45</v>
      </c>
      <c r="L703" s="60" t="s">
        <v>17</v>
      </c>
      <c r="M703" s="57">
        <v>32857</v>
      </c>
      <c r="N703" s="55" t="s">
        <v>76</v>
      </c>
      <c r="O703" s="58">
        <v>-3.5</v>
      </c>
      <c r="P703" s="55" t="s">
        <v>74</v>
      </c>
      <c r="Q703" s="55" t="s">
        <v>75</v>
      </c>
      <c r="R703" s="59">
        <v>10.01</v>
      </c>
      <c r="S703" s="59">
        <v>13</v>
      </c>
      <c r="T703" s="59">
        <v>43.06</v>
      </c>
      <c r="U703" s="55" t="s">
        <v>2210</v>
      </c>
      <c r="V703" s="60" t="s">
        <v>17</v>
      </c>
      <c r="W703" s="55" t="s">
        <v>21</v>
      </c>
      <c r="X703" s="61">
        <v>6</v>
      </c>
      <c r="Y703" s="11">
        <f t="shared" si="46"/>
        <v>1989</v>
      </c>
      <c r="Z703" s="7" t="str">
        <f t="shared" si="47"/>
        <v>1989.4</v>
      </c>
      <c r="AA703" s="12">
        <f>IF(AND(INDEX('Rate Case History'!V$11:V$13,MATCH($F703,'Rate Case History'!$U$11:$U$13,0))="Yes",INDEX('Rate Case History'!V$15:V$17,MATCH($N703,'Rate Case History'!$U$15:$U$17,0))="Yes",$M703&lt;='Rate Case History'!$V$7,ISNUMBER($S703)),$S703/100,"NA")</f>
        <v>0.13</v>
      </c>
    </row>
    <row r="704" spans="1:27" x14ac:dyDescent="0.25">
      <c r="A704" s="55" t="s">
        <v>117</v>
      </c>
      <c r="B704" s="56" t="s">
        <v>118</v>
      </c>
      <c r="C704" s="55" t="s">
        <v>88</v>
      </c>
      <c r="D704" s="55" t="s">
        <v>2212</v>
      </c>
      <c r="E704" s="55" t="s">
        <v>163</v>
      </c>
      <c r="F704" s="55" t="s">
        <v>35</v>
      </c>
      <c r="G704" s="57">
        <v>31726</v>
      </c>
      <c r="H704" s="60">
        <v>5.6</v>
      </c>
      <c r="I704" s="60">
        <v>10.4</v>
      </c>
      <c r="J704" s="60">
        <v>14</v>
      </c>
      <c r="K704" s="60">
        <v>45</v>
      </c>
      <c r="L704" s="60" t="s">
        <v>17</v>
      </c>
      <c r="M704" s="57">
        <v>31902</v>
      </c>
      <c r="N704" s="55" t="s">
        <v>76</v>
      </c>
      <c r="O704" s="58">
        <v>-2.1</v>
      </c>
      <c r="P704" s="55" t="s">
        <v>74</v>
      </c>
      <c r="Q704" s="55" t="s">
        <v>74</v>
      </c>
      <c r="R704" s="59">
        <v>9.7799999999999994</v>
      </c>
      <c r="S704" s="60">
        <v>12.85</v>
      </c>
      <c r="T704" s="60">
        <v>42.98</v>
      </c>
      <c r="U704" s="55" t="s">
        <v>2100</v>
      </c>
      <c r="V704" s="60" t="s">
        <v>17</v>
      </c>
      <c r="W704" s="55" t="s">
        <v>21</v>
      </c>
      <c r="X704" s="61">
        <v>5</v>
      </c>
      <c r="Y704" s="11">
        <f t="shared" si="46"/>
        <v>1987</v>
      </c>
      <c r="Z704" s="7" t="str">
        <f t="shared" si="47"/>
        <v>1987.2</v>
      </c>
      <c r="AA704" s="12">
        <f>IF(AND(INDEX('Rate Case History'!V$11:V$13,MATCH($F704,'Rate Case History'!$U$11:$U$13,0))="Yes",INDEX('Rate Case History'!V$15:V$17,MATCH($N704,'Rate Case History'!$U$15:$U$17,0))="Yes",$M704&lt;='Rate Case History'!$V$7,ISNUMBER($S704)),$S704/100,"NA")</f>
        <v>0.1285</v>
      </c>
    </row>
    <row r="705" spans="1:27" x14ac:dyDescent="0.25">
      <c r="A705" s="55" t="s">
        <v>117</v>
      </c>
      <c r="B705" s="56" t="s">
        <v>118</v>
      </c>
      <c r="C705" s="55" t="s">
        <v>88</v>
      </c>
      <c r="D705" s="55" t="s">
        <v>2213</v>
      </c>
      <c r="E705" s="55" t="s">
        <v>163</v>
      </c>
      <c r="F705" s="55" t="s">
        <v>35</v>
      </c>
      <c r="G705" s="57">
        <v>30622</v>
      </c>
      <c r="H705" s="58">
        <v>16.100000000000001</v>
      </c>
      <c r="I705" s="59">
        <v>11.42</v>
      </c>
      <c r="J705" s="59">
        <v>16</v>
      </c>
      <c r="K705" s="59">
        <v>42.2</v>
      </c>
      <c r="L705" s="60">
        <v>323.60000000000002</v>
      </c>
      <c r="M705" s="57">
        <v>30831</v>
      </c>
      <c r="N705" s="55" t="s">
        <v>76</v>
      </c>
      <c r="O705" s="58">
        <v>12.1</v>
      </c>
      <c r="P705" s="55" t="s">
        <v>74</v>
      </c>
      <c r="Q705" s="55" t="s">
        <v>74</v>
      </c>
      <c r="R705" s="59">
        <v>10.96</v>
      </c>
      <c r="S705" s="59" t="s">
        <v>17</v>
      </c>
      <c r="T705" s="59" t="s">
        <v>17</v>
      </c>
      <c r="U705" s="55" t="s">
        <v>1998</v>
      </c>
      <c r="V705" s="59">
        <v>323.3</v>
      </c>
      <c r="W705" s="55" t="s">
        <v>21</v>
      </c>
      <c r="X705" s="61">
        <v>6</v>
      </c>
      <c r="Y705" s="11">
        <f t="shared" si="46"/>
        <v>1984</v>
      </c>
      <c r="Z705" s="7" t="str">
        <f t="shared" si="47"/>
        <v>1984.2</v>
      </c>
      <c r="AA705" s="12" t="str">
        <f>IF(AND(INDEX('Rate Case History'!V$11:V$13,MATCH($F705,'Rate Case History'!$U$11:$U$13,0))="Yes",INDEX('Rate Case History'!V$15:V$17,MATCH($N705,'Rate Case History'!$U$15:$U$17,0))="Yes",$M705&lt;='Rate Case History'!$V$7,ISNUMBER($S705)),$S705/100,"NA")</f>
        <v>NA</v>
      </c>
    </row>
    <row r="706" spans="1:27" x14ac:dyDescent="0.25">
      <c r="A706" s="55" t="s">
        <v>117</v>
      </c>
      <c r="B706" s="56" t="s">
        <v>118</v>
      </c>
      <c r="C706" s="55" t="s">
        <v>88</v>
      </c>
      <c r="D706" s="55" t="s">
        <v>2215</v>
      </c>
      <c r="E706" s="55" t="s">
        <v>163</v>
      </c>
      <c r="F706" s="55" t="s">
        <v>35</v>
      </c>
      <c r="G706" s="57">
        <v>30291</v>
      </c>
      <c r="H706" s="58">
        <v>30</v>
      </c>
      <c r="I706" s="59">
        <v>11.7</v>
      </c>
      <c r="J706" s="59">
        <v>16.5</v>
      </c>
      <c r="K706" s="59">
        <v>40.299999999999997</v>
      </c>
      <c r="L706" s="60">
        <v>322.39999999999998</v>
      </c>
      <c r="M706" s="57">
        <v>30498</v>
      </c>
      <c r="N706" s="55" t="s">
        <v>76</v>
      </c>
      <c r="O706" s="58">
        <v>23.7</v>
      </c>
      <c r="P706" s="55" t="s">
        <v>74</v>
      </c>
      <c r="Q706" s="55" t="s">
        <v>74</v>
      </c>
      <c r="R706" s="59">
        <v>10.96</v>
      </c>
      <c r="S706" s="59">
        <v>14.8</v>
      </c>
      <c r="T706" s="59">
        <v>40.299999999999997</v>
      </c>
      <c r="U706" s="55" t="s">
        <v>2214</v>
      </c>
      <c r="V706" s="60">
        <v>320.89999999999998</v>
      </c>
      <c r="W706" s="55" t="s">
        <v>21</v>
      </c>
      <c r="X706" s="61">
        <v>6</v>
      </c>
      <c r="Y706" s="11">
        <f t="shared" si="46"/>
        <v>1983</v>
      </c>
      <c r="Z706" s="7" t="str">
        <f t="shared" si="47"/>
        <v>1983.3</v>
      </c>
      <c r="AA706" s="12">
        <f>IF(AND(INDEX('Rate Case History'!V$11:V$13,MATCH($F706,'Rate Case History'!$U$11:$U$13,0))="Yes",INDEX('Rate Case History'!V$15:V$17,MATCH($N706,'Rate Case History'!$U$15:$U$17,0))="Yes",$M706&lt;='Rate Case History'!$V$7,ISNUMBER($S706)),$S706/100,"NA")</f>
        <v>0.14800000000000002</v>
      </c>
    </row>
    <row r="707" spans="1:27" x14ac:dyDescent="0.25">
      <c r="A707" s="55" t="s">
        <v>117</v>
      </c>
      <c r="B707" s="56" t="s">
        <v>118</v>
      </c>
      <c r="C707" s="55" t="s">
        <v>88</v>
      </c>
      <c r="D707" s="55" t="s">
        <v>2216</v>
      </c>
      <c r="E707" s="55" t="s">
        <v>163</v>
      </c>
      <c r="F707" s="55" t="s">
        <v>35</v>
      </c>
      <c r="G707" s="57">
        <v>29777</v>
      </c>
      <c r="H707" s="58">
        <v>23.8</v>
      </c>
      <c r="I707" s="59">
        <v>11.5</v>
      </c>
      <c r="J707" s="59">
        <v>17</v>
      </c>
      <c r="K707" s="59">
        <v>39.1</v>
      </c>
      <c r="L707" s="60" t="s">
        <v>17</v>
      </c>
      <c r="M707" s="57">
        <v>29990</v>
      </c>
      <c r="N707" s="55" t="s">
        <v>76</v>
      </c>
      <c r="O707" s="58">
        <v>13.1</v>
      </c>
      <c r="P707" s="55" t="s">
        <v>74</v>
      </c>
      <c r="Q707" s="55" t="s">
        <v>74</v>
      </c>
      <c r="R707" s="59">
        <v>10.96</v>
      </c>
      <c r="S707" s="59">
        <v>15.5</v>
      </c>
      <c r="T707" s="59">
        <v>38.61</v>
      </c>
      <c r="U707" s="55" t="s">
        <v>1940</v>
      </c>
      <c r="V707" s="60">
        <v>297</v>
      </c>
      <c r="W707" s="55" t="s">
        <v>21</v>
      </c>
      <c r="X707" s="61">
        <v>7</v>
      </c>
      <c r="Y707" s="11">
        <f t="shared" si="46"/>
        <v>1982</v>
      </c>
      <c r="Z707" s="7" t="str">
        <f t="shared" si="47"/>
        <v>1982.1</v>
      </c>
      <c r="AA707" s="12">
        <f>IF(AND(INDEX('Rate Case History'!V$11:V$13,MATCH($F707,'Rate Case History'!$U$11:$U$13,0))="Yes",INDEX('Rate Case History'!V$15:V$17,MATCH($N707,'Rate Case History'!$U$15:$U$17,0))="Yes",$M707&lt;='Rate Case History'!$V$7,ISNUMBER($S707)),$S707/100,"NA")</f>
        <v>0.155</v>
      </c>
    </row>
    <row r="708" spans="1:27" x14ac:dyDescent="0.25">
      <c r="A708" s="55" t="s">
        <v>117</v>
      </c>
      <c r="B708" s="56" t="s">
        <v>118</v>
      </c>
      <c r="C708" s="55" t="s">
        <v>88</v>
      </c>
      <c r="D708" s="55" t="s">
        <v>2218</v>
      </c>
      <c r="E708" s="55" t="s">
        <v>163</v>
      </c>
      <c r="F708" s="55" t="s">
        <v>35</v>
      </c>
      <c r="G708" s="57">
        <v>29486</v>
      </c>
      <c r="H708" s="58">
        <v>7.4</v>
      </c>
      <c r="I708" s="59">
        <v>9.5500000000000007</v>
      </c>
      <c r="J708" s="59" t="s">
        <v>17</v>
      </c>
      <c r="K708" s="59" t="s">
        <v>17</v>
      </c>
      <c r="L708" s="59" t="s">
        <v>17</v>
      </c>
      <c r="M708" s="57">
        <v>29577</v>
      </c>
      <c r="N708" s="55" t="s">
        <v>76</v>
      </c>
      <c r="O708" s="58">
        <v>4.8</v>
      </c>
      <c r="P708" s="55" t="s">
        <v>74</v>
      </c>
      <c r="Q708" s="55" t="s">
        <v>74</v>
      </c>
      <c r="R708" s="59">
        <v>9.5500000000000007</v>
      </c>
      <c r="S708" s="59" t="s">
        <v>17</v>
      </c>
      <c r="T708" s="59" t="s">
        <v>17</v>
      </c>
      <c r="U708" s="55" t="s">
        <v>2217</v>
      </c>
      <c r="V708" s="59" t="s">
        <v>17</v>
      </c>
      <c r="W708" s="55" t="s">
        <v>21</v>
      </c>
      <c r="X708" s="61">
        <v>3</v>
      </c>
      <c r="Y708" s="11">
        <f t="shared" si="46"/>
        <v>1980</v>
      </c>
      <c r="Z708" s="7" t="str">
        <f t="shared" si="47"/>
        <v>1980.4</v>
      </c>
      <c r="AA708" s="12" t="str">
        <f>IF(AND(INDEX('Rate Case History'!V$11:V$13,MATCH($F708,'Rate Case History'!$U$11:$U$13,0))="Yes",INDEX('Rate Case History'!V$15:V$17,MATCH($N708,'Rate Case History'!$U$15:$U$17,0))="Yes",$M708&lt;='Rate Case History'!$V$7,ISNUMBER($S708)),$S708/100,"NA")</f>
        <v>NA</v>
      </c>
    </row>
    <row r="709" spans="1:27" x14ac:dyDescent="0.25">
      <c r="A709" s="55" t="s">
        <v>117</v>
      </c>
      <c r="B709" s="56" t="s">
        <v>118</v>
      </c>
      <c r="C709" s="55" t="s">
        <v>88</v>
      </c>
      <c r="D709" s="55" t="s">
        <v>2219</v>
      </c>
      <c r="E709" s="55" t="s">
        <v>163</v>
      </c>
      <c r="F709" s="55" t="s">
        <v>35</v>
      </c>
      <c r="G709" s="57">
        <v>29172</v>
      </c>
      <c r="H709" s="58">
        <v>22.5</v>
      </c>
      <c r="I709" s="59">
        <v>10.06</v>
      </c>
      <c r="J709" s="59">
        <v>14.7</v>
      </c>
      <c r="K709" s="59">
        <v>38.9</v>
      </c>
      <c r="L709" s="59" t="s">
        <v>17</v>
      </c>
      <c r="M709" s="57">
        <v>29382</v>
      </c>
      <c r="N709" s="55" t="s">
        <v>76</v>
      </c>
      <c r="O709" s="58">
        <v>18.2</v>
      </c>
      <c r="P709" s="55" t="s">
        <v>74</v>
      </c>
      <c r="Q709" s="55" t="s">
        <v>74</v>
      </c>
      <c r="R709" s="59">
        <v>9.6300000000000008</v>
      </c>
      <c r="S709" s="59">
        <v>13.78</v>
      </c>
      <c r="T709" s="59">
        <v>38.5</v>
      </c>
      <c r="U709" s="55" t="s">
        <v>2159</v>
      </c>
      <c r="V709" s="59" t="s">
        <v>17</v>
      </c>
      <c r="W709" s="55" t="s">
        <v>21</v>
      </c>
      <c r="X709" s="61">
        <v>7</v>
      </c>
      <c r="Y709" s="11">
        <f t="shared" si="46"/>
        <v>1980</v>
      </c>
      <c r="Z709" s="7" t="str">
        <f t="shared" si="47"/>
        <v>1980.2</v>
      </c>
      <c r="AA709" s="12">
        <f>IF(AND(INDEX('Rate Case History'!V$11:V$13,MATCH($F709,'Rate Case History'!$U$11:$U$13,0))="Yes",INDEX('Rate Case History'!V$15:V$17,MATCH($N709,'Rate Case History'!$U$15:$U$17,0))="Yes",$M709&lt;='Rate Case History'!$V$7,ISNUMBER($S709)),$S709/100,"NA")</f>
        <v>0.13780000000000001</v>
      </c>
    </row>
    <row r="710" spans="1:27" x14ac:dyDescent="0.25">
      <c r="A710" s="55" t="s">
        <v>117</v>
      </c>
      <c r="B710" s="56" t="s">
        <v>321</v>
      </c>
      <c r="C710" s="55" t="s">
        <v>94</v>
      </c>
      <c r="D710" s="55" t="s">
        <v>650</v>
      </c>
      <c r="E710" s="55" t="s">
        <v>163</v>
      </c>
      <c r="F710" s="55" t="s">
        <v>35</v>
      </c>
      <c r="G710" s="57">
        <v>38838</v>
      </c>
      <c r="H710" s="58">
        <v>1.1000000000000001</v>
      </c>
      <c r="I710" s="59">
        <v>9.7100000000000009</v>
      </c>
      <c r="J710" s="59">
        <v>11.5</v>
      </c>
      <c r="K710" s="59">
        <v>57.22</v>
      </c>
      <c r="L710" s="59">
        <v>14.8</v>
      </c>
      <c r="M710" s="57">
        <v>38986</v>
      </c>
      <c r="N710" s="55" t="s">
        <v>73</v>
      </c>
      <c r="O710" s="58">
        <v>0.8</v>
      </c>
      <c r="P710" s="55" t="s">
        <v>74</v>
      </c>
      <c r="Q710" s="55" t="s">
        <v>74</v>
      </c>
      <c r="R710" s="59">
        <v>9.0299999999999994</v>
      </c>
      <c r="S710" s="59">
        <v>10.75</v>
      </c>
      <c r="T710" s="59">
        <v>53</v>
      </c>
      <c r="U710" s="55" t="s">
        <v>1697</v>
      </c>
      <c r="V710" s="59" t="s">
        <v>17</v>
      </c>
      <c r="W710" s="55" t="s">
        <v>17</v>
      </c>
      <c r="X710" s="61">
        <v>4</v>
      </c>
      <c r="Y710" s="11">
        <f t="shared" si="46"/>
        <v>2006</v>
      </c>
      <c r="Z710" s="7" t="str">
        <f t="shared" si="47"/>
        <v>2006.3</v>
      </c>
      <c r="AA710" s="12">
        <f>IF(AND(INDEX('Rate Case History'!V$11:V$13,MATCH($F710,'Rate Case History'!$U$11:$U$13,0))="Yes",INDEX('Rate Case History'!V$15:V$17,MATCH($N710,'Rate Case History'!$U$15:$U$17,0))="Yes",$M710&lt;='Rate Case History'!$V$7,ISNUMBER($S710)),$S710/100,"NA")</f>
        <v>0.1075</v>
      </c>
    </row>
    <row r="711" spans="1:27" x14ac:dyDescent="0.25">
      <c r="A711" s="55" t="s">
        <v>117</v>
      </c>
      <c r="B711" s="56" t="s">
        <v>651</v>
      </c>
      <c r="C711" s="55" t="s">
        <v>107</v>
      </c>
      <c r="D711" s="55" t="s">
        <v>2650</v>
      </c>
      <c r="E711" s="55" t="s">
        <v>163</v>
      </c>
      <c r="F711" s="55" t="s">
        <v>24</v>
      </c>
      <c r="G711" s="57">
        <v>45100</v>
      </c>
      <c r="H711" s="58">
        <v>2.3340079999999999</v>
      </c>
      <c r="I711" s="59" t="s">
        <v>17</v>
      </c>
      <c r="J711" s="59" t="s">
        <v>17</v>
      </c>
      <c r="K711" s="59" t="s">
        <v>17</v>
      </c>
      <c r="L711" s="59">
        <v>19.982261000000001</v>
      </c>
      <c r="M711" s="57">
        <v>45280</v>
      </c>
      <c r="N711" s="55" t="s">
        <v>76</v>
      </c>
      <c r="O711" s="58">
        <v>0</v>
      </c>
      <c r="P711" s="55" t="s">
        <v>74</v>
      </c>
      <c r="Q711" s="55" t="s">
        <v>74</v>
      </c>
      <c r="R711" s="59" t="s">
        <v>17</v>
      </c>
      <c r="S711" s="59" t="s">
        <v>17</v>
      </c>
      <c r="T711" s="59" t="s">
        <v>17</v>
      </c>
      <c r="U711" s="55" t="s">
        <v>1828</v>
      </c>
      <c r="V711" s="59" t="s">
        <v>17</v>
      </c>
      <c r="W711" s="55" t="s">
        <v>17</v>
      </c>
      <c r="X711" s="61">
        <v>6</v>
      </c>
      <c r="Y711" s="11">
        <f t="shared" si="46"/>
        <v>2023</v>
      </c>
      <c r="Z711" s="7" t="str">
        <f t="shared" si="47"/>
        <v>2023.4</v>
      </c>
      <c r="AA711" s="12" t="str">
        <f>IF(AND(INDEX('Rate Case History'!V$11:V$13,MATCH($F711,'Rate Case History'!$U$11:$U$13,0))="Yes",INDEX('Rate Case History'!V$15:V$17,MATCH($N711,'Rate Case History'!$U$15:$U$17,0))="Yes",$M711&lt;='Rate Case History'!$V$7,ISNUMBER($S711)),$S711/100,"NA")</f>
        <v>NA</v>
      </c>
    </row>
    <row r="712" spans="1:27" x14ac:dyDescent="0.25">
      <c r="A712" s="55" t="s">
        <v>117</v>
      </c>
      <c r="B712" s="56" t="s">
        <v>651</v>
      </c>
      <c r="C712" s="55" t="s">
        <v>107</v>
      </c>
      <c r="D712" s="55" t="s">
        <v>2220</v>
      </c>
      <c r="E712" s="55" t="s">
        <v>163</v>
      </c>
      <c r="F712" s="55" t="s">
        <v>35</v>
      </c>
      <c r="G712" s="57">
        <v>45058</v>
      </c>
      <c r="H712" s="58">
        <v>8.7968290000000007</v>
      </c>
      <c r="I712" s="59">
        <v>7.87</v>
      </c>
      <c r="J712" s="59">
        <v>10.95</v>
      </c>
      <c r="K712" s="59">
        <v>52.1</v>
      </c>
      <c r="L712" s="59">
        <v>234.56484499999999</v>
      </c>
      <c r="M712" s="57">
        <v>45225</v>
      </c>
      <c r="N712" s="55" t="s">
        <v>73</v>
      </c>
      <c r="O712" s="58">
        <v>5.2</v>
      </c>
      <c r="P712" s="55" t="s">
        <v>74</v>
      </c>
      <c r="Q712" s="55" t="s">
        <v>74</v>
      </c>
      <c r="R712" s="59" t="s">
        <v>17</v>
      </c>
      <c r="S712" s="59" t="s">
        <v>17</v>
      </c>
      <c r="T712" s="59" t="s">
        <v>17</v>
      </c>
      <c r="U712" s="55" t="s">
        <v>2221</v>
      </c>
      <c r="V712" s="59" t="s">
        <v>17</v>
      </c>
      <c r="W712" s="55" t="s">
        <v>17</v>
      </c>
      <c r="X712" s="61">
        <v>5</v>
      </c>
      <c r="Y712" s="11">
        <f t="shared" si="46"/>
        <v>2023</v>
      </c>
      <c r="Z712" s="7" t="str">
        <f t="shared" si="47"/>
        <v>2023.4</v>
      </c>
      <c r="AA712" s="12" t="str">
        <f>IF(AND(INDEX('Rate Case History'!V$11:V$13,MATCH($F712,'Rate Case History'!$U$11:$U$13,0))="Yes",INDEX('Rate Case History'!V$15:V$17,MATCH($N712,'Rate Case History'!$U$15:$U$17,0))="Yes",$M712&lt;='Rate Case History'!$V$7,ISNUMBER($S712)),$S712/100,"NA")</f>
        <v>NA</v>
      </c>
    </row>
    <row r="713" spans="1:27" x14ac:dyDescent="0.25">
      <c r="A713" s="55" t="s">
        <v>117</v>
      </c>
      <c r="B713" s="56" t="s">
        <v>651</v>
      </c>
      <c r="C713" s="55" t="s">
        <v>107</v>
      </c>
      <c r="D713" s="55" t="s">
        <v>1612</v>
      </c>
      <c r="E713" s="55" t="s">
        <v>163</v>
      </c>
      <c r="F713" s="55" t="s">
        <v>35</v>
      </c>
      <c r="G713" s="57">
        <v>44694</v>
      </c>
      <c r="H713" s="58">
        <v>6.7256900000000002</v>
      </c>
      <c r="I713" s="59">
        <v>7.79</v>
      </c>
      <c r="J713" s="59">
        <v>10.95</v>
      </c>
      <c r="K713" s="59">
        <v>52.97</v>
      </c>
      <c r="L713" s="59">
        <v>203.082402</v>
      </c>
      <c r="M713" s="57">
        <v>44882</v>
      </c>
      <c r="N713" s="55" t="s">
        <v>73</v>
      </c>
      <c r="O713" s="58">
        <v>4.8008850000000001</v>
      </c>
      <c r="P713" s="55" t="s">
        <v>74</v>
      </c>
      <c r="Q713" s="55" t="s">
        <v>74</v>
      </c>
      <c r="R713" s="59">
        <v>7.11</v>
      </c>
      <c r="S713" s="59">
        <v>9.65</v>
      </c>
      <c r="T713" s="59">
        <v>52.97</v>
      </c>
      <c r="U713" s="55" t="s">
        <v>1813</v>
      </c>
      <c r="V713" s="59" t="s">
        <v>17</v>
      </c>
      <c r="W713" s="55" t="s">
        <v>17</v>
      </c>
      <c r="X713" s="61">
        <v>6</v>
      </c>
      <c r="Y713" s="11">
        <f t="shared" si="46"/>
        <v>2022</v>
      </c>
      <c r="Z713" s="7" t="str">
        <f t="shared" si="47"/>
        <v>2022.4</v>
      </c>
      <c r="AA713" s="12">
        <f>IF(AND(INDEX('Rate Case History'!V$11:V$13,MATCH($F713,'Rate Case History'!$U$11:$U$13,0))="Yes",INDEX('Rate Case History'!V$15:V$17,MATCH($N713,'Rate Case History'!$U$15:$U$17,0))="Yes",$M713&lt;='Rate Case History'!$V$7,ISNUMBER($S713)),$S713/100,"NA")</f>
        <v>9.6500000000000002E-2</v>
      </c>
    </row>
    <row r="714" spans="1:27" x14ac:dyDescent="0.25">
      <c r="A714" s="55" t="s">
        <v>117</v>
      </c>
      <c r="B714" s="56" t="s">
        <v>651</v>
      </c>
      <c r="C714" s="55" t="s">
        <v>107</v>
      </c>
      <c r="D714" s="55" t="s">
        <v>652</v>
      </c>
      <c r="E714" s="55" t="s">
        <v>163</v>
      </c>
      <c r="F714" s="55" t="s">
        <v>35</v>
      </c>
      <c r="G714" s="57">
        <v>44330</v>
      </c>
      <c r="H714" s="58">
        <v>5.4302270000000004</v>
      </c>
      <c r="I714" s="59">
        <v>7.72</v>
      </c>
      <c r="J714" s="59">
        <v>10.85</v>
      </c>
      <c r="K714" s="59">
        <v>53.23</v>
      </c>
      <c r="L714" s="59">
        <v>187.153571</v>
      </c>
      <c r="M714" s="57">
        <v>44533</v>
      </c>
      <c r="N714" s="55" t="s">
        <v>76</v>
      </c>
      <c r="O714" s="58">
        <v>2.4249999999999998</v>
      </c>
      <c r="P714" s="55" t="s">
        <v>74</v>
      </c>
      <c r="Q714" s="55" t="s">
        <v>74</v>
      </c>
      <c r="R714" s="59">
        <v>7.06</v>
      </c>
      <c r="S714" s="59">
        <v>9.65</v>
      </c>
      <c r="T714" s="59">
        <v>52.95</v>
      </c>
      <c r="U714" s="55" t="s">
        <v>1814</v>
      </c>
      <c r="V714" s="59">
        <v>187.14411699999999</v>
      </c>
      <c r="W714" s="55" t="s">
        <v>21</v>
      </c>
      <c r="X714" s="61">
        <v>6</v>
      </c>
      <c r="Y714" s="11">
        <f t="shared" si="46"/>
        <v>2021</v>
      </c>
      <c r="Z714" s="7" t="str">
        <f t="shared" si="47"/>
        <v>2021.4</v>
      </c>
      <c r="AA714" s="12">
        <f>IF(AND(INDEX('Rate Case History'!V$11:V$13,MATCH($F714,'Rate Case History'!$U$11:$U$13,0))="Yes",INDEX('Rate Case History'!V$15:V$17,MATCH($N714,'Rate Case History'!$U$15:$U$17,0))="Yes",$M714&lt;='Rate Case History'!$V$7,ISNUMBER($S714)),$S714/100,"NA")</f>
        <v>9.6500000000000002E-2</v>
      </c>
    </row>
    <row r="715" spans="1:27" x14ac:dyDescent="0.25">
      <c r="A715" s="55" t="s">
        <v>117</v>
      </c>
      <c r="B715" s="56" t="s">
        <v>651</v>
      </c>
      <c r="C715" s="55" t="s">
        <v>107</v>
      </c>
      <c r="D715" s="55" t="s">
        <v>653</v>
      </c>
      <c r="E715" s="55" t="s">
        <v>163</v>
      </c>
      <c r="F715" s="55" t="s">
        <v>35</v>
      </c>
      <c r="G715" s="57">
        <v>43966</v>
      </c>
      <c r="H715" s="58">
        <v>6.3434480000000004</v>
      </c>
      <c r="I715" s="59">
        <v>7.87</v>
      </c>
      <c r="J715" s="59">
        <v>10.95</v>
      </c>
      <c r="K715" s="59">
        <v>52.64</v>
      </c>
      <c r="L715" s="59">
        <v>156.04184799999999</v>
      </c>
      <c r="M715" s="57">
        <v>44142</v>
      </c>
      <c r="N715" s="55" t="s">
        <v>73</v>
      </c>
      <c r="O715" s="58">
        <v>3.2999179999999999</v>
      </c>
      <c r="P715" s="55" t="s">
        <v>74</v>
      </c>
      <c r="Q715" s="55" t="s">
        <v>74</v>
      </c>
      <c r="R715" s="59">
        <v>7.16</v>
      </c>
      <c r="S715" s="59">
        <v>9.6</v>
      </c>
      <c r="T715" s="59">
        <v>52.63</v>
      </c>
      <c r="U715" s="55" t="s">
        <v>1815</v>
      </c>
      <c r="V715" s="59" t="s">
        <v>17</v>
      </c>
      <c r="W715" s="55" t="s">
        <v>21</v>
      </c>
      <c r="X715" s="61">
        <v>5</v>
      </c>
      <c r="Y715" s="11">
        <f t="shared" si="46"/>
        <v>2020</v>
      </c>
      <c r="Z715" s="7" t="str">
        <f t="shared" si="47"/>
        <v>2020.4</v>
      </c>
      <c r="AA715" s="12">
        <f>IF(AND(INDEX('Rate Case History'!V$11:V$13,MATCH($F715,'Rate Case History'!$U$11:$U$13,0))="Yes",INDEX('Rate Case History'!V$15:V$17,MATCH($N715,'Rate Case History'!$U$15:$U$17,0))="Yes",$M715&lt;='Rate Case History'!$V$7,ISNUMBER($S715)),$S715/100,"NA")</f>
        <v>9.6000000000000002E-2</v>
      </c>
    </row>
    <row r="716" spans="1:27" x14ac:dyDescent="0.25">
      <c r="A716" s="55" t="s">
        <v>117</v>
      </c>
      <c r="B716" s="56" t="s">
        <v>651</v>
      </c>
      <c r="C716" s="55" t="s">
        <v>107</v>
      </c>
      <c r="D716" s="55" t="s">
        <v>654</v>
      </c>
      <c r="E716" s="55" t="s">
        <v>163</v>
      </c>
      <c r="F716" s="55" t="s">
        <v>35</v>
      </c>
      <c r="G716" s="57">
        <v>43607</v>
      </c>
      <c r="H716" s="58">
        <v>3.8136890000000001</v>
      </c>
      <c r="I716" s="59">
        <v>7.98</v>
      </c>
      <c r="J716" s="59">
        <v>10.95</v>
      </c>
      <c r="K716" s="59">
        <v>52.9</v>
      </c>
      <c r="L716" s="60">
        <v>137.52678599999999</v>
      </c>
      <c r="M716" s="57">
        <v>43817</v>
      </c>
      <c r="N716" s="55" t="s">
        <v>76</v>
      </c>
      <c r="O716" s="58">
        <v>0.95140100000000005</v>
      </c>
      <c r="P716" s="55" t="s">
        <v>74</v>
      </c>
      <c r="Q716" s="55" t="s">
        <v>74</v>
      </c>
      <c r="R716" s="60">
        <v>7.26</v>
      </c>
      <c r="S716" s="60">
        <v>9.6</v>
      </c>
      <c r="T716" s="60">
        <v>52.9</v>
      </c>
      <c r="U716" s="55" t="s">
        <v>1699</v>
      </c>
      <c r="V716" s="60">
        <v>137.53134900000001</v>
      </c>
      <c r="W716" s="55" t="s">
        <v>21</v>
      </c>
      <c r="X716" s="61">
        <v>7</v>
      </c>
      <c r="Y716" s="11">
        <f t="shared" si="46"/>
        <v>2019</v>
      </c>
      <c r="Z716" s="7" t="str">
        <f t="shared" si="47"/>
        <v>2019.4</v>
      </c>
      <c r="AA716" s="12">
        <f>IF(AND(INDEX('Rate Case History'!V$11:V$13,MATCH($F716,'Rate Case History'!$U$11:$U$13,0))="Yes",INDEX('Rate Case History'!V$15:V$17,MATCH($N716,'Rate Case History'!$U$15:$U$17,0))="Yes",$M716&lt;='Rate Case History'!$V$7,ISNUMBER($S716)),$S716/100,"NA")</f>
        <v>9.6000000000000002E-2</v>
      </c>
    </row>
    <row r="717" spans="1:27" x14ac:dyDescent="0.25">
      <c r="A717" s="55" t="s">
        <v>117</v>
      </c>
      <c r="B717" s="56" t="s">
        <v>651</v>
      </c>
      <c r="C717" s="55" t="s">
        <v>107</v>
      </c>
      <c r="D717" s="55" t="s">
        <v>655</v>
      </c>
      <c r="E717" s="55" t="s">
        <v>163</v>
      </c>
      <c r="F717" s="55" t="s">
        <v>35</v>
      </c>
      <c r="G717" s="57">
        <v>43203</v>
      </c>
      <c r="H717" s="58">
        <v>6.1226039999999999</v>
      </c>
      <c r="I717" s="59">
        <v>8.11</v>
      </c>
      <c r="J717" s="59">
        <v>10.95</v>
      </c>
      <c r="K717" s="59">
        <v>53.6</v>
      </c>
      <c r="L717" s="60">
        <v>114.676033</v>
      </c>
      <c r="M717" s="57">
        <v>43425</v>
      </c>
      <c r="N717" s="55" t="s">
        <v>73</v>
      </c>
      <c r="O717" s="58">
        <v>3.753927</v>
      </c>
      <c r="P717" s="55" t="s">
        <v>74</v>
      </c>
      <c r="Q717" s="55" t="s">
        <v>74</v>
      </c>
      <c r="R717" s="60" t="s">
        <v>17</v>
      </c>
      <c r="S717" s="60" t="s">
        <v>17</v>
      </c>
      <c r="T717" s="60" t="s">
        <v>17</v>
      </c>
      <c r="U717" s="55" t="s">
        <v>1782</v>
      </c>
      <c r="V717" s="60" t="s">
        <v>17</v>
      </c>
      <c r="W717" s="55" t="s">
        <v>17</v>
      </c>
      <c r="X717" s="61">
        <v>7</v>
      </c>
      <c r="Y717" s="11">
        <f t="shared" si="46"/>
        <v>2018</v>
      </c>
      <c r="Z717" s="7" t="str">
        <f t="shared" si="47"/>
        <v>2018.4</v>
      </c>
      <c r="AA717" s="12" t="str">
        <f>IF(AND(INDEX('Rate Case History'!V$11:V$13,MATCH($F717,'Rate Case History'!$U$11:$U$13,0))="Yes",INDEX('Rate Case History'!V$15:V$17,MATCH($N717,'Rate Case History'!$U$15:$U$17,0))="Yes",$M717&lt;='Rate Case History'!$V$7,ISNUMBER($S717)),$S717/100,"NA")</f>
        <v>NA</v>
      </c>
    </row>
    <row r="718" spans="1:27" x14ac:dyDescent="0.25">
      <c r="A718" s="55" t="s">
        <v>117</v>
      </c>
      <c r="B718" s="56" t="s">
        <v>651</v>
      </c>
      <c r="C718" s="55" t="s">
        <v>107</v>
      </c>
      <c r="D718" s="55" t="s">
        <v>656</v>
      </c>
      <c r="E718" s="55" t="s">
        <v>163</v>
      </c>
      <c r="F718" s="55" t="s">
        <v>24</v>
      </c>
      <c r="G718" s="57">
        <v>43196</v>
      </c>
      <c r="H718" s="58">
        <v>4.2635009999999998</v>
      </c>
      <c r="I718" s="59" t="s">
        <v>17</v>
      </c>
      <c r="J718" s="59" t="s">
        <v>17</v>
      </c>
      <c r="K718" s="59" t="s">
        <v>17</v>
      </c>
      <c r="L718" s="60">
        <v>34.207937999999999</v>
      </c>
      <c r="M718" s="57">
        <v>43371</v>
      </c>
      <c r="N718" s="55" t="s">
        <v>73</v>
      </c>
      <c r="O718" s="58">
        <v>2.0268830000000002</v>
      </c>
      <c r="P718" s="55" t="s">
        <v>74</v>
      </c>
      <c r="Q718" s="55" t="s">
        <v>74</v>
      </c>
      <c r="R718" s="60" t="s">
        <v>17</v>
      </c>
      <c r="S718" s="60" t="s">
        <v>17</v>
      </c>
      <c r="T718" s="60" t="s">
        <v>17</v>
      </c>
      <c r="U718" s="55" t="s">
        <v>1686</v>
      </c>
      <c r="V718" s="60">
        <v>20.303660000000001</v>
      </c>
      <c r="W718" s="55" t="s">
        <v>21</v>
      </c>
      <c r="X718" s="61">
        <v>5</v>
      </c>
      <c r="Y718" s="11">
        <f t="shared" si="46"/>
        <v>2018</v>
      </c>
      <c r="Z718" s="7" t="str">
        <f t="shared" si="47"/>
        <v>2018.3</v>
      </c>
      <c r="AA718" s="12" t="str">
        <f>IF(AND(INDEX('Rate Case History'!V$11:V$13,MATCH($F718,'Rate Case History'!$U$11:$U$13,0))="Yes",INDEX('Rate Case History'!V$15:V$17,MATCH($N718,'Rate Case History'!$U$15:$U$17,0))="Yes",$M718&lt;='Rate Case History'!$V$7,ISNUMBER($S718)),$S718/100,"NA")</f>
        <v>NA</v>
      </c>
    </row>
    <row r="719" spans="1:27" x14ac:dyDescent="0.25">
      <c r="A719" s="55" t="s">
        <v>117</v>
      </c>
      <c r="B719" s="56" t="s">
        <v>651</v>
      </c>
      <c r="C719" s="55" t="s">
        <v>107</v>
      </c>
      <c r="D719" s="55" t="s">
        <v>657</v>
      </c>
      <c r="E719" s="55" t="s">
        <v>163</v>
      </c>
      <c r="F719" s="55" t="s">
        <v>35</v>
      </c>
      <c r="G719" s="57">
        <v>42839</v>
      </c>
      <c r="H719" s="58">
        <v>5.0451879999999996</v>
      </c>
      <c r="I719" s="59">
        <v>7.98</v>
      </c>
      <c r="J719" s="59">
        <v>10.9</v>
      </c>
      <c r="K719" s="59">
        <v>52.37</v>
      </c>
      <c r="L719" s="60">
        <v>95.178223000000003</v>
      </c>
      <c r="M719" s="57">
        <v>42997</v>
      </c>
      <c r="N719" s="55" t="s">
        <v>73</v>
      </c>
      <c r="O719" s="58">
        <v>2.4</v>
      </c>
      <c r="P719" s="55" t="s">
        <v>74</v>
      </c>
      <c r="Q719" s="55" t="s">
        <v>74</v>
      </c>
      <c r="R719" s="60">
        <v>7.35</v>
      </c>
      <c r="S719" s="60">
        <v>9.6999999999999993</v>
      </c>
      <c r="T719" s="60" t="s">
        <v>17</v>
      </c>
      <c r="U719" s="55" t="s">
        <v>1776</v>
      </c>
      <c r="V719" s="60" t="s">
        <v>17</v>
      </c>
      <c r="W719" s="55" t="s">
        <v>17</v>
      </c>
      <c r="X719" s="61">
        <v>5</v>
      </c>
      <c r="Y719" s="11">
        <f t="shared" si="46"/>
        <v>2017</v>
      </c>
      <c r="Z719" s="7" t="str">
        <f t="shared" si="47"/>
        <v>2017.3</v>
      </c>
      <c r="AA719" s="12">
        <f>IF(AND(INDEX('Rate Case History'!V$11:V$13,MATCH($F719,'Rate Case History'!$U$11:$U$13,0))="Yes",INDEX('Rate Case History'!V$15:V$17,MATCH($N719,'Rate Case History'!$U$15:$U$17,0))="Yes",$M719&lt;='Rate Case History'!$V$7,ISNUMBER($S719)),$S719/100,"NA")</f>
        <v>9.6999999999999989E-2</v>
      </c>
    </row>
    <row r="720" spans="1:27" x14ac:dyDescent="0.25">
      <c r="A720" s="55" t="s">
        <v>117</v>
      </c>
      <c r="B720" s="56" t="s">
        <v>651</v>
      </c>
      <c r="C720" s="55" t="s">
        <v>107</v>
      </c>
      <c r="D720" s="55" t="s">
        <v>658</v>
      </c>
      <c r="E720" s="55" t="s">
        <v>163</v>
      </c>
      <c r="F720" s="55" t="s">
        <v>24</v>
      </c>
      <c r="G720" s="57">
        <v>42675</v>
      </c>
      <c r="H720" s="58">
        <v>1.1728769999999999</v>
      </c>
      <c r="I720" s="59">
        <v>7.53</v>
      </c>
      <c r="J720" s="59">
        <v>9.6999999999999993</v>
      </c>
      <c r="K720" s="59">
        <v>54.29</v>
      </c>
      <c r="L720" s="59">
        <v>8.2724449999999994</v>
      </c>
      <c r="M720" s="57">
        <v>42718</v>
      </c>
      <c r="N720" s="55" t="s">
        <v>76</v>
      </c>
      <c r="O720" s="58">
        <v>1.1728769999999999</v>
      </c>
      <c r="P720" s="55" t="s">
        <v>74</v>
      </c>
      <c r="Q720" s="55" t="s">
        <v>74</v>
      </c>
      <c r="R720" s="59">
        <v>7.53</v>
      </c>
      <c r="S720" s="59">
        <v>9.6999999999999993</v>
      </c>
      <c r="T720" s="59">
        <v>54.29</v>
      </c>
      <c r="U720" s="55" t="s">
        <v>1665</v>
      </c>
      <c r="V720" s="59">
        <v>8.2724449999999994</v>
      </c>
      <c r="W720" s="55" t="s">
        <v>21</v>
      </c>
      <c r="X720" s="61">
        <v>1</v>
      </c>
      <c r="Y720" s="11">
        <f t="shared" si="46"/>
        <v>2016</v>
      </c>
      <c r="Z720" s="7" t="str">
        <f t="shared" si="47"/>
        <v>2016.4</v>
      </c>
      <c r="AA720" s="12" t="str">
        <f>IF(AND(INDEX('Rate Case History'!V$11:V$13,MATCH($F720,'Rate Case History'!$U$11:$U$13,0))="Yes",INDEX('Rate Case History'!V$15:V$17,MATCH($N720,'Rate Case History'!$U$15:$U$17,0))="Yes",$M720&lt;='Rate Case History'!$V$7,ISNUMBER($S720)),$S720/100,"NA")</f>
        <v>NA</v>
      </c>
    </row>
    <row r="721" spans="1:27" x14ac:dyDescent="0.25">
      <c r="A721" s="55" t="s">
        <v>117</v>
      </c>
      <c r="B721" s="56" t="s">
        <v>651</v>
      </c>
      <c r="C721" s="55" t="s">
        <v>107</v>
      </c>
      <c r="D721" s="55" t="s">
        <v>659</v>
      </c>
      <c r="E721" s="55" t="s">
        <v>163</v>
      </c>
      <c r="F721" s="55" t="s">
        <v>35</v>
      </c>
      <c r="G721" s="57">
        <v>42475</v>
      </c>
      <c r="H721" s="58">
        <v>6.3417329999999996</v>
      </c>
      <c r="I721" s="59">
        <v>8.19</v>
      </c>
      <c r="J721" s="59">
        <v>10.9</v>
      </c>
      <c r="K721" s="59">
        <v>54.29</v>
      </c>
      <c r="L721" s="60">
        <v>85.584462000000002</v>
      </c>
      <c r="M721" s="57">
        <v>42670</v>
      </c>
      <c r="N721" s="55" t="s">
        <v>73</v>
      </c>
      <c r="O721" s="58">
        <v>3.7</v>
      </c>
      <c r="P721" s="55" t="s">
        <v>74</v>
      </c>
      <c r="Q721" s="55" t="s">
        <v>74</v>
      </c>
      <c r="R721" s="60" t="s">
        <v>17</v>
      </c>
      <c r="S721" s="60" t="s">
        <v>17</v>
      </c>
      <c r="T721" s="60" t="s">
        <v>17</v>
      </c>
      <c r="U721" s="55" t="s">
        <v>1777</v>
      </c>
      <c r="V721" s="60" t="s">
        <v>17</v>
      </c>
      <c r="W721" s="55" t="s">
        <v>17</v>
      </c>
      <c r="X721" s="61">
        <v>6</v>
      </c>
      <c r="Y721" s="11">
        <f t="shared" si="46"/>
        <v>2016</v>
      </c>
      <c r="Z721" s="7" t="str">
        <f t="shared" si="47"/>
        <v>2016.4</v>
      </c>
      <c r="AA721" s="12" t="str">
        <f>IF(AND(INDEX('Rate Case History'!V$11:V$13,MATCH($F721,'Rate Case History'!$U$11:$U$13,0))="Yes",INDEX('Rate Case History'!V$15:V$17,MATCH($N721,'Rate Case History'!$U$15:$U$17,0))="Yes",$M721&lt;='Rate Case History'!$V$7,ISNUMBER($S721)),$S721/100,"NA")</f>
        <v>NA</v>
      </c>
    </row>
    <row r="722" spans="1:27" x14ac:dyDescent="0.25">
      <c r="A722" s="55" t="s">
        <v>117</v>
      </c>
      <c r="B722" s="56" t="s">
        <v>651</v>
      </c>
      <c r="C722" s="55" t="s">
        <v>107</v>
      </c>
      <c r="D722" s="55" t="s">
        <v>660</v>
      </c>
      <c r="E722" s="55" t="s">
        <v>163</v>
      </c>
      <c r="F722" s="55" t="s">
        <v>24</v>
      </c>
      <c r="G722" s="57">
        <v>41730</v>
      </c>
      <c r="H722" s="58">
        <v>0.43856299999999998</v>
      </c>
      <c r="I722" s="59" t="s">
        <v>17</v>
      </c>
      <c r="J722" s="59" t="s">
        <v>17</v>
      </c>
      <c r="K722" s="59" t="s">
        <v>17</v>
      </c>
      <c r="L722" s="60">
        <v>3.274483</v>
      </c>
      <c r="M722" s="57">
        <v>41869</v>
      </c>
      <c r="N722" s="55" t="s">
        <v>76</v>
      </c>
      <c r="O722" s="58">
        <v>0.43713600000000002</v>
      </c>
      <c r="P722" s="55" t="s">
        <v>74</v>
      </c>
      <c r="Q722" s="55" t="s">
        <v>74</v>
      </c>
      <c r="R722" s="59" t="s">
        <v>17</v>
      </c>
      <c r="S722" s="59" t="s">
        <v>17</v>
      </c>
      <c r="T722" s="59" t="s">
        <v>17</v>
      </c>
      <c r="U722" s="55" t="s">
        <v>1658</v>
      </c>
      <c r="V722" s="60">
        <v>3.274483</v>
      </c>
      <c r="W722" s="55" t="s">
        <v>17</v>
      </c>
      <c r="X722" s="61">
        <v>4</v>
      </c>
      <c r="Y722" s="11">
        <f t="shared" si="46"/>
        <v>2014</v>
      </c>
      <c r="Z722" s="7" t="str">
        <f t="shared" si="47"/>
        <v>2014.3</v>
      </c>
      <c r="AA722" s="12" t="str">
        <f>IF(AND(INDEX('Rate Case History'!V$11:V$13,MATCH($F722,'Rate Case History'!$U$11:$U$13,0))="Yes",INDEX('Rate Case History'!V$15:V$17,MATCH($N722,'Rate Case History'!$U$15:$U$17,0))="Yes",$M722&lt;='Rate Case History'!$V$7,ISNUMBER($S722)),$S722/100,"NA")</f>
        <v>NA</v>
      </c>
    </row>
    <row r="723" spans="1:27" x14ac:dyDescent="0.25">
      <c r="A723" s="55" t="s">
        <v>117</v>
      </c>
      <c r="B723" s="56" t="s">
        <v>651</v>
      </c>
      <c r="C723" s="55" t="s">
        <v>107</v>
      </c>
      <c r="D723" s="55" t="s">
        <v>661</v>
      </c>
      <c r="E723" s="55" t="s">
        <v>163</v>
      </c>
      <c r="F723" s="55" t="s">
        <v>24</v>
      </c>
      <c r="G723" s="57">
        <v>41491</v>
      </c>
      <c r="H723" s="58">
        <v>1.166164</v>
      </c>
      <c r="I723" s="59" t="s">
        <v>17</v>
      </c>
      <c r="J723" s="59" t="s">
        <v>17</v>
      </c>
      <c r="K723" s="59" t="s">
        <v>17</v>
      </c>
      <c r="L723" s="59">
        <v>7.5929989999999998</v>
      </c>
      <c r="M723" s="57">
        <v>41670</v>
      </c>
      <c r="N723" s="55" t="s">
        <v>76</v>
      </c>
      <c r="O723" s="58" t="s">
        <v>17</v>
      </c>
      <c r="P723" s="55" t="s">
        <v>74</v>
      </c>
      <c r="Q723" s="55" t="s">
        <v>74</v>
      </c>
      <c r="R723" s="59" t="s">
        <v>17</v>
      </c>
      <c r="S723" s="59" t="s">
        <v>17</v>
      </c>
      <c r="T723" s="59" t="s">
        <v>17</v>
      </c>
      <c r="U723" s="55" t="s">
        <v>17</v>
      </c>
      <c r="V723" s="59" t="s">
        <v>17</v>
      </c>
      <c r="W723" s="55" t="s">
        <v>17</v>
      </c>
      <c r="X723" s="61">
        <v>5</v>
      </c>
      <c r="Y723" s="11">
        <f t="shared" si="46"/>
        <v>2014</v>
      </c>
      <c r="Z723" s="7" t="str">
        <f t="shared" si="47"/>
        <v>2014.1</v>
      </c>
      <c r="AA723" s="12" t="str">
        <f>IF(AND(INDEX('Rate Case History'!V$11:V$13,MATCH($F723,'Rate Case History'!$U$11:$U$13,0))="Yes",INDEX('Rate Case History'!V$15:V$17,MATCH($N723,'Rate Case History'!$U$15:$U$17,0))="Yes",$M723&lt;='Rate Case History'!$V$7,ISNUMBER($S723)),$S723/100,"NA")</f>
        <v>NA</v>
      </c>
    </row>
    <row r="724" spans="1:27" x14ac:dyDescent="0.25">
      <c r="A724" s="55" t="s">
        <v>117</v>
      </c>
      <c r="B724" s="56" t="s">
        <v>651</v>
      </c>
      <c r="C724" s="55" t="s">
        <v>107</v>
      </c>
      <c r="D724" s="55" t="s">
        <v>662</v>
      </c>
      <c r="E724" s="55" t="s">
        <v>163</v>
      </c>
      <c r="F724" s="55" t="s">
        <v>35</v>
      </c>
      <c r="G724" s="57">
        <v>41333</v>
      </c>
      <c r="H724" s="58">
        <v>5.6353980000000004</v>
      </c>
      <c r="I724" s="59">
        <v>8.1999999999999993</v>
      </c>
      <c r="J724" s="59">
        <v>10.85</v>
      </c>
      <c r="K724" s="59">
        <v>53.84</v>
      </c>
      <c r="L724" s="59">
        <v>60.706198000000001</v>
      </c>
      <c r="M724" s="57">
        <v>41540</v>
      </c>
      <c r="N724" s="55" t="s">
        <v>76</v>
      </c>
      <c r="O724" s="58">
        <v>3.591272</v>
      </c>
      <c r="P724" s="55" t="s">
        <v>74</v>
      </c>
      <c r="Q724" s="55" t="s">
        <v>74</v>
      </c>
      <c r="R724" s="59">
        <v>7.53</v>
      </c>
      <c r="S724" s="59">
        <v>9.6</v>
      </c>
      <c r="T724" s="59">
        <v>53.84</v>
      </c>
      <c r="U724" s="55" t="s">
        <v>1816</v>
      </c>
      <c r="V724" s="59">
        <v>60.542195999999997</v>
      </c>
      <c r="W724" s="55" t="s">
        <v>21</v>
      </c>
      <c r="X724" s="61">
        <v>6</v>
      </c>
      <c r="Y724" s="11">
        <f t="shared" si="46"/>
        <v>2013</v>
      </c>
      <c r="Z724" s="7" t="str">
        <f t="shared" si="47"/>
        <v>2013.3</v>
      </c>
      <c r="AA724" s="12">
        <f>IF(AND(INDEX('Rate Case History'!V$11:V$13,MATCH($F724,'Rate Case History'!$U$11:$U$13,0))="Yes",INDEX('Rate Case History'!V$15:V$17,MATCH($N724,'Rate Case History'!$U$15:$U$17,0))="Yes",$M724&lt;='Rate Case History'!$V$7,ISNUMBER($S724)),$S724/100,"NA")</f>
        <v>9.6000000000000002E-2</v>
      </c>
    </row>
    <row r="725" spans="1:27" x14ac:dyDescent="0.25">
      <c r="A725" s="55" t="s">
        <v>117</v>
      </c>
      <c r="B725" s="56" t="s">
        <v>312</v>
      </c>
      <c r="C725" s="55" t="s">
        <v>173</v>
      </c>
      <c r="D725" s="55" t="s">
        <v>2651</v>
      </c>
      <c r="E725" s="55" t="s">
        <v>163</v>
      </c>
      <c r="F725" s="55" t="s">
        <v>24</v>
      </c>
      <c r="G725" s="57">
        <v>45093</v>
      </c>
      <c r="H725" s="58">
        <v>4.3751759999999997</v>
      </c>
      <c r="I725" s="59" t="s">
        <v>17</v>
      </c>
      <c r="J725" s="59" t="s">
        <v>17</v>
      </c>
      <c r="K725" s="59" t="s">
        <v>17</v>
      </c>
      <c r="L725" s="59">
        <v>39.309233999999996</v>
      </c>
      <c r="M725" s="57">
        <v>45273</v>
      </c>
      <c r="N725" s="55" t="s">
        <v>76</v>
      </c>
      <c r="O725" s="60">
        <v>4.3751759999999997</v>
      </c>
      <c r="P725" s="55" t="s">
        <v>74</v>
      </c>
      <c r="Q725" s="55" t="s">
        <v>74</v>
      </c>
      <c r="R725" s="60" t="s">
        <v>17</v>
      </c>
      <c r="S725" s="60" t="s">
        <v>17</v>
      </c>
      <c r="T725" s="60" t="s">
        <v>17</v>
      </c>
      <c r="U725" s="55" t="s">
        <v>1828</v>
      </c>
      <c r="V725" s="60">
        <v>39.309233999999996</v>
      </c>
      <c r="W725" s="55" t="s">
        <v>21</v>
      </c>
      <c r="X725" s="61">
        <v>6</v>
      </c>
      <c r="Y725" s="11">
        <f t="shared" ref="Y725:Y746" si="48">YEAR(M725)</f>
        <v>2023</v>
      </c>
      <c r="Z725" s="7" t="str">
        <f t="shared" ref="Z725:Z743" si="49">YEAR(M725)&amp;"."&amp;INT((MONTH(M725)-1)/3)+1</f>
        <v>2023.4</v>
      </c>
      <c r="AA725" s="12" t="str">
        <f>IF(AND(INDEX('Rate Case History'!V$11:V$13,MATCH($F725,'Rate Case History'!$U$11:$U$13,0))="Yes",INDEX('Rate Case History'!V$15:V$17,MATCH($N725,'Rate Case History'!$U$15:$U$17,0))="Yes",$M725&lt;='Rate Case History'!$V$7,ISNUMBER($S725)),$S725/100,"NA")</f>
        <v>NA</v>
      </c>
    </row>
    <row r="726" spans="1:27" x14ac:dyDescent="0.25">
      <c r="A726" s="55" t="s">
        <v>117</v>
      </c>
      <c r="B726" s="56" t="s">
        <v>312</v>
      </c>
      <c r="C726" s="55" t="s">
        <v>173</v>
      </c>
      <c r="D726" s="55" t="s">
        <v>2652</v>
      </c>
      <c r="E726" s="55" t="s">
        <v>163</v>
      </c>
      <c r="F726" s="55" t="s">
        <v>35</v>
      </c>
      <c r="G726" s="57">
        <v>45064</v>
      </c>
      <c r="H726" s="58">
        <v>45.155213000000003</v>
      </c>
      <c r="I726" s="59">
        <v>7.73</v>
      </c>
      <c r="J726" s="59">
        <v>10.75</v>
      </c>
      <c r="K726" s="59">
        <v>52.6</v>
      </c>
      <c r="L726" s="59">
        <v>1489.3539450000001</v>
      </c>
      <c r="M726" s="57">
        <v>45274</v>
      </c>
      <c r="N726" s="55" t="s">
        <v>76</v>
      </c>
      <c r="O726" s="58">
        <v>10.051240999999999</v>
      </c>
      <c r="P726" s="55" t="s">
        <v>74</v>
      </c>
      <c r="Q726" s="55" t="s">
        <v>74</v>
      </c>
      <c r="R726" s="59">
        <v>7.04</v>
      </c>
      <c r="S726" s="59">
        <v>9.5</v>
      </c>
      <c r="T726" s="59">
        <v>52.6</v>
      </c>
      <c r="U726" s="55" t="s">
        <v>1684</v>
      </c>
      <c r="V726" s="59">
        <v>1394.322952</v>
      </c>
      <c r="W726" s="55" t="s">
        <v>21</v>
      </c>
      <c r="X726" s="61">
        <v>7</v>
      </c>
      <c r="Y726" s="11">
        <f t="shared" si="48"/>
        <v>2023</v>
      </c>
      <c r="Z726" s="7" t="str">
        <f t="shared" si="49"/>
        <v>2023.4</v>
      </c>
      <c r="AA726" s="12">
        <f>IF(AND(INDEX('Rate Case History'!V$11:V$13,MATCH($F726,'Rate Case History'!$U$11:$U$13,0))="Yes",INDEX('Rate Case History'!V$15:V$17,MATCH($N726,'Rate Case History'!$U$15:$U$17,0))="Yes",$M726&lt;='Rate Case History'!$V$7,ISNUMBER($S726)),$S726/100,"NA")</f>
        <v>9.5000000000000001E-2</v>
      </c>
    </row>
    <row r="727" spans="1:27" x14ac:dyDescent="0.25">
      <c r="A727" s="55" t="s">
        <v>117</v>
      </c>
      <c r="B727" s="56" t="s">
        <v>312</v>
      </c>
      <c r="C727" s="55" t="s">
        <v>173</v>
      </c>
      <c r="D727" s="55" t="s">
        <v>663</v>
      </c>
      <c r="E727" s="55" t="s">
        <v>163</v>
      </c>
      <c r="F727" s="55" t="s">
        <v>35</v>
      </c>
      <c r="G727" s="57">
        <v>44071</v>
      </c>
      <c r="H727" s="58">
        <v>28.412875</v>
      </c>
      <c r="I727" s="59">
        <v>7.73</v>
      </c>
      <c r="J727" s="59">
        <v>10.45</v>
      </c>
      <c r="K727" s="59">
        <v>54.55</v>
      </c>
      <c r="L727" s="59">
        <v>1225.3478990000001</v>
      </c>
      <c r="M727" s="57">
        <v>44295</v>
      </c>
      <c r="N727" s="55" t="s">
        <v>76</v>
      </c>
      <c r="O727" s="58">
        <v>13.146000000000001</v>
      </c>
      <c r="P727" s="55" t="s">
        <v>74</v>
      </c>
      <c r="Q727" s="55" t="s">
        <v>74</v>
      </c>
      <c r="R727" s="59">
        <v>7.09</v>
      </c>
      <c r="S727" s="59">
        <v>9.6999999999999993</v>
      </c>
      <c r="T727" s="59">
        <v>52.03</v>
      </c>
      <c r="U727" s="55" t="s">
        <v>1694</v>
      </c>
      <c r="V727" s="59">
        <v>1212.2719999999999</v>
      </c>
      <c r="W727" s="55" t="s">
        <v>21</v>
      </c>
      <c r="X727" s="61">
        <v>7</v>
      </c>
      <c r="Y727" s="11">
        <f t="shared" si="48"/>
        <v>2021</v>
      </c>
      <c r="Z727" s="7" t="str">
        <f t="shared" si="49"/>
        <v>2021.2</v>
      </c>
      <c r="AA727" s="12">
        <f>IF(AND(INDEX('Rate Case History'!V$11:V$13,MATCH($F727,'Rate Case History'!$U$11:$U$13,0))="Yes",INDEX('Rate Case History'!V$15:V$17,MATCH($N727,'Rate Case History'!$U$15:$U$17,0))="Yes",$M727&lt;='Rate Case History'!$V$7,ISNUMBER($S727)),$S727/100,"NA")</f>
        <v>9.6999999999999989E-2</v>
      </c>
    </row>
    <row r="728" spans="1:27" x14ac:dyDescent="0.25">
      <c r="A728" s="55" t="s">
        <v>117</v>
      </c>
      <c r="B728" s="56" t="s">
        <v>312</v>
      </c>
      <c r="C728" s="55" t="s">
        <v>173</v>
      </c>
      <c r="D728" s="55" t="s">
        <v>664</v>
      </c>
      <c r="E728" s="55" t="s">
        <v>163</v>
      </c>
      <c r="F728" s="55" t="s">
        <v>35</v>
      </c>
      <c r="G728" s="57">
        <v>43577</v>
      </c>
      <c r="H728" s="58">
        <v>38.552</v>
      </c>
      <c r="I728" s="59">
        <v>7.85</v>
      </c>
      <c r="J728" s="59">
        <v>10.4</v>
      </c>
      <c r="K728" s="59">
        <v>54.57</v>
      </c>
      <c r="L728" s="59">
        <v>1082.4580000000001</v>
      </c>
      <c r="M728" s="57">
        <v>43753</v>
      </c>
      <c r="N728" s="55" t="s">
        <v>73</v>
      </c>
      <c r="O728" s="58">
        <v>27</v>
      </c>
      <c r="P728" s="55" t="s">
        <v>74</v>
      </c>
      <c r="Q728" s="55" t="s">
        <v>74</v>
      </c>
      <c r="R728" s="60">
        <v>7.42</v>
      </c>
      <c r="S728" s="59">
        <v>9.6999999999999993</v>
      </c>
      <c r="T728" s="59">
        <v>53.5</v>
      </c>
      <c r="U728" s="55" t="s">
        <v>1784</v>
      </c>
      <c r="V728" s="60" t="s">
        <v>17</v>
      </c>
      <c r="W728" s="55" t="s">
        <v>17</v>
      </c>
      <c r="X728" s="61">
        <v>5</v>
      </c>
      <c r="Y728" s="11">
        <f t="shared" si="48"/>
        <v>2019</v>
      </c>
      <c r="Z728" s="7" t="str">
        <f t="shared" si="49"/>
        <v>2019.4</v>
      </c>
      <c r="AA728" s="12">
        <f>IF(AND(INDEX('Rate Case History'!V$11:V$13,MATCH($F728,'Rate Case History'!$U$11:$U$13,0))="Yes",INDEX('Rate Case History'!V$15:V$17,MATCH($N728,'Rate Case History'!$U$15:$U$17,0))="Yes",$M728&lt;='Rate Case History'!$V$7,ISNUMBER($S728)),$S728/100,"NA")</f>
        <v>9.6999999999999989E-2</v>
      </c>
    </row>
    <row r="729" spans="1:27" x14ac:dyDescent="0.25">
      <c r="A729" s="55" t="s">
        <v>117</v>
      </c>
      <c r="B729" s="56" t="s">
        <v>312</v>
      </c>
      <c r="C729" s="55" t="s">
        <v>173</v>
      </c>
      <c r="D729" s="55" t="s">
        <v>665</v>
      </c>
      <c r="E729" s="55" t="s">
        <v>163</v>
      </c>
      <c r="F729" s="55" t="s">
        <v>24</v>
      </c>
      <c r="G729" s="57">
        <v>43266</v>
      </c>
      <c r="H729" s="58">
        <v>31.724488000000001</v>
      </c>
      <c r="I729" s="59" t="s">
        <v>17</v>
      </c>
      <c r="J729" s="59" t="s">
        <v>17</v>
      </c>
      <c r="K729" s="59" t="s">
        <v>17</v>
      </c>
      <c r="L729" s="59">
        <v>248.54666700000001</v>
      </c>
      <c r="M729" s="57">
        <v>43445</v>
      </c>
      <c r="N729" s="55" t="s">
        <v>76</v>
      </c>
      <c r="O729" s="58">
        <v>31.724488000000001</v>
      </c>
      <c r="P729" s="55" t="s">
        <v>75</v>
      </c>
      <c r="Q729" s="55" t="s">
        <v>74</v>
      </c>
      <c r="R729" s="59" t="s">
        <v>17</v>
      </c>
      <c r="S729" s="59" t="s">
        <v>17</v>
      </c>
      <c r="T729" s="60" t="s">
        <v>17</v>
      </c>
      <c r="U729" s="55" t="s">
        <v>1683</v>
      </c>
      <c r="V729" s="60">
        <v>248.54666700000001</v>
      </c>
      <c r="W729" s="55" t="s">
        <v>21</v>
      </c>
      <c r="X729" s="61">
        <v>5</v>
      </c>
      <c r="Y729" s="11">
        <f t="shared" si="48"/>
        <v>2018</v>
      </c>
      <c r="Z729" s="7" t="str">
        <f t="shared" si="49"/>
        <v>2018.4</v>
      </c>
      <c r="AA729" s="12" t="str">
        <f>IF(AND(INDEX('Rate Case History'!V$11:V$13,MATCH($F729,'Rate Case History'!$U$11:$U$13,0))="Yes",INDEX('Rate Case History'!V$15:V$17,MATCH($N729,'Rate Case History'!$U$15:$U$17,0))="Yes",$M729&lt;='Rate Case History'!$V$7,ISNUMBER($S729)),$S729/100,"NA")</f>
        <v>NA</v>
      </c>
    </row>
    <row r="730" spans="1:27" x14ac:dyDescent="0.25">
      <c r="A730" s="55" t="s">
        <v>117</v>
      </c>
      <c r="B730" s="56" t="s">
        <v>312</v>
      </c>
      <c r="C730" s="55" t="s">
        <v>173</v>
      </c>
      <c r="D730" s="55" t="s">
        <v>666</v>
      </c>
      <c r="E730" s="55" t="s">
        <v>163</v>
      </c>
      <c r="F730" s="55" t="s">
        <v>35</v>
      </c>
      <c r="G730" s="57">
        <v>43235</v>
      </c>
      <c r="H730" s="58">
        <v>56.792000000000002</v>
      </c>
      <c r="I730" s="59">
        <v>7.6</v>
      </c>
      <c r="J730" s="59">
        <v>10.3</v>
      </c>
      <c r="K730" s="59">
        <v>51.69</v>
      </c>
      <c r="L730" s="59">
        <v>1097.133</v>
      </c>
      <c r="M730" s="57">
        <v>43445</v>
      </c>
      <c r="N730" s="55" t="s">
        <v>76</v>
      </c>
      <c r="O730" s="58">
        <v>29.074000000000002</v>
      </c>
      <c r="P730" s="55" t="s">
        <v>74</v>
      </c>
      <c r="Q730" s="55" t="s">
        <v>74</v>
      </c>
      <c r="R730" s="59">
        <v>7.3</v>
      </c>
      <c r="S730" s="59">
        <v>9.6999999999999993</v>
      </c>
      <c r="T730" s="59">
        <v>51.69</v>
      </c>
      <c r="U730" s="55" t="s">
        <v>1819</v>
      </c>
      <c r="V730" s="59">
        <v>1011.585</v>
      </c>
      <c r="W730" s="55" t="s">
        <v>21</v>
      </c>
      <c r="X730" s="61">
        <v>7</v>
      </c>
      <c r="Y730" s="11">
        <f t="shared" si="48"/>
        <v>2018</v>
      </c>
      <c r="Z730" s="7" t="str">
        <f t="shared" si="49"/>
        <v>2018.4</v>
      </c>
      <c r="AA730" s="12">
        <f>IF(AND(INDEX('Rate Case History'!V$11:V$13,MATCH($F730,'Rate Case History'!$U$11:$U$13,0))="Yes",INDEX('Rate Case History'!V$15:V$17,MATCH($N730,'Rate Case History'!$U$15:$U$17,0))="Yes",$M730&lt;='Rate Case History'!$V$7,ISNUMBER($S730)),$S730/100,"NA")</f>
        <v>9.6999999999999989E-2</v>
      </c>
    </row>
    <row r="731" spans="1:27" x14ac:dyDescent="0.25">
      <c r="A731" s="55" t="s">
        <v>117</v>
      </c>
      <c r="B731" s="56" t="s">
        <v>312</v>
      </c>
      <c r="C731" s="55" t="s">
        <v>173</v>
      </c>
      <c r="D731" s="55" t="s">
        <v>667</v>
      </c>
      <c r="E731" s="55" t="s">
        <v>163</v>
      </c>
      <c r="F731" s="55" t="s">
        <v>24</v>
      </c>
      <c r="G731" s="57">
        <v>41585</v>
      </c>
      <c r="H731" s="58">
        <v>17.015221</v>
      </c>
      <c r="I731" s="59" t="s">
        <v>17</v>
      </c>
      <c r="J731" s="59" t="s">
        <v>17</v>
      </c>
      <c r="K731" s="59" t="s">
        <v>17</v>
      </c>
      <c r="L731" s="59">
        <v>109.579942</v>
      </c>
      <c r="M731" s="57">
        <v>41765</v>
      </c>
      <c r="N731" s="55" t="s">
        <v>76</v>
      </c>
      <c r="O731" s="58">
        <v>16.649999999999999</v>
      </c>
      <c r="P731" s="55" t="s">
        <v>75</v>
      </c>
      <c r="Q731" s="55" t="s">
        <v>74</v>
      </c>
      <c r="R731" s="59" t="s">
        <v>17</v>
      </c>
      <c r="S731" s="59" t="s">
        <v>17</v>
      </c>
      <c r="T731" s="59" t="s">
        <v>17</v>
      </c>
      <c r="U731" s="55" t="s">
        <v>1676</v>
      </c>
      <c r="V731" s="59">
        <v>108</v>
      </c>
      <c r="W731" s="55" t="s">
        <v>21</v>
      </c>
      <c r="X731" s="61">
        <v>6</v>
      </c>
      <c r="Y731" s="11">
        <f t="shared" si="48"/>
        <v>2014</v>
      </c>
      <c r="Z731" s="7" t="str">
        <f t="shared" si="49"/>
        <v>2014.2</v>
      </c>
      <c r="AA731" s="12" t="str">
        <f>IF(AND(INDEX('Rate Case History'!V$11:V$13,MATCH($F731,'Rate Case History'!$U$11:$U$13,0))="Yes",INDEX('Rate Case History'!V$15:V$17,MATCH($N731,'Rate Case History'!$U$15:$U$17,0))="Yes",$M731&lt;='Rate Case History'!$V$7,ISNUMBER($S731)),$S731/100,"NA")</f>
        <v>NA</v>
      </c>
    </row>
    <row r="732" spans="1:27" x14ac:dyDescent="0.25">
      <c r="A732" s="55" t="s">
        <v>117</v>
      </c>
      <c r="B732" s="56" t="s">
        <v>312</v>
      </c>
      <c r="C732" s="55" t="s">
        <v>173</v>
      </c>
      <c r="D732" s="55" t="s">
        <v>668</v>
      </c>
      <c r="E732" s="55" t="s">
        <v>163</v>
      </c>
      <c r="F732" s="55" t="s">
        <v>35</v>
      </c>
      <c r="G732" s="57">
        <v>41390</v>
      </c>
      <c r="H732" s="58">
        <v>28.299738000000001</v>
      </c>
      <c r="I732" s="59">
        <v>8.6999999999999993</v>
      </c>
      <c r="J732" s="59">
        <v>10.7</v>
      </c>
      <c r="K732" s="59">
        <v>60.81</v>
      </c>
      <c r="L732" s="59">
        <v>682.64487099999997</v>
      </c>
      <c r="M732" s="57">
        <v>41600</v>
      </c>
      <c r="N732" s="55" t="s">
        <v>76</v>
      </c>
      <c r="O732" s="58">
        <v>8.9039999999999999</v>
      </c>
      <c r="P732" s="55" t="s">
        <v>74</v>
      </c>
      <c r="Q732" s="55" t="s">
        <v>74</v>
      </c>
      <c r="R732" s="59">
        <v>7.7</v>
      </c>
      <c r="S732" s="59">
        <v>9.5</v>
      </c>
      <c r="T732" s="59">
        <v>53.02</v>
      </c>
      <c r="U732" s="55" t="s">
        <v>1816</v>
      </c>
      <c r="V732" s="59">
        <v>672.26400000000001</v>
      </c>
      <c r="W732" s="55" t="s">
        <v>21</v>
      </c>
      <c r="X732" s="61">
        <v>7</v>
      </c>
      <c r="Y732" s="11">
        <f t="shared" si="48"/>
        <v>2013</v>
      </c>
      <c r="Z732" s="7" t="str">
        <f t="shared" si="49"/>
        <v>2013.4</v>
      </c>
      <c r="AA732" s="12">
        <f>IF(AND(INDEX('Rate Case History'!V$11:V$13,MATCH($F732,'Rate Case History'!$U$11:$U$13,0))="Yes",INDEX('Rate Case History'!V$15:V$17,MATCH($N732,'Rate Case History'!$U$15:$U$17,0))="Yes",$M732&lt;='Rate Case History'!$V$7,ISNUMBER($S732)),$S732/100,"NA")</f>
        <v>9.5000000000000001E-2</v>
      </c>
    </row>
    <row r="733" spans="1:27" x14ac:dyDescent="0.25">
      <c r="A733" s="55" t="s">
        <v>117</v>
      </c>
      <c r="B733" s="56" t="s">
        <v>312</v>
      </c>
      <c r="C733" s="55" t="s">
        <v>173</v>
      </c>
      <c r="D733" s="55" t="s">
        <v>669</v>
      </c>
      <c r="E733" s="55" t="s">
        <v>163</v>
      </c>
      <c r="F733" s="55" t="s">
        <v>35</v>
      </c>
      <c r="G733" s="57">
        <v>40648</v>
      </c>
      <c r="H733" s="58">
        <v>27.814412999999998</v>
      </c>
      <c r="I733" s="59">
        <v>8.59</v>
      </c>
      <c r="J733" s="59">
        <v>10.45</v>
      </c>
      <c r="K733" s="59">
        <v>58.22</v>
      </c>
      <c r="L733" s="60">
        <v>683.36987399999998</v>
      </c>
      <c r="M733" s="57">
        <v>40861</v>
      </c>
      <c r="N733" s="55" t="s">
        <v>76</v>
      </c>
      <c r="O733" s="58">
        <v>9.1057740000000003</v>
      </c>
      <c r="P733" s="55" t="s">
        <v>74</v>
      </c>
      <c r="Q733" s="55" t="s">
        <v>74</v>
      </c>
      <c r="R733" s="60">
        <v>8.09</v>
      </c>
      <c r="S733" s="60">
        <v>9.6</v>
      </c>
      <c r="T733" s="60">
        <v>57.88</v>
      </c>
      <c r="U733" s="55" t="s">
        <v>1700</v>
      </c>
      <c r="V733" s="60">
        <v>670.53788599999996</v>
      </c>
      <c r="W733" s="55" t="s">
        <v>21</v>
      </c>
      <c r="X733" s="61">
        <v>7</v>
      </c>
      <c r="Y733" s="11">
        <f t="shared" si="48"/>
        <v>2011</v>
      </c>
      <c r="Z733" s="7" t="str">
        <f t="shared" si="49"/>
        <v>2011.4</v>
      </c>
      <c r="AA733" s="12">
        <f>IF(AND(INDEX('Rate Case History'!V$11:V$13,MATCH($F733,'Rate Case History'!$U$11:$U$13,0))="Yes",INDEX('Rate Case History'!V$15:V$17,MATCH($N733,'Rate Case History'!$U$15:$U$17,0))="Yes",$M733&lt;='Rate Case History'!$V$7,ISNUMBER($S733)),$S733/100,"NA")</f>
        <v>9.6000000000000002E-2</v>
      </c>
    </row>
    <row r="734" spans="1:27" x14ac:dyDescent="0.25">
      <c r="A734" s="55" t="s">
        <v>117</v>
      </c>
      <c r="B734" s="56" t="s">
        <v>312</v>
      </c>
      <c r="C734" s="55" t="s">
        <v>173</v>
      </c>
      <c r="D734" s="55" t="s">
        <v>670</v>
      </c>
      <c r="E734" s="55" t="s">
        <v>163</v>
      </c>
      <c r="F734" s="55" t="s">
        <v>35</v>
      </c>
      <c r="G734" s="57">
        <v>39192</v>
      </c>
      <c r="H734" s="58">
        <v>33.883946999999999</v>
      </c>
      <c r="I734" s="59">
        <v>8.8800000000000008</v>
      </c>
      <c r="J734" s="59">
        <v>11</v>
      </c>
      <c r="K734" s="59">
        <v>56.02</v>
      </c>
      <c r="L734" s="60">
        <v>667.08766400000002</v>
      </c>
      <c r="M734" s="57">
        <v>39401</v>
      </c>
      <c r="N734" s="55" t="s">
        <v>76</v>
      </c>
      <c r="O734" s="58">
        <v>20.555809</v>
      </c>
      <c r="P734" s="55" t="s">
        <v>74</v>
      </c>
      <c r="Q734" s="55" t="s">
        <v>74</v>
      </c>
      <c r="R734" s="59">
        <v>8.1999999999999993</v>
      </c>
      <c r="S734" s="59">
        <v>10</v>
      </c>
      <c r="T734" s="59">
        <v>53.02</v>
      </c>
      <c r="U734" s="55" t="s">
        <v>1678</v>
      </c>
      <c r="V734" s="60">
        <v>645.45561499999997</v>
      </c>
      <c r="W734" s="55" t="s">
        <v>21</v>
      </c>
      <c r="X734" s="61">
        <v>6</v>
      </c>
      <c r="Y734" s="11">
        <f t="shared" si="48"/>
        <v>2007</v>
      </c>
      <c r="Z734" s="7" t="str">
        <f t="shared" si="49"/>
        <v>2007.4</v>
      </c>
      <c r="AA734" s="12">
        <f>IF(AND(INDEX('Rate Case History'!V$11:V$13,MATCH($F734,'Rate Case History'!$U$11:$U$13,0))="Yes",INDEX('Rate Case History'!V$15:V$17,MATCH($N734,'Rate Case History'!$U$15:$U$17,0))="Yes",$M734&lt;='Rate Case History'!$V$7,ISNUMBER($S734)),$S734/100,"NA")</f>
        <v>0.1</v>
      </c>
    </row>
    <row r="735" spans="1:27" x14ac:dyDescent="0.25">
      <c r="A735" s="55" t="s">
        <v>117</v>
      </c>
      <c r="B735" s="56" t="s">
        <v>312</v>
      </c>
      <c r="C735" s="55" t="s">
        <v>173</v>
      </c>
      <c r="D735" s="55" t="s">
        <v>671</v>
      </c>
      <c r="E735" s="55" t="s">
        <v>163</v>
      </c>
      <c r="F735" s="55" t="s">
        <v>35</v>
      </c>
      <c r="G735" s="57">
        <v>37693</v>
      </c>
      <c r="H735" s="58">
        <v>27.2</v>
      </c>
      <c r="I735" s="59">
        <v>9.39</v>
      </c>
      <c r="J735" s="59">
        <v>12.25</v>
      </c>
      <c r="K735" s="59">
        <v>51.64</v>
      </c>
      <c r="L735" s="60">
        <v>554.20000000000005</v>
      </c>
      <c r="M735" s="57">
        <v>37925</v>
      </c>
      <c r="N735" s="55" t="s">
        <v>76</v>
      </c>
      <c r="O735" s="58">
        <v>2.9</v>
      </c>
      <c r="P735" s="55" t="s">
        <v>74</v>
      </c>
      <c r="Q735" s="55" t="s">
        <v>74</v>
      </c>
      <c r="R735" s="59">
        <v>8.61</v>
      </c>
      <c r="S735" s="59">
        <v>10.75</v>
      </c>
      <c r="T735" s="59">
        <v>51.49</v>
      </c>
      <c r="U735" s="55" t="s">
        <v>1702</v>
      </c>
      <c r="V735" s="60">
        <v>539.6</v>
      </c>
      <c r="W735" s="55" t="s">
        <v>21</v>
      </c>
      <c r="X735" s="61">
        <v>7</v>
      </c>
      <c r="Y735" s="11">
        <f t="shared" si="48"/>
        <v>2003</v>
      </c>
      <c r="Z735" s="7" t="str">
        <f t="shared" si="49"/>
        <v>2003.4</v>
      </c>
      <c r="AA735" s="12">
        <f>IF(AND(INDEX('Rate Case History'!V$11:V$13,MATCH($F735,'Rate Case History'!$U$11:$U$13,0))="Yes",INDEX('Rate Case History'!V$15:V$17,MATCH($N735,'Rate Case History'!$U$15:$U$17,0))="Yes",$M735&lt;='Rate Case History'!$V$7,ISNUMBER($S735)),$S735/100,"NA")</f>
        <v>0.1075</v>
      </c>
    </row>
    <row r="736" spans="1:27" x14ac:dyDescent="0.25">
      <c r="A736" s="55" t="s">
        <v>117</v>
      </c>
      <c r="B736" s="56" t="s">
        <v>312</v>
      </c>
      <c r="C736" s="55" t="s">
        <v>173</v>
      </c>
      <c r="D736" s="55" t="s">
        <v>672</v>
      </c>
      <c r="E736" s="55" t="s">
        <v>163</v>
      </c>
      <c r="F736" s="55" t="s">
        <v>35</v>
      </c>
      <c r="G736" s="57">
        <v>37343</v>
      </c>
      <c r="H736" s="58">
        <v>31.4</v>
      </c>
      <c r="I736" s="59">
        <v>9.67</v>
      </c>
      <c r="J736" s="59">
        <v>12.5</v>
      </c>
      <c r="K736" s="59">
        <v>53.4</v>
      </c>
      <c r="L736" s="60" t="s">
        <v>17</v>
      </c>
      <c r="M736" s="57">
        <v>37526</v>
      </c>
      <c r="N736" s="55" t="s">
        <v>73</v>
      </c>
      <c r="O736" s="58">
        <v>9.3000000000000007</v>
      </c>
      <c r="P736" s="55" t="s">
        <v>74</v>
      </c>
      <c r="Q736" s="55" t="s">
        <v>74</v>
      </c>
      <c r="R736" s="59" t="s">
        <v>17</v>
      </c>
      <c r="S736" s="59" t="s">
        <v>17</v>
      </c>
      <c r="T736" s="59" t="s">
        <v>17</v>
      </c>
      <c r="U736" s="55" t="s">
        <v>1720</v>
      </c>
      <c r="V736" s="60" t="s">
        <v>17</v>
      </c>
      <c r="W736" s="55" t="s">
        <v>21</v>
      </c>
      <c r="X736" s="61">
        <v>6</v>
      </c>
      <c r="Y736" s="11">
        <f t="shared" si="48"/>
        <v>2002</v>
      </c>
      <c r="Z736" s="7" t="str">
        <f t="shared" si="49"/>
        <v>2002.3</v>
      </c>
      <c r="AA736" s="12" t="str">
        <f>IF(AND(INDEX('Rate Case History'!V$11:V$13,MATCH($F736,'Rate Case History'!$U$11:$U$13,0))="Yes",INDEX('Rate Case History'!V$15:V$17,MATCH($N736,'Rate Case History'!$U$15:$U$17,0))="Yes",$M736&lt;='Rate Case History'!$V$7,ISNUMBER($S736)),$S736/100,"NA")</f>
        <v>NA</v>
      </c>
    </row>
    <row r="737" spans="1:27" x14ac:dyDescent="0.25">
      <c r="A737" s="55" t="s">
        <v>117</v>
      </c>
      <c r="B737" s="56" t="s">
        <v>312</v>
      </c>
      <c r="C737" s="55" t="s">
        <v>173</v>
      </c>
      <c r="D737" s="55" t="s">
        <v>673</v>
      </c>
      <c r="E737" s="55" t="s">
        <v>163</v>
      </c>
      <c r="F737" s="55" t="s">
        <v>35</v>
      </c>
      <c r="G737" s="57">
        <v>34486</v>
      </c>
      <c r="H737" s="58">
        <v>17.600000000000001</v>
      </c>
      <c r="I737" s="59">
        <v>10.62</v>
      </c>
      <c r="J737" s="59">
        <v>13</v>
      </c>
      <c r="K737" s="60">
        <v>54.9</v>
      </c>
      <c r="L737" s="60" t="s">
        <v>17</v>
      </c>
      <c r="M737" s="57">
        <v>34625</v>
      </c>
      <c r="N737" s="55" t="s">
        <v>73</v>
      </c>
      <c r="O737" s="58">
        <v>7.4</v>
      </c>
      <c r="P737" s="55" t="s">
        <v>74</v>
      </c>
      <c r="Q737" s="55" t="s">
        <v>74</v>
      </c>
      <c r="R737" s="59">
        <v>9.7899999999999991</v>
      </c>
      <c r="S737" s="59">
        <v>11.5</v>
      </c>
      <c r="T737" s="59">
        <v>54.9</v>
      </c>
      <c r="U737" s="55" t="s">
        <v>1820</v>
      </c>
      <c r="V737" s="60" t="s">
        <v>17</v>
      </c>
      <c r="W737" s="55" t="s">
        <v>21</v>
      </c>
      <c r="X737" s="61">
        <v>4</v>
      </c>
      <c r="Y737" s="11">
        <f t="shared" si="48"/>
        <v>1994</v>
      </c>
      <c r="Z737" s="7" t="str">
        <f t="shared" si="49"/>
        <v>1994.4</v>
      </c>
      <c r="AA737" s="12">
        <f>IF(AND(INDEX('Rate Case History'!V$11:V$13,MATCH($F737,'Rate Case History'!$U$11:$U$13,0))="Yes",INDEX('Rate Case History'!V$15:V$17,MATCH($N737,'Rate Case History'!$U$15:$U$17,0))="Yes",$M737&lt;='Rate Case History'!$V$7,ISNUMBER($S737)),$S737/100,"NA")</f>
        <v>0.115</v>
      </c>
    </row>
    <row r="738" spans="1:27" x14ac:dyDescent="0.25">
      <c r="A738" s="55" t="s">
        <v>117</v>
      </c>
      <c r="B738" s="56" t="s">
        <v>312</v>
      </c>
      <c r="C738" s="55" t="s">
        <v>173</v>
      </c>
      <c r="D738" s="55" t="s">
        <v>674</v>
      </c>
      <c r="E738" s="55" t="s">
        <v>163</v>
      </c>
      <c r="F738" s="55" t="s">
        <v>35</v>
      </c>
      <c r="G738" s="57">
        <v>34059</v>
      </c>
      <c r="H738" s="58">
        <v>26.2</v>
      </c>
      <c r="I738" s="59">
        <v>10.63</v>
      </c>
      <c r="J738" s="59">
        <v>13</v>
      </c>
      <c r="K738" s="59">
        <v>54</v>
      </c>
      <c r="L738" s="59" t="s">
        <v>17</v>
      </c>
      <c r="M738" s="57">
        <v>34179</v>
      </c>
      <c r="N738" s="55" t="s">
        <v>73</v>
      </c>
      <c r="O738" s="58">
        <v>10.6</v>
      </c>
      <c r="P738" s="55" t="s">
        <v>74</v>
      </c>
      <c r="Q738" s="55" t="s">
        <v>74</v>
      </c>
      <c r="R738" s="60">
        <v>9.82</v>
      </c>
      <c r="S738" s="59">
        <v>11.5</v>
      </c>
      <c r="T738" s="60">
        <v>54</v>
      </c>
      <c r="U738" s="55" t="s">
        <v>1721</v>
      </c>
      <c r="V738" s="60" t="s">
        <v>17</v>
      </c>
      <c r="W738" s="55" t="s">
        <v>21</v>
      </c>
      <c r="X738" s="61">
        <v>4</v>
      </c>
      <c r="Y738" s="11">
        <f t="shared" si="48"/>
        <v>1993</v>
      </c>
      <c r="Z738" s="7" t="str">
        <f t="shared" si="49"/>
        <v>1993.3</v>
      </c>
      <c r="AA738" s="12">
        <f>IF(AND(INDEX('Rate Case History'!V$11:V$13,MATCH($F738,'Rate Case History'!$U$11:$U$13,0))="Yes",INDEX('Rate Case History'!V$15:V$17,MATCH($N738,'Rate Case History'!$U$15:$U$17,0))="Yes",$M738&lt;='Rate Case History'!$V$7,ISNUMBER($S738)),$S738/100,"NA")</f>
        <v>0.115</v>
      </c>
    </row>
    <row r="739" spans="1:27" x14ac:dyDescent="0.25">
      <c r="A739" s="55" t="s">
        <v>117</v>
      </c>
      <c r="B739" s="56" t="s">
        <v>312</v>
      </c>
      <c r="C739" s="55" t="s">
        <v>173</v>
      </c>
      <c r="D739" s="55" t="s">
        <v>2222</v>
      </c>
      <c r="E739" s="55" t="s">
        <v>163</v>
      </c>
      <c r="F739" s="55" t="s">
        <v>35</v>
      </c>
      <c r="G739" s="57">
        <v>32598</v>
      </c>
      <c r="H739" s="58">
        <v>16.5</v>
      </c>
      <c r="I739" s="59">
        <v>11.92</v>
      </c>
      <c r="J739" s="59">
        <v>14.75</v>
      </c>
      <c r="K739" s="59">
        <v>52</v>
      </c>
      <c r="L739" s="59" t="s">
        <v>17</v>
      </c>
      <c r="M739" s="57">
        <v>32742</v>
      </c>
      <c r="N739" s="55" t="s">
        <v>73</v>
      </c>
      <c r="O739" s="58">
        <v>7.9</v>
      </c>
      <c r="P739" s="55" t="s">
        <v>74</v>
      </c>
      <c r="Q739" s="55" t="s">
        <v>74</v>
      </c>
      <c r="R739" s="60">
        <v>10.8</v>
      </c>
      <c r="S739" s="59">
        <v>12.8</v>
      </c>
      <c r="T739" s="60">
        <v>51.4</v>
      </c>
      <c r="U739" s="55" t="s">
        <v>2223</v>
      </c>
      <c r="V739" s="60" t="s">
        <v>17</v>
      </c>
      <c r="W739" s="55" t="s">
        <v>17</v>
      </c>
      <c r="X739" s="61">
        <v>4</v>
      </c>
      <c r="Y739" s="11">
        <f t="shared" si="48"/>
        <v>1989</v>
      </c>
      <c r="Z739" s="7" t="str">
        <f t="shared" si="49"/>
        <v>1989.3</v>
      </c>
      <c r="AA739" s="12">
        <f>IF(AND(INDEX('Rate Case History'!V$11:V$13,MATCH($F739,'Rate Case History'!$U$11:$U$13,0))="Yes",INDEX('Rate Case History'!V$15:V$17,MATCH($N739,'Rate Case History'!$U$15:$U$17,0))="Yes",$M739&lt;='Rate Case History'!$V$7,ISNUMBER($S739)),$S739/100,"NA")</f>
        <v>0.128</v>
      </c>
    </row>
    <row r="740" spans="1:27" x14ac:dyDescent="0.25">
      <c r="A740" s="55" t="s">
        <v>117</v>
      </c>
      <c r="B740" s="56" t="s">
        <v>312</v>
      </c>
      <c r="C740" s="55" t="s">
        <v>173</v>
      </c>
      <c r="D740" s="55" t="s">
        <v>2224</v>
      </c>
      <c r="E740" s="55" t="s">
        <v>163</v>
      </c>
      <c r="F740" s="55" t="s">
        <v>35</v>
      </c>
      <c r="G740" s="57">
        <v>32196</v>
      </c>
      <c r="H740" s="58">
        <v>17.899999999999999</v>
      </c>
      <c r="I740" s="59">
        <v>12.17</v>
      </c>
      <c r="J740" s="59">
        <v>15.25</v>
      </c>
      <c r="K740" s="59">
        <v>53</v>
      </c>
      <c r="L740" s="59" t="s">
        <v>17</v>
      </c>
      <c r="M740" s="57">
        <v>32406</v>
      </c>
      <c r="N740" s="55" t="s">
        <v>76</v>
      </c>
      <c r="O740" s="58">
        <v>2.8</v>
      </c>
      <c r="P740" s="55" t="s">
        <v>74</v>
      </c>
      <c r="Q740" s="55" t="s">
        <v>74</v>
      </c>
      <c r="R740" s="60">
        <v>10.7</v>
      </c>
      <c r="S740" s="59">
        <v>12.9</v>
      </c>
      <c r="T740" s="60">
        <v>51.4</v>
      </c>
      <c r="U740" s="55" t="s">
        <v>2170</v>
      </c>
      <c r="V740" s="60" t="s">
        <v>17</v>
      </c>
      <c r="W740" s="55" t="s">
        <v>21</v>
      </c>
      <c r="X740" s="61">
        <v>7</v>
      </c>
      <c r="Y740" s="11">
        <f t="shared" si="48"/>
        <v>1988</v>
      </c>
      <c r="Z740" s="7" t="str">
        <f t="shared" si="49"/>
        <v>1988.3</v>
      </c>
      <c r="AA740" s="12">
        <f>IF(AND(INDEX('Rate Case History'!V$11:V$13,MATCH($F740,'Rate Case History'!$U$11:$U$13,0))="Yes",INDEX('Rate Case History'!V$15:V$17,MATCH($N740,'Rate Case History'!$U$15:$U$17,0))="Yes",$M740&lt;='Rate Case History'!$V$7,ISNUMBER($S740)),$S740/100,"NA")</f>
        <v>0.129</v>
      </c>
    </row>
    <row r="741" spans="1:27" x14ac:dyDescent="0.25">
      <c r="A741" s="55" t="s">
        <v>117</v>
      </c>
      <c r="B741" s="56" t="s">
        <v>312</v>
      </c>
      <c r="C741" s="55" t="s">
        <v>173</v>
      </c>
      <c r="D741" s="55" t="s">
        <v>2225</v>
      </c>
      <c r="E741" s="55" t="s">
        <v>163</v>
      </c>
      <c r="F741" s="55" t="s">
        <v>35</v>
      </c>
      <c r="G741" s="57">
        <v>30406</v>
      </c>
      <c r="H741" s="58">
        <v>24</v>
      </c>
      <c r="I741" s="59">
        <v>13</v>
      </c>
      <c r="J741" s="59">
        <v>18.5</v>
      </c>
      <c r="K741" s="59">
        <v>41.6</v>
      </c>
      <c r="L741" s="59" t="s">
        <v>17</v>
      </c>
      <c r="M741" s="57">
        <v>30557</v>
      </c>
      <c r="N741" s="55" t="s">
        <v>73</v>
      </c>
      <c r="O741" s="58">
        <v>10.7</v>
      </c>
      <c r="P741" s="55" t="s">
        <v>74</v>
      </c>
      <c r="Q741" s="55" t="s">
        <v>74</v>
      </c>
      <c r="R741" s="59">
        <v>11.8</v>
      </c>
      <c r="S741" s="59">
        <v>16</v>
      </c>
      <c r="T741" s="59" t="s">
        <v>17</v>
      </c>
      <c r="U741" s="55" t="s">
        <v>2226</v>
      </c>
      <c r="V741" s="59" t="s">
        <v>17</v>
      </c>
      <c r="W741" s="55" t="s">
        <v>21</v>
      </c>
      <c r="X741" s="61">
        <v>5</v>
      </c>
      <c r="Y741" s="11">
        <f t="shared" si="48"/>
        <v>1983</v>
      </c>
      <c r="Z741" s="7" t="str">
        <f t="shared" si="49"/>
        <v>1983.3</v>
      </c>
      <c r="AA741" s="12">
        <f>IF(AND(INDEX('Rate Case History'!V$11:V$13,MATCH($F741,'Rate Case History'!$U$11:$U$13,0))="Yes",INDEX('Rate Case History'!V$15:V$17,MATCH($N741,'Rate Case History'!$U$15:$U$17,0))="Yes",$M741&lt;='Rate Case History'!$V$7,ISNUMBER($S741)),$S741/100,"NA")</f>
        <v>0.16</v>
      </c>
    </row>
    <row r="742" spans="1:27" x14ac:dyDescent="0.25">
      <c r="A742" s="55" t="s">
        <v>117</v>
      </c>
      <c r="B742" s="56" t="s">
        <v>312</v>
      </c>
      <c r="C742" s="55" t="s">
        <v>173</v>
      </c>
      <c r="D742" s="55" t="s">
        <v>2227</v>
      </c>
      <c r="E742" s="55" t="s">
        <v>163</v>
      </c>
      <c r="F742" s="55" t="s">
        <v>35</v>
      </c>
      <c r="G742" s="57">
        <v>30070</v>
      </c>
      <c r="H742" s="58">
        <v>23</v>
      </c>
      <c r="I742" s="59">
        <v>14.81</v>
      </c>
      <c r="J742" s="59">
        <v>19.5</v>
      </c>
      <c r="K742" s="59">
        <v>40.5</v>
      </c>
      <c r="L742" s="59">
        <v>203.3</v>
      </c>
      <c r="M742" s="57">
        <v>30279</v>
      </c>
      <c r="N742" s="55" t="s">
        <v>76</v>
      </c>
      <c r="O742" s="58">
        <v>9.6</v>
      </c>
      <c r="P742" s="55" t="s">
        <v>74</v>
      </c>
      <c r="Q742" s="55" t="s">
        <v>74</v>
      </c>
      <c r="R742" s="59">
        <v>12.53</v>
      </c>
      <c r="S742" s="59">
        <v>16.02</v>
      </c>
      <c r="T742" s="60">
        <v>39.5</v>
      </c>
      <c r="U742" s="55" t="s">
        <v>1981</v>
      </c>
      <c r="V742" s="59">
        <v>200.3</v>
      </c>
      <c r="W742" s="55" t="s">
        <v>21</v>
      </c>
      <c r="X742" s="61">
        <v>6</v>
      </c>
      <c r="Y742" s="11">
        <f t="shared" si="48"/>
        <v>1982</v>
      </c>
      <c r="Z742" s="7" t="str">
        <f t="shared" si="49"/>
        <v>1982.4</v>
      </c>
      <c r="AA742" s="12">
        <f>IF(AND(INDEX('Rate Case History'!V$11:V$13,MATCH($F742,'Rate Case History'!$U$11:$U$13,0))="Yes",INDEX('Rate Case History'!V$15:V$17,MATCH($N742,'Rate Case History'!$U$15:$U$17,0))="Yes",$M742&lt;='Rate Case History'!$V$7,ISNUMBER($S742)),$S742/100,"NA")</f>
        <v>0.16020000000000001</v>
      </c>
    </row>
    <row r="743" spans="1:27" x14ac:dyDescent="0.25">
      <c r="A743" s="55" t="s">
        <v>117</v>
      </c>
      <c r="B743" s="56" t="s">
        <v>312</v>
      </c>
      <c r="C743" s="55" t="s">
        <v>173</v>
      </c>
      <c r="D743" s="55" t="s">
        <v>2228</v>
      </c>
      <c r="E743" s="55" t="s">
        <v>163</v>
      </c>
      <c r="F743" s="55" t="s">
        <v>35</v>
      </c>
      <c r="G743" s="57">
        <v>29798</v>
      </c>
      <c r="H743" s="58">
        <v>17.3</v>
      </c>
      <c r="I743" s="59">
        <v>12.75</v>
      </c>
      <c r="J743" s="59">
        <v>17.7</v>
      </c>
      <c r="K743" s="59">
        <v>42.3</v>
      </c>
      <c r="L743" s="59" t="s">
        <v>17</v>
      </c>
      <c r="M743" s="57">
        <v>30011</v>
      </c>
      <c r="N743" s="55" t="s">
        <v>76</v>
      </c>
      <c r="O743" s="58">
        <v>9.4</v>
      </c>
      <c r="P743" s="55" t="s">
        <v>74</v>
      </c>
      <c r="Q743" s="55" t="s">
        <v>74</v>
      </c>
      <c r="R743" s="60">
        <v>12</v>
      </c>
      <c r="S743" s="59">
        <v>15.96</v>
      </c>
      <c r="T743" s="60">
        <v>38.4</v>
      </c>
      <c r="U743" s="55" t="s">
        <v>1983</v>
      </c>
      <c r="V743" s="60">
        <v>175.4</v>
      </c>
      <c r="W743" s="55" t="s">
        <v>21</v>
      </c>
      <c r="X743" s="61">
        <v>7</v>
      </c>
      <c r="Y743" s="11">
        <f t="shared" si="48"/>
        <v>1982</v>
      </c>
      <c r="Z743" s="7" t="str">
        <f t="shared" si="49"/>
        <v>1982.1</v>
      </c>
      <c r="AA743" s="12">
        <f>IF(AND(INDEX('Rate Case History'!V$11:V$13,MATCH($F743,'Rate Case History'!$U$11:$U$13,0))="Yes",INDEX('Rate Case History'!V$15:V$17,MATCH($N743,'Rate Case History'!$U$15:$U$17,0))="Yes",$M743&lt;='Rate Case History'!$V$7,ISNUMBER($S743)),$S743/100,"NA")</f>
        <v>0.15960000000000002</v>
      </c>
    </row>
    <row r="744" spans="1:27" x14ac:dyDescent="0.25">
      <c r="A744" s="55" t="s">
        <v>117</v>
      </c>
      <c r="B744" s="56" t="s">
        <v>312</v>
      </c>
      <c r="C744" s="55" t="s">
        <v>173</v>
      </c>
      <c r="D744" s="55" t="s">
        <v>2229</v>
      </c>
      <c r="E744" s="55" t="s">
        <v>163</v>
      </c>
      <c r="F744" s="55" t="s">
        <v>35</v>
      </c>
      <c r="G744" s="57">
        <v>29413</v>
      </c>
      <c r="H744" s="58">
        <v>11.9</v>
      </c>
      <c r="I744" s="59">
        <v>11</v>
      </c>
      <c r="J744" s="59">
        <v>16.5</v>
      </c>
      <c r="K744" s="59">
        <v>39.9</v>
      </c>
      <c r="L744" s="59" t="s">
        <v>17</v>
      </c>
      <c r="M744" s="57">
        <v>29586</v>
      </c>
      <c r="N744" s="55" t="s">
        <v>73</v>
      </c>
      <c r="O744" s="58">
        <v>7.5</v>
      </c>
      <c r="P744" s="55" t="s">
        <v>74</v>
      </c>
      <c r="Q744" s="55" t="s">
        <v>74</v>
      </c>
      <c r="R744" s="59">
        <v>10.25</v>
      </c>
      <c r="S744" s="59">
        <v>14.56</v>
      </c>
      <c r="T744" s="59">
        <v>39.9</v>
      </c>
      <c r="U744" s="55" t="s">
        <v>2230</v>
      </c>
      <c r="V744" s="59" t="s">
        <v>17</v>
      </c>
      <c r="W744" s="55" t="s">
        <v>21</v>
      </c>
      <c r="X744" s="61">
        <v>5</v>
      </c>
      <c r="Y744" s="11">
        <f t="shared" si="48"/>
        <v>1980</v>
      </c>
      <c r="Z744" s="7" t="str">
        <f t="shared" ref="Z744:Z765" si="50">YEAR(M744)&amp;"."&amp;INT((MONTH(M744)-1)/3)+1</f>
        <v>1980.4</v>
      </c>
      <c r="AA744" s="12">
        <f>IF(AND(INDEX('Rate Case History'!V$11:V$13,MATCH($F744,'Rate Case History'!$U$11:$U$13,0))="Yes",INDEX('Rate Case History'!V$15:V$17,MATCH($N744,'Rate Case History'!$U$15:$U$17,0))="Yes",$M744&lt;='Rate Case History'!$V$7,ISNUMBER($S744)),$S744/100,"NA")</f>
        <v>0.14560000000000001</v>
      </c>
    </row>
    <row r="745" spans="1:27" x14ac:dyDescent="0.25">
      <c r="A745" s="55" t="s">
        <v>117</v>
      </c>
      <c r="B745" s="56" t="s">
        <v>312</v>
      </c>
      <c r="C745" s="55" t="s">
        <v>173</v>
      </c>
      <c r="D745" s="55" t="s">
        <v>2231</v>
      </c>
      <c r="E745" s="55" t="s">
        <v>163</v>
      </c>
      <c r="F745" s="55" t="s">
        <v>35</v>
      </c>
      <c r="G745" s="57">
        <v>29145</v>
      </c>
      <c r="H745" s="58">
        <v>4.9000000000000004</v>
      </c>
      <c r="I745" s="59">
        <v>9.25</v>
      </c>
      <c r="J745" s="59">
        <v>13.2</v>
      </c>
      <c r="K745" s="59">
        <v>36.6</v>
      </c>
      <c r="L745" s="59" t="s">
        <v>17</v>
      </c>
      <c r="M745" s="57">
        <v>29234</v>
      </c>
      <c r="N745" s="55" t="s">
        <v>76</v>
      </c>
      <c r="O745" s="58">
        <v>4</v>
      </c>
      <c r="P745" s="55" t="s">
        <v>74</v>
      </c>
      <c r="Q745" s="55" t="s">
        <v>74</v>
      </c>
      <c r="R745" s="60">
        <v>9.25</v>
      </c>
      <c r="S745" s="59">
        <v>13.2</v>
      </c>
      <c r="T745" s="60">
        <v>36.6</v>
      </c>
      <c r="U745" s="55" t="s">
        <v>2035</v>
      </c>
      <c r="V745" s="60" t="s">
        <v>17</v>
      </c>
      <c r="W745" s="55" t="s">
        <v>21</v>
      </c>
      <c r="X745" s="61">
        <v>2</v>
      </c>
      <c r="Y745" s="11">
        <f t="shared" si="48"/>
        <v>1980</v>
      </c>
      <c r="Z745" s="7" t="str">
        <f t="shared" si="50"/>
        <v>1980.1</v>
      </c>
      <c r="AA745" s="12">
        <f>IF(AND(INDEX('Rate Case History'!V$11:V$13,MATCH($F745,'Rate Case History'!$U$11:$U$13,0))="Yes",INDEX('Rate Case History'!V$15:V$17,MATCH($N745,'Rate Case History'!$U$15:$U$17,0))="Yes",$M745&lt;='Rate Case History'!$V$7,ISNUMBER($S745)),$S745/100,"NA")</f>
        <v>0.13200000000000001</v>
      </c>
    </row>
    <row r="746" spans="1:27" x14ac:dyDescent="0.25">
      <c r="A746" s="55" t="s">
        <v>119</v>
      </c>
      <c r="B746" s="56" t="s">
        <v>1821</v>
      </c>
      <c r="C746" s="55" t="s">
        <v>86</v>
      </c>
      <c r="D746" s="55" t="s">
        <v>675</v>
      </c>
      <c r="E746" s="55" t="s">
        <v>163</v>
      </c>
      <c r="F746" s="55" t="s">
        <v>35</v>
      </c>
      <c r="G746" s="57">
        <v>42068</v>
      </c>
      <c r="H746" s="58">
        <v>6</v>
      </c>
      <c r="I746" s="59">
        <v>7.5</v>
      </c>
      <c r="J746" s="59">
        <v>10</v>
      </c>
      <c r="K746" s="59">
        <v>50</v>
      </c>
      <c r="L746" s="59" t="s">
        <v>17</v>
      </c>
      <c r="M746" s="57">
        <v>42522</v>
      </c>
      <c r="N746" s="55" t="s">
        <v>73</v>
      </c>
      <c r="O746" s="58">
        <v>2.456</v>
      </c>
      <c r="P746" s="55" t="s">
        <v>75</v>
      </c>
      <c r="Q746" s="55" t="s">
        <v>74</v>
      </c>
      <c r="R746" s="60">
        <v>7.28</v>
      </c>
      <c r="S746" s="59">
        <v>9.5500000000000007</v>
      </c>
      <c r="T746" s="60">
        <v>50</v>
      </c>
      <c r="U746" s="55" t="s">
        <v>1786</v>
      </c>
      <c r="V746" s="60">
        <v>36.369999999999997</v>
      </c>
      <c r="W746" s="55" t="s">
        <v>21</v>
      </c>
      <c r="X746" s="61">
        <v>15</v>
      </c>
      <c r="Y746" s="11">
        <f t="shared" si="48"/>
        <v>2016</v>
      </c>
      <c r="Z746" s="7" t="str">
        <f t="shared" si="50"/>
        <v>2016.2</v>
      </c>
      <c r="AA746" s="12">
        <f>IF(AND(INDEX('Rate Case History'!V$11:V$13,MATCH($F746,'Rate Case History'!$U$11:$U$13,0))="Yes",INDEX('Rate Case History'!V$15:V$17,MATCH($N746,'Rate Case History'!$U$15:$U$17,0))="Yes",$M746&lt;='Rate Case History'!$V$7,ISNUMBER($S746)),$S746/100,"NA")</f>
        <v>9.5500000000000002E-2</v>
      </c>
    </row>
    <row r="747" spans="1:27" x14ac:dyDescent="0.25">
      <c r="A747" s="55" t="s">
        <v>119</v>
      </c>
      <c r="B747" s="56" t="s">
        <v>676</v>
      </c>
      <c r="C747" s="55" t="s">
        <v>42</v>
      </c>
      <c r="D747" s="55" t="s">
        <v>1930</v>
      </c>
      <c r="E747" s="55" t="s">
        <v>163</v>
      </c>
      <c r="F747" s="55" t="s">
        <v>35</v>
      </c>
      <c r="G747" s="57">
        <v>45047</v>
      </c>
      <c r="H747" s="58">
        <v>11.756976999999999</v>
      </c>
      <c r="I747" s="59">
        <v>7.74</v>
      </c>
      <c r="J747" s="59">
        <v>10.35</v>
      </c>
      <c r="K747" s="59">
        <v>52.01</v>
      </c>
      <c r="L747" s="59">
        <v>320.53251799999998</v>
      </c>
      <c r="M747" s="57">
        <v>45189</v>
      </c>
      <c r="N747" s="55" t="s">
        <v>73</v>
      </c>
      <c r="O747" s="58">
        <v>7.5734329999999996</v>
      </c>
      <c r="P747" s="55" t="s">
        <v>74</v>
      </c>
      <c r="Q747" s="55" t="s">
        <v>74</v>
      </c>
      <c r="R747" s="59">
        <v>7.22</v>
      </c>
      <c r="S747" s="59">
        <v>9.35</v>
      </c>
      <c r="T747" s="59">
        <v>52.01</v>
      </c>
      <c r="U747" s="55" t="s">
        <v>1684</v>
      </c>
      <c r="V747" s="59" t="s">
        <v>17</v>
      </c>
      <c r="W747" s="55" t="s">
        <v>17</v>
      </c>
      <c r="X747" s="61">
        <v>4</v>
      </c>
      <c r="Y747" s="11">
        <f t="shared" ref="Y747:Y772" si="51">YEAR(M747)</f>
        <v>2023</v>
      </c>
      <c r="Z747" s="7" t="str">
        <f t="shared" si="50"/>
        <v>2023.3</v>
      </c>
      <c r="AA747" s="12">
        <f>IF(AND(INDEX('Rate Case History'!V$11:V$13,MATCH($F747,'Rate Case History'!$U$11:$U$13,0))="Yes",INDEX('Rate Case History'!V$15:V$17,MATCH($N747,'Rate Case History'!$U$15:$U$17,0))="Yes",$M747&lt;='Rate Case History'!$V$7,ISNUMBER($S747)),$S747/100,"NA")</f>
        <v>9.35E-2</v>
      </c>
    </row>
    <row r="748" spans="1:27" x14ac:dyDescent="0.25">
      <c r="A748" s="55" t="s">
        <v>119</v>
      </c>
      <c r="B748" s="56" t="s">
        <v>676</v>
      </c>
      <c r="C748" s="55" t="s">
        <v>42</v>
      </c>
      <c r="D748" s="55" t="s">
        <v>677</v>
      </c>
      <c r="E748" s="55" t="s">
        <v>163</v>
      </c>
      <c r="F748" s="55" t="s">
        <v>35</v>
      </c>
      <c r="G748" s="57">
        <v>43644</v>
      </c>
      <c r="H748" s="58">
        <v>7.0710949999999997</v>
      </c>
      <c r="I748" s="59">
        <v>8</v>
      </c>
      <c r="J748" s="59">
        <v>10.5</v>
      </c>
      <c r="K748" s="59">
        <v>52.91</v>
      </c>
      <c r="L748" s="59">
        <v>231.314885</v>
      </c>
      <c r="M748" s="57">
        <v>43916</v>
      </c>
      <c r="N748" s="55" t="s">
        <v>76</v>
      </c>
      <c r="O748" s="58">
        <v>3.6054119999999998</v>
      </c>
      <c r="P748" s="55" t="s">
        <v>74</v>
      </c>
      <c r="Q748" s="55" t="s">
        <v>74</v>
      </c>
      <c r="R748" s="60">
        <v>7.34</v>
      </c>
      <c r="S748" s="60">
        <v>9.48</v>
      </c>
      <c r="T748" s="60">
        <v>50</v>
      </c>
      <c r="U748" s="55" t="s">
        <v>1687</v>
      </c>
      <c r="V748" s="60">
        <v>227.27898500000001</v>
      </c>
      <c r="W748" s="55" t="s">
        <v>18</v>
      </c>
      <c r="X748" s="61">
        <v>9</v>
      </c>
      <c r="Y748" s="11">
        <f t="shared" si="51"/>
        <v>2020</v>
      </c>
      <c r="Z748" s="7" t="str">
        <f t="shared" si="50"/>
        <v>2020.1</v>
      </c>
      <c r="AA748" s="12">
        <f>IF(AND(INDEX('Rate Case History'!V$11:V$13,MATCH($F748,'Rate Case History'!$U$11:$U$13,0))="Yes",INDEX('Rate Case History'!V$15:V$17,MATCH($N748,'Rate Case History'!$U$15:$U$17,0))="Yes",$M748&lt;='Rate Case History'!$V$7,ISNUMBER($S748)),$S748/100,"NA")</f>
        <v>9.4800000000000009E-2</v>
      </c>
    </row>
    <row r="749" spans="1:27" x14ac:dyDescent="0.25">
      <c r="A749" s="55" t="s">
        <v>119</v>
      </c>
      <c r="B749" s="56" t="s">
        <v>676</v>
      </c>
      <c r="C749" s="55" t="s">
        <v>42</v>
      </c>
      <c r="D749" s="55" t="s">
        <v>678</v>
      </c>
      <c r="E749" s="55" t="s">
        <v>163</v>
      </c>
      <c r="F749" s="55" t="s">
        <v>35</v>
      </c>
      <c r="G749" s="57">
        <v>42886</v>
      </c>
      <c r="H749" s="58">
        <v>3.4815670000000001</v>
      </c>
      <c r="I749" s="59">
        <v>8.01</v>
      </c>
      <c r="J749" s="59">
        <v>10.3</v>
      </c>
      <c r="K749" s="59">
        <v>51.7</v>
      </c>
      <c r="L749" s="59">
        <v>180.10110800000001</v>
      </c>
      <c r="M749" s="57">
        <v>43159</v>
      </c>
      <c r="N749" s="55" t="s">
        <v>76</v>
      </c>
      <c r="O749" s="58">
        <v>-8.7243000000000001E-2</v>
      </c>
      <c r="P749" s="55" t="s">
        <v>74</v>
      </c>
      <c r="Q749" s="55" t="s">
        <v>74</v>
      </c>
      <c r="R749" s="59">
        <v>7.53</v>
      </c>
      <c r="S749" s="59">
        <v>9.5</v>
      </c>
      <c r="T749" s="59">
        <v>50</v>
      </c>
      <c r="U749" s="55" t="s">
        <v>1722</v>
      </c>
      <c r="V749" s="59">
        <v>170.89599200000001</v>
      </c>
      <c r="W749" s="55" t="s">
        <v>21</v>
      </c>
      <c r="X749" s="61">
        <v>9</v>
      </c>
      <c r="Y749" s="11">
        <f t="shared" si="51"/>
        <v>2018</v>
      </c>
      <c r="Z749" s="7" t="str">
        <f t="shared" si="50"/>
        <v>2018.1</v>
      </c>
      <c r="AA749" s="12">
        <f>IF(AND(INDEX('Rate Case History'!V$11:V$13,MATCH($F749,'Rate Case History'!$U$11:$U$13,0))="Yes",INDEX('Rate Case History'!V$15:V$17,MATCH($N749,'Rate Case History'!$U$15:$U$17,0))="Yes",$M749&lt;='Rate Case History'!$V$7,ISNUMBER($S749)),$S749/100,"NA")</f>
        <v>9.5000000000000001E-2</v>
      </c>
    </row>
    <row r="750" spans="1:27" x14ac:dyDescent="0.25">
      <c r="A750" s="55" t="s">
        <v>119</v>
      </c>
      <c r="B750" s="56" t="s">
        <v>676</v>
      </c>
      <c r="C750" s="55" t="s">
        <v>42</v>
      </c>
      <c r="D750" s="55" t="s">
        <v>679</v>
      </c>
      <c r="E750" s="55" t="s">
        <v>163</v>
      </c>
      <c r="F750" s="55" t="s">
        <v>35</v>
      </c>
      <c r="G750" s="57">
        <v>41365</v>
      </c>
      <c r="H750" s="58">
        <v>4.5781400000000003</v>
      </c>
      <c r="I750" s="59">
        <v>8.5399999999999991</v>
      </c>
      <c r="J750" s="59">
        <v>10</v>
      </c>
      <c r="K750" s="59">
        <v>51.76</v>
      </c>
      <c r="L750" s="59">
        <v>116.863168</v>
      </c>
      <c r="M750" s="57">
        <v>41635</v>
      </c>
      <c r="N750" s="55" t="s">
        <v>73</v>
      </c>
      <c r="O750" s="58">
        <v>3.8015639999999999</v>
      </c>
      <c r="P750" s="55" t="s">
        <v>75</v>
      </c>
      <c r="Q750" s="55" t="s">
        <v>75</v>
      </c>
      <c r="R750" s="59">
        <v>8.4</v>
      </c>
      <c r="S750" s="59" t="s">
        <v>17</v>
      </c>
      <c r="T750" s="59" t="s">
        <v>17</v>
      </c>
      <c r="U750" s="55" t="s">
        <v>1688</v>
      </c>
      <c r="V750" s="59">
        <v>111.760626</v>
      </c>
      <c r="W750" s="55" t="s">
        <v>18</v>
      </c>
      <c r="X750" s="61">
        <v>9</v>
      </c>
      <c r="Y750" s="11">
        <f t="shared" si="51"/>
        <v>2013</v>
      </c>
      <c r="Z750" s="7" t="str">
        <f t="shared" si="50"/>
        <v>2013.4</v>
      </c>
      <c r="AA750" s="12" t="str">
        <f>IF(AND(INDEX('Rate Case History'!V$11:V$13,MATCH($F750,'Rate Case History'!$U$11:$U$13,0))="Yes",INDEX('Rate Case History'!V$15:V$17,MATCH($N750,'Rate Case History'!$U$15:$U$17,0))="Yes",$M750&lt;='Rate Case History'!$V$7,ISNUMBER($S750)),$S750/100,"NA")</f>
        <v>NA</v>
      </c>
    </row>
    <row r="751" spans="1:27" x14ac:dyDescent="0.25">
      <c r="A751" s="55" t="s">
        <v>119</v>
      </c>
      <c r="B751" s="56" t="s">
        <v>676</v>
      </c>
      <c r="C751" s="55" t="s">
        <v>42</v>
      </c>
      <c r="D751" s="55" t="s">
        <v>680</v>
      </c>
      <c r="E751" s="55" t="s">
        <v>163</v>
      </c>
      <c r="F751" s="55" t="s">
        <v>35</v>
      </c>
      <c r="G751" s="57">
        <v>40669</v>
      </c>
      <c r="H751" s="58">
        <v>9.2855270000000001</v>
      </c>
      <c r="I751" s="59">
        <v>7.65</v>
      </c>
      <c r="J751" s="59">
        <v>10.5</v>
      </c>
      <c r="K751" s="59">
        <v>40.25</v>
      </c>
      <c r="L751" s="59">
        <v>95.945712</v>
      </c>
      <c r="M751" s="57">
        <v>40855</v>
      </c>
      <c r="N751" s="55" t="s">
        <v>73</v>
      </c>
      <c r="O751" s="60">
        <v>7.78</v>
      </c>
      <c r="P751" s="55" t="s">
        <v>75</v>
      </c>
      <c r="Q751" s="55" t="s">
        <v>75</v>
      </c>
      <c r="R751" s="60">
        <v>7.41</v>
      </c>
      <c r="S751" s="60" t="s">
        <v>17</v>
      </c>
      <c r="T751" s="60" t="s">
        <v>17</v>
      </c>
      <c r="U751" s="55" t="s">
        <v>1700</v>
      </c>
      <c r="V751" s="60">
        <v>92.308764999999994</v>
      </c>
      <c r="W751" s="55" t="s">
        <v>18</v>
      </c>
      <c r="X751" s="61">
        <v>6</v>
      </c>
      <c r="Y751" s="11">
        <f t="shared" si="51"/>
        <v>2011</v>
      </c>
      <c r="Z751" s="7" t="str">
        <f t="shared" si="50"/>
        <v>2011.4</v>
      </c>
      <c r="AA751" s="12" t="str">
        <f>IF(AND(INDEX('Rate Case History'!V$11:V$13,MATCH($F751,'Rate Case History'!$U$11:$U$13,0))="Yes",INDEX('Rate Case History'!V$15:V$17,MATCH($N751,'Rate Case History'!$U$15:$U$17,0))="Yes",$M751&lt;='Rate Case History'!$V$7,ISNUMBER($S751)),$S751/100,"NA")</f>
        <v>NA</v>
      </c>
    </row>
    <row r="752" spans="1:27" x14ac:dyDescent="0.25">
      <c r="A752" s="55" t="s">
        <v>36</v>
      </c>
      <c r="B752" s="56" t="s">
        <v>120</v>
      </c>
      <c r="C752" s="55" t="s">
        <v>121</v>
      </c>
      <c r="D752" s="55" t="s">
        <v>1922</v>
      </c>
      <c r="E752" s="55" t="s">
        <v>163</v>
      </c>
      <c r="F752" s="55" t="s">
        <v>35</v>
      </c>
      <c r="G752" s="57">
        <v>44910</v>
      </c>
      <c r="H752" s="58">
        <v>211.9</v>
      </c>
      <c r="I752" s="59">
        <v>6.09</v>
      </c>
      <c r="J752" s="59">
        <v>10.25</v>
      </c>
      <c r="K752" s="59">
        <v>42.41</v>
      </c>
      <c r="L752" s="59">
        <v>10340.960999999999</v>
      </c>
      <c r="M752" s="57">
        <v>45168</v>
      </c>
      <c r="N752" s="55" t="s">
        <v>73</v>
      </c>
      <c r="O752" s="58">
        <v>95</v>
      </c>
      <c r="P752" s="55" t="s">
        <v>74</v>
      </c>
      <c r="Q752" s="55" t="s">
        <v>74</v>
      </c>
      <c r="R752" s="59" t="s">
        <v>17</v>
      </c>
      <c r="S752" s="59">
        <v>9.9</v>
      </c>
      <c r="T752" s="59" t="s">
        <v>17</v>
      </c>
      <c r="U752" s="55" t="s">
        <v>17</v>
      </c>
      <c r="V752" s="59" t="s">
        <v>17</v>
      </c>
      <c r="W752" s="55" t="s">
        <v>21</v>
      </c>
      <c r="X752" s="61">
        <v>8</v>
      </c>
      <c r="Y752" s="11">
        <f t="shared" si="51"/>
        <v>2023</v>
      </c>
      <c r="Z752" s="7" t="str">
        <f t="shared" si="50"/>
        <v>2023.3</v>
      </c>
      <c r="AA752" s="12">
        <f>IF(AND(INDEX('Rate Case History'!V$11:V$13,MATCH($F752,'Rate Case History'!$U$11:$U$13,0))="Yes",INDEX('Rate Case History'!V$15:V$17,MATCH($N752,'Rate Case History'!$U$15:$U$17,0))="Yes",$M752&lt;='Rate Case History'!$V$7,ISNUMBER($S752)),$S752/100,"NA")</f>
        <v>9.9000000000000005E-2</v>
      </c>
    </row>
    <row r="753" spans="1:27" x14ac:dyDescent="0.25">
      <c r="A753" s="55" t="s">
        <v>36</v>
      </c>
      <c r="B753" s="56" t="s">
        <v>120</v>
      </c>
      <c r="C753" s="55" t="s">
        <v>121</v>
      </c>
      <c r="D753" s="55" t="s">
        <v>1589</v>
      </c>
      <c r="E753" s="55" t="s">
        <v>163</v>
      </c>
      <c r="F753" s="55" t="s">
        <v>35</v>
      </c>
      <c r="G753" s="57">
        <v>44531</v>
      </c>
      <c r="H753" s="58">
        <v>233.131</v>
      </c>
      <c r="I753" s="59">
        <v>5.82</v>
      </c>
      <c r="J753" s="59">
        <v>10.25</v>
      </c>
      <c r="K753" s="59">
        <v>42.29</v>
      </c>
      <c r="L753" s="59">
        <v>9233.2880000000005</v>
      </c>
      <c r="M753" s="57">
        <v>44749</v>
      </c>
      <c r="N753" s="55" t="s">
        <v>73</v>
      </c>
      <c r="O753" s="58">
        <v>170</v>
      </c>
      <c r="P753" s="55" t="s">
        <v>74</v>
      </c>
      <c r="Q753" s="55" t="s">
        <v>74</v>
      </c>
      <c r="R753" s="59" t="s">
        <v>17</v>
      </c>
      <c r="S753" s="59">
        <v>9.9</v>
      </c>
      <c r="T753" s="59" t="s">
        <v>17</v>
      </c>
      <c r="U753" s="55" t="s">
        <v>1796</v>
      </c>
      <c r="V753" s="59" t="s">
        <v>17</v>
      </c>
      <c r="W753" s="55" t="s">
        <v>21</v>
      </c>
      <c r="X753" s="61">
        <v>7</v>
      </c>
      <c r="Y753" s="11">
        <f t="shared" si="51"/>
        <v>2022</v>
      </c>
      <c r="Z753" s="7" t="str">
        <f t="shared" si="50"/>
        <v>2022.3</v>
      </c>
      <c r="AA753" s="12">
        <f>IF(AND(INDEX('Rate Case History'!V$11:V$13,MATCH($F753,'Rate Case History'!$U$11:$U$13,0))="Yes",INDEX('Rate Case History'!V$15:V$17,MATCH($N753,'Rate Case History'!$U$15:$U$17,0))="Yes",$M753&lt;='Rate Case History'!$V$7,ISNUMBER($S753)),$S753/100,"NA")</f>
        <v>9.9000000000000005E-2</v>
      </c>
    </row>
    <row r="754" spans="1:27" x14ac:dyDescent="0.25">
      <c r="A754" s="55" t="s">
        <v>36</v>
      </c>
      <c r="B754" s="56" t="s">
        <v>120</v>
      </c>
      <c r="C754" s="55" t="s">
        <v>121</v>
      </c>
      <c r="D754" s="55" t="s">
        <v>681</v>
      </c>
      <c r="E754" s="55" t="s">
        <v>163</v>
      </c>
      <c r="F754" s="55" t="s">
        <v>35</v>
      </c>
      <c r="G754" s="57">
        <v>43815</v>
      </c>
      <c r="H754" s="58">
        <v>229.30199999999999</v>
      </c>
      <c r="I754" s="59">
        <v>6.09</v>
      </c>
      <c r="J754" s="59">
        <v>10.5</v>
      </c>
      <c r="K754" s="59">
        <v>42.61</v>
      </c>
      <c r="L754" s="59">
        <v>7605.79</v>
      </c>
      <c r="M754" s="57">
        <v>44084</v>
      </c>
      <c r="N754" s="55" t="s">
        <v>73</v>
      </c>
      <c r="O754" s="58">
        <v>144</v>
      </c>
      <c r="P754" s="55" t="s">
        <v>74</v>
      </c>
      <c r="Q754" s="55" t="s">
        <v>74</v>
      </c>
      <c r="R754" s="60" t="s">
        <v>17</v>
      </c>
      <c r="S754" s="60">
        <v>9.9</v>
      </c>
      <c r="T754" s="60" t="s">
        <v>17</v>
      </c>
      <c r="U754" s="55" t="s">
        <v>1673</v>
      </c>
      <c r="V754" s="60" t="s">
        <v>17</v>
      </c>
      <c r="W754" s="55" t="s">
        <v>21</v>
      </c>
      <c r="X754" s="61">
        <v>8</v>
      </c>
      <c r="Y754" s="11">
        <f t="shared" si="51"/>
        <v>2020</v>
      </c>
      <c r="Z754" s="7" t="str">
        <f t="shared" si="50"/>
        <v>2020.3</v>
      </c>
      <c r="AA754" s="12">
        <f>IF(AND(INDEX('Rate Case History'!V$11:V$13,MATCH($F754,'Rate Case History'!$U$11:$U$13,0))="Yes",INDEX('Rate Case History'!V$15:V$17,MATCH($N754,'Rate Case History'!$U$15:$U$17,0))="Yes",$M754&lt;='Rate Case History'!$V$7,ISNUMBER($S754)),$S754/100,"NA")</f>
        <v>9.9000000000000005E-2</v>
      </c>
    </row>
    <row r="755" spans="1:27" x14ac:dyDescent="0.25">
      <c r="A755" s="55" t="s">
        <v>36</v>
      </c>
      <c r="B755" s="56" t="s">
        <v>120</v>
      </c>
      <c r="C755" s="55" t="s">
        <v>121</v>
      </c>
      <c r="D755" s="55" t="s">
        <v>682</v>
      </c>
      <c r="E755" s="55" t="s">
        <v>163</v>
      </c>
      <c r="F755" s="55" t="s">
        <v>35</v>
      </c>
      <c r="G755" s="57">
        <v>43434</v>
      </c>
      <c r="H755" s="58">
        <v>204.06700000000001</v>
      </c>
      <c r="I755" s="59">
        <v>6.23</v>
      </c>
      <c r="J755" s="59">
        <v>10.75</v>
      </c>
      <c r="K755" s="59">
        <v>42.23</v>
      </c>
      <c r="L755" s="59">
        <v>6501.0690000000004</v>
      </c>
      <c r="M755" s="57">
        <v>43734</v>
      </c>
      <c r="N755" s="55" t="s">
        <v>76</v>
      </c>
      <c r="O755" s="58">
        <v>143.53100000000001</v>
      </c>
      <c r="P755" s="55" t="s">
        <v>74</v>
      </c>
      <c r="Q755" s="55" t="s">
        <v>74</v>
      </c>
      <c r="R755" s="59">
        <v>5.84</v>
      </c>
      <c r="S755" s="59">
        <v>9.9</v>
      </c>
      <c r="T755" s="59">
        <v>41.78</v>
      </c>
      <c r="U755" s="55" t="s">
        <v>1674</v>
      </c>
      <c r="V755" s="59">
        <v>6428.6559999999999</v>
      </c>
      <c r="W755" s="55" t="s">
        <v>21</v>
      </c>
      <c r="X755" s="61">
        <v>10</v>
      </c>
      <c r="Y755" s="11">
        <f t="shared" si="51"/>
        <v>2019</v>
      </c>
      <c r="Z755" s="7" t="str">
        <f t="shared" si="50"/>
        <v>2019.3</v>
      </c>
      <c r="AA755" s="12">
        <f>IF(AND(INDEX('Rate Case History'!V$11:V$13,MATCH($F755,'Rate Case History'!$U$11:$U$13,0))="Yes",INDEX('Rate Case History'!V$15:V$17,MATCH($N755,'Rate Case History'!$U$15:$U$17,0))="Yes",$M755&lt;='Rate Case History'!$V$7,ISNUMBER($S755)),$S755/100,"NA")</f>
        <v>9.9000000000000005E-2</v>
      </c>
    </row>
    <row r="756" spans="1:27" x14ac:dyDescent="0.25">
      <c r="A756" s="55" t="s">
        <v>36</v>
      </c>
      <c r="B756" s="56" t="s">
        <v>120</v>
      </c>
      <c r="C756" s="55" t="s">
        <v>121</v>
      </c>
      <c r="D756" s="55" t="s">
        <v>683</v>
      </c>
      <c r="E756" s="55" t="s">
        <v>163</v>
      </c>
      <c r="F756" s="55" t="s">
        <v>35</v>
      </c>
      <c r="G756" s="57">
        <v>43039</v>
      </c>
      <c r="H756" s="58">
        <v>82.56</v>
      </c>
      <c r="I756" s="59">
        <v>6.17</v>
      </c>
      <c r="J756" s="59">
        <v>10.75</v>
      </c>
      <c r="K756" s="59">
        <v>40.909999999999997</v>
      </c>
      <c r="L756" s="59">
        <v>5437.5810000000001</v>
      </c>
      <c r="M756" s="57">
        <v>43340</v>
      </c>
      <c r="N756" s="55" t="s">
        <v>73</v>
      </c>
      <c r="O756" s="58">
        <v>10.6</v>
      </c>
      <c r="P756" s="55" t="s">
        <v>74</v>
      </c>
      <c r="Q756" s="55" t="s">
        <v>74</v>
      </c>
      <c r="R756" s="59">
        <v>5.86</v>
      </c>
      <c r="S756" s="59">
        <v>10</v>
      </c>
      <c r="T756" s="59">
        <v>40.909999999999997</v>
      </c>
      <c r="U756" s="55" t="s">
        <v>1699</v>
      </c>
      <c r="V756" s="59" t="s">
        <v>17</v>
      </c>
      <c r="W756" s="55" t="s">
        <v>21</v>
      </c>
      <c r="X756" s="61">
        <v>10</v>
      </c>
      <c r="Y756" s="11">
        <f t="shared" si="51"/>
        <v>2018</v>
      </c>
      <c r="Z756" s="7" t="str">
        <f t="shared" si="50"/>
        <v>2018.3</v>
      </c>
      <c r="AA756" s="12">
        <f>IF(AND(INDEX('Rate Case History'!V$11:V$13,MATCH($F756,'Rate Case History'!$U$11:$U$13,0))="Yes",INDEX('Rate Case History'!V$15:V$17,MATCH($N756,'Rate Case History'!$U$15:$U$17,0))="Yes",$M756&lt;='Rate Case History'!$V$7,ISNUMBER($S756)),$S756/100,"NA")</f>
        <v>0.1</v>
      </c>
    </row>
    <row r="757" spans="1:27" x14ac:dyDescent="0.25">
      <c r="A757" s="55" t="s">
        <v>36</v>
      </c>
      <c r="B757" s="56" t="s">
        <v>120</v>
      </c>
      <c r="C757" s="55" t="s">
        <v>121</v>
      </c>
      <c r="D757" s="55" t="s">
        <v>684</v>
      </c>
      <c r="E757" s="55" t="s">
        <v>163</v>
      </c>
      <c r="F757" s="55" t="s">
        <v>35</v>
      </c>
      <c r="G757" s="57">
        <v>42583</v>
      </c>
      <c r="H757" s="58">
        <v>79.975999999999999</v>
      </c>
      <c r="I757" s="59">
        <v>6.17</v>
      </c>
      <c r="J757" s="59">
        <v>10.6</v>
      </c>
      <c r="K757" s="59">
        <v>41.27</v>
      </c>
      <c r="L757" s="59">
        <v>4401.9799999999996</v>
      </c>
      <c r="M757" s="57">
        <v>42947</v>
      </c>
      <c r="N757" s="55" t="s">
        <v>76</v>
      </c>
      <c r="O757" s="58">
        <v>29.210999999999999</v>
      </c>
      <c r="P757" s="55" t="s">
        <v>74</v>
      </c>
      <c r="Q757" s="55" t="s">
        <v>75</v>
      </c>
      <c r="R757" s="59">
        <v>5.97</v>
      </c>
      <c r="S757" s="59">
        <v>10.1</v>
      </c>
      <c r="T757" s="59">
        <v>41.27</v>
      </c>
      <c r="U757" s="55" t="s">
        <v>1665</v>
      </c>
      <c r="V757" s="59">
        <v>4304.4939999999997</v>
      </c>
      <c r="W757" s="55" t="s">
        <v>21</v>
      </c>
      <c r="X757" s="61">
        <v>12</v>
      </c>
      <c r="Y757" s="11">
        <f t="shared" si="51"/>
        <v>2017</v>
      </c>
      <c r="Z757" s="7" t="str">
        <f t="shared" si="50"/>
        <v>2017.3</v>
      </c>
      <c r="AA757" s="12">
        <f>IF(AND(INDEX('Rate Case History'!V$11:V$13,MATCH($F757,'Rate Case History'!$U$11:$U$13,0))="Yes",INDEX('Rate Case History'!V$15:V$17,MATCH($N757,'Rate Case History'!$U$15:$U$17,0))="Yes",$M757&lt;='Rate Case History'!$V$7,ISNUMBER($S757)),$S757/100,"NA")</f>
        <v>0.10099999999999999</v>
      </c>
    </row>
    <row r="758" spans="1:27" x14ac:dyDescent="0.25">
      <c r="A758" s="55" t="s">
        <v>36</v>
      </c>
      <c r="B758" s="56" t="s">
        <v>120</v>
      </c>
      <c r="C758" s="55" t="s">
        <v>121</v>
      </c>
      <c r="D758" s="55" t="s">
        <v>685</v>
      </c>
      <c r="E758" s="55" t="s">
        <v>163</v>
      </c>
      <c r="F758" s="55" t="s">
        <v>35</v>
      </c>
      <c r="G758" s="57">
        <v>42202</v>
      </c>
      <c r="H758" s="58">
        <v>72.415000000000006</v>
      </c>
      <c r="I758" s="59">
        <v>6.22</v>
      </c>
      <c r="J758" s="59">
        <v>10.7</v>
      </c>
      <c r="K758" s="59">
        <v>40.22</v>
      </c>
      <c r="L758" s="59">
        <v>4070.2620000000002</v>
      </c>
      <c r="M758" s="57">
        <v>42481</v>
      </c>
      <c r="N758" s="55" t="s">
        <v>73</v>
      </c>
      <c r="O758" s="58">
        <v>40</v>
      </c>
      <c r="P758" s="55" t="s">
        <v>74</v>
      </c>
      <c r="Q758" s="55" t="s">
        <v>75</v>
      </c>
      <c r="R758" s="59" t="s">
        <v>17</v>
      </c>
      <c r="S758" s="59" t="s">
        <v>17</v>
      </c>
      <c r="T758" s="59" t="s">
        <v>17</v>
      </c>
      <c r="U758" s="55" t="s">
        <v>1722</v>
      </c>
      <c r="V758" s="59" t="s">
        <v>17</v>
      </c>
      <c r="W758" s="55" t="s">
        <v>17</v>
      </c>
      <c r="X758" s="61">
        <v>9</v>
      </c>
      <c r="Y758" s="11">
        <f t="shared" si="51"/>
        <v>2016</v>
      </c>
      <c r="Z758" s="7" t="str">
        <f t="shared" si="50"/>
        <v>2016.2</v>
      </c>
      <c r="AA758" s="12" t="str">
        <f>IF(AND(INDEX('Rate Case History'!V$11:V$13,MATCH($F758,'Rate Case History'!$U$11:$U$13,0))="Yes",INDEX('Rate Case History'!V$15:V$17,MATCH($N758,'Rate Case History'!$U$15:$U$17,0))="Yes",$M758&lt;='Rate Case History'!$V$7,ISNUMBER($S758)),$S758/100,"NA")</f>
        <v>NA</v>
      </c>
    </row>
    <row r="759" spans="1:27" x14ac:dyDescent="0.25">
      <c r="A759" s="55" t="s">
        <v>36</v>
      </c>
      <c r="B759" s="56" t="s">
        <v>120</v>
      </c>
      <c r="C759" s="55" t="s">
        <v>121</v>
      </c>
      <c r="D759" s="55" t="s">
        <v>686</v>
      </c>
      <c r="E759" s="55" t="s">
        <v>163</v>
      </c>
      <c r="F759" s="55" t="s">
        <v>35</v>
      </c>
      <c r="G759" s="57">
        <v>41821</v>
      </c>
      <c r="H759" s="58">
        <v>88.265000000000001</v>
      </c>
      <c r="I759" s="59">
        <v>6.53</v>
      </c>
      <c r="J759" s="59">
        <v>10.7</v>
      </c>
      <c r="K759" s="59">
        <v>41.7</v>
      </c>
      <c r="L759" s="60">
        <v>3651.694</v>
      </c>
      <c r="M759" s="57">
        <v>42017</v>
      </c>
      <c r="N759" s="55" t="s">
        <v>73</v>
      </c>
      <c r="O759" s="58">
        <v>45</v>
      </c>
      <c r="P759" s="55" t="s">
        <v>74</v>
      </c>
      <c r="Q759" s="55" t="s">
        <v>75</v>
      </c>
      <c r="R759" s="59" t="s">
        <v>17</v>
      </c>
      <c r="S759" s="59">
        <v>10.3</v>
      </c>
      <c r="T759" s="59" t="s">
        <v>17</v>
      </c>
      <c r="U759" s="55" t="s">
        <v>1656</v>
      </c>
      <c r="V759" s="60" t="s">
        <v>17</v>
      </c>
      <c r="W759" s="55" t="s">
        <v>17</v>
      </c>
      <c r="X759" s="61">
        <v>6</v>
      </c>
      <c r="Y759" s="11">
        <f t="shared" si="51"/>
        <v>2015</v>
      </c>
      <c r="Z759" s="7" t="str">
        <f t="shared" si="50"/>
        <v>2015.1</v>
      </c>
      <c r="AA759" s="12">
        <f>IF(AND(INDEX('Rate Case History'!V$11:V$13,MATCH($F759,'Rate Case History'!$U$11:$U$13,0))="Yes",INDEX('Rate Case History'!V$15:V$17,MATCH($N759,'Rate Case History'!$U$15:$U$17,0))="Yes",$M759&lt;='Rate Case History'!$V$7,ISNUMBER($S759)),$S759/100,"NA")</f>
        <v>0.10300000000000001</v>
      </c>
    </row>
    <row r="760" spans="1:27" x14ac:dyDescent="0.25">
      <c r="A760" s="55" t="s">
        <v>36</v>
      </c>
      <c r="B760" s="56" t="s">
        <v>120</v>
      </c>
      <c r="C760" s="55" t="s">
        <v>121</v>
      </c>
      <c r="D760" s="55" t="s">
        <v>687</v>
      </c>
      <c r="E760" s="55" t="s">
        <v>163</v>
      </c>
      <c r="F760" s="55" t="s">
        <v>35</v>
      </c>
      <c r="G760" s="57">
        <v>41306</v>
      </c>
      <c r="H760" s="58">
        <v>48.859000000000002</v>
      </c>
      <c r="I760" s="59">
        <v>6.49</v>
      </c>
      <c r="J760" s="59">
        <v>10.5</v>
      </c>
      <c r="K760" s="59">
        <v>40.99</v>
      </c>
      <c r="L760" s="59">
        <v>3237.7460000000001</v>
      </c>
      <c r="M760" s="57">
        <v>41614</v>
      </c>
      <c r="N760" s="55" t="s">
        <v>76</v>
      </c>
      <c r="O760" s="58" t="s">
        <v>17</v>
      </c>
      <c r="P760" s="55" t="s">
        <v>74</v>
      </c>
      <c r="Q760" s="55" t="s">
        <v>74</v>
      </c>
      <c r="R760" s="59" t="s">
        <v>17</v>
      </c>
      <c r="S760" s="59" t="s">
        <v>17</v>
      </c>
      <c r="T760" s="59" t="s">
        <v>17</v>
      </c>
      <c r="U760" s="55" t="s">
        <v>17</v>
      </c>
      <c r="V760" s="59" t="s">
        <v>17</v>
      </c>
      <c r="W760" s="55" t="s">
        <v>17</v>
      </c>
      <c r="X760" s="61">
        <v>10</v>
      </c>
      <c r="Y760" s="11">
        <f t="shared" si="51"/>
        <v>2013</v>
      </c>
      <c r="Z760" s="7" t="str">
        <f t="shared" si="50"/>
        <v>2013.4</v>
      </c>
      <c r="AA760" s="12" t="str">
        <f>IF(AND(INDEX('Rate Case History'!V$11:V$13,MATCH($F760,'Rate Case History'!$U$11:$U$13,0))="Yes",INDEX('Rate Case History'!V$15:V$17,MATCH($N760,'Rate Case History'!$U$15:$U$17,0))="Yes",$M760&lt;='Rate Case History'!$V$7,ISNUMBER($S760)),$S760/100,"NA")</f>
        <v>NA</v>
      </c>
    </row>
    <row r="761" spans="1:27" x14ac:dyDescent="0.25">
      <c r="A761" s="55" t="s">
        <v>36</v>
      </c>
      <c r="B761" s="56" t="s">
        <v>120</v>
      </c>
      <c r="C761" s="55" t="s">
        <v>121</v>
      </c>
      <c r="D761" s="55" t="s">
        <v>688</v>
      </c>
      <c r="E761" s="55" t="s">
        <v>163</v>
      </c>
      <c r="F761" s="55" t="s">
        <v>35</v>
      </c>
      <c r="G761" s="57">
        <v>40788</v>
      </c>
      <c r="H761" s="58">
        <v>21.94</v>
      </c>
      <c r="I761" s="59">
        <v>6.71</v>
      </c>
      <c r="J761" s="59">
        <v>10.5</v>
      </c>
      <c r="K761" s="59">
        <v>41.55</v>
      </c>
      <c r="L761" s="59">
        <v>3068.2220000000002</v>
      </c>
      <c r="M761" s="57">
        <v>41067</v>
      </c>
      <c r="N761" s="55" t="s">
        <v>73</v>
      </c>
      <c r="O761" s="58">
        <v>16</v>
      </c>
      <c r="P761" s="55" t="s">
        <v>74</v>
      </c>
      <c r="Q761" s="55" t="s">
        <v>75</v>
      </c>
      <c r="R761" s="59" t="s">
        <v>17</v>
      </c>
      <c r="S761" s="59">
        <v>10.3</v>
      </c>
      <c r="T761" s="59" t="s">
        <v>17</v>
      </c>
      <c r="U761" s="55" t="s">
        <v>1688</v>
      </c>
      <c r="V761" s="59" t="s">
        <v>17</v>
      </c>
      <c r="W761" s="55" t="s">
        <v>17</v>
      </c>
      <c r="X761" s="61">
        <v>9</v>
      </c>
      <c r="Y761" s="11">
        <f t="shared" si="51"/>
        <v>2012</v>
      </c>
      <c r="Z761" s="7" t="str">
        <f t="shared" si="50"/>
        <v>2012.2</v>
      </c>
      <c r="AA761" s="12">
        <f>IF(AND(INDEX('Rate Case History'!V$11:V$13,MATCH($F761,'Rate Case History'!$U$11:$U$13,0))="Yes",INDEX('Rate Case History'!V$15:V$17,MATCH($N761,'Rate Case History'!$U$15:$U$17,0))="Yes",$M761&lt;='Rate Case History'!$V$7,ISNUMBER($S761)),$S761/100,"NA")</f>
        <v>0.10300000000000001</v>
      </c>
    </row>
    <row r="762" spans="1:27" x14ac:dyDescent="0.25">
      <c r="A762" s="55" t="s">
        <v>36</v>
      </c>
      <c r="B762" s="56" t="s">
        <v>120</v>
      </c>
      <c r="C762" s="55" t="s">
        <v>121</v>
      </c>
      <c r="D762" s="55" t="s">
        <v>689</v>
      </c>
      <c r="E762" s="55" t="s">
        <v>163</v>
      </c>
      <c r="F762" s="55" t="s">
        <v>35</v>
      </c>
      <c r="G762" s="57">
        <v>40403</v>
      </c>
      <c r="H762" s="58">
        <v>45.128999999999998</v>
      </c>
      <c r="I762" s="59">
        <v>6.93</v>
      </c>
      <c r="J762" s="59">
        <v>11</v>
      </c>
      <c r="K762" s="59">
        <v>40.64</v>
      </c>
      <c r="L762" s="59">
        <v>2888.7190000000001</v>
      </c>
      <c r="M762" s="57">
        <v>40689</v>
      </c>
      <c r="N762" s="55" t="s">
        <v>73</v>
      </c>
      <c r="O762" s="58">
        <v>31.364000000000001</v>
      </c>
      <c r="P762" s="55" t="s">
        <v>74</v>
      </c>
      <c r="Q762" s="55" t="s">
        <v>74</v>
      </c>
      <c r="R762" s="60" t="s">
        <v>17</v>
      </c>
      <c r="S762" s="59">
        <v>10.5</v>
      </c>
      <c r="T762" s="60" t="s">
        <v>17</v>
      </c>
      <c r="U762" s="55" t="s">
        <v>17</v>
      </c>
      <c r="V762" s="60" t="s">
        <v>17</v>
      </c>
      <c r="W762" s="55" t="s">
        <v>17</v>
      </c>
      <c r="X762" s="61">
        <v>9</v>
      </c>
      <c r="Y762" s="11">
        <f t="shared" si="51"/>
        <v>2011</v>
      </c>
      <c r="Z762" s="7" t="str">
        <f t="shared" si="50"/>
        <v>2011.2</v>
      </c>
      <c r="AA762" s="12">
        <f>IF(AND(INDEX('Rate Case History'!V$11:V$13,MATCH($F762,'Rate Case History'!$U$11:$U$13,0))="Yes",INDEX('Rate Case History'!V$15:V$17,MATCH($N762,'Rate Case History'!$U$15:$U$17,0))="Yes",$M762&lt;='Rate Case History'!$V$7,ISNUMBER($S762)),$S762/100,"NA")</f>
        <v>0.105</v>
      </c>
    </row>
    <row r="763" spans="1:27" x14ac:dyDescent="0.25">
      <c r="A763" s="55" t="s">
        <v>36</v>
      </c>
      <c r="B763" s="56" t="s">
        <v>120</v>
      </c>
      <c r="C763" s="55" t="s">
        <v>121</v>
      </c>
      <c r="D763" s="55" t="s">
        <v>690</v>
      </c>
      <c r="E763" s="55" t="s">
        <v>163</v>
      </c>
      <c r="F763" s="55" t="s">
        <v>35</v>
      </c>
      <c r="G763" s="57">
        <v>39955</v>
      </c>
      <c r="H763" s="58">
        <v>89</v>
      </c>
      <c r="I763" s="59">
        <v>7.28</v>
      </c>
      <c r="J763" s="59">
        <v>11</v>
      </c>
      <c r="K763" s="59">
        <v>41.07</v>
      </c>
      <c r="L763" s="59">
        <v>2760</v>
      </c>
      <c r="M763" s="57">
        <v>40315</v>
      </c>
      <c r="N763" s="55" t="s">
        <v>76</v>
      </c>
      <c r="O763" s="58">
        <v>65.893000000000001</v>
      </c>
      <c r="P763" s="55" t="s">
        <v>74</v>
      </c>
      <c r="Q763" s="55" t="s">
        <v>75</v>
      </c>
      <c r="R763" s="59">
        <v>7.02</v>
      </c>
      <c r="S763" s="59">
        <v>10.55</v>
      </c>
      <c r="T763" s="59">
        <v>40.78</v>
      </c>
      <c r="U763" s="55" t="s">
        <v>1825</v>
      </c>
      <c r="V763" s="59">
        <v>2736.2109999999998</v>
      </c>
      <c r="W763" s="55" t="s">
        <v>21</v>
      </c>
      <c r="X763" s="61">
        <v>12</v>
      </c>
      <c r="Y763" s="11">
        <f t="shared" si="51"/>
        <v>2010</v>
      </c>
      <c r="Z763" s="7" t="str">
        <f t="shared" si="50"/>
        <v>2010.2</v>
      </c>
      <c r="AA763" s="12">
        <f>IF(AND(INDEX('Rate Case History'!V$11:V$13,MATCH($F763,'Rate Case History'!$U$11:$U$13,0))="Yes",INDEX('Rate Case History'!V$15:V$17,MATCH($N763,'Rate Case History'!$U$15:$U$17,0))="Yes",$M763&lt;='Rate Case History'!$V$7,ISNUMBER($S763)),$S763/100,"NA")</f>
        <v>0.10550000000000001</v>
      </c>
    </row>
    <row r="764" spans="1:27" x14ac:dyDescent="0.25">
      <c r="A764" s="55" t="s">
        <v>36</v>
      </c>
      <c r="B764" s="56" t="s">
        <v>120</v>
      </c>
      <c r="C764" s="55" t="s">
        <v>121</v>
      </c>
      <c r="D764" s="55" t="s">
        <v>691</v>
      </c>
      <c r="E764" s="55" t="s">
        <v>163</v>
      </c>
      <c r="F764" s="55" t="s">
        <v>35</v>
      </c>
      <c r="G764" s="57">
        <v>39493</v>
      </c>
      <c r="H764" s="58">
        <v>91.125</v>
      </c>
      <c r="I764" s="59">
        <v>7.4</v>
      </c>
      <c r="J764" s="59">
        <v>11</v>
      </c>
      <c r="K764" s="59">
        <v>42.88</v>
      </c>
      <c r="L764" s="60">
        <v>2576.7550000000001</v>
      </c>
      <c r="M764" s="57">
        <v>39805</v>
      </c>
      <c r="N764" s="55" t="s">
        <v>73</v>
      </c>
      <c r="O764" s="58">
        <v>22.4</v>
      </c>
      <c r="P764" s="55" t="s">
        <v>74</v>
      </c>
      <c r="Q764" s="55" t="s">
        <v>74</v>
      </c>
      <c r="R764" s="60" t="s">
        <v>17</v>
      </c>
      <c r="S764" s="59" t="s">
        <v>17</v>
      </c>
      <c r="T764" s="60" t="s">
        <v>17</v>
      </c>
      <c r="U764" s="55" t="s">
        <v>17</v>
      </c>
      <c r="V764" s="60" t="s">
        <v>17</v>
      </c>
      <c r="W764" s="55" t="s">
        <v>17</v>
      </c>
      <c r="X764" s="61">
        <v>10</v>
      </c>
      <c r="Y764" s="11">
        <f t="shared" si="51"/>
        <v>2008</v>
      </c>
      <c r="Z764" s="7" t="str">
        <f t="shared" si="50"/>
        <v>2008.4</v>
      </c>
      <c r="AA764" s="12" t="str">
        <f>IF(AND(INDEX('Rate Case History'!V$11:V$13,MATCH($F764,'Rate Case History'!$U$11:$U$13,0))="Yes",INDEX('Rate Case History'!V$15:V$17,MATCH($N764,'Rate Case History'!$U$15:$U$17,0))="Yes",$M764&lt;='Rate Case History'!$V$7,ISNUMBER($S764)),$S764/100,"NA")</f>
        <v>NA</v>
      </c>
    </row>
    <row r="765" spans="1:27" x14ac:dyDescent="0.25">
      <c r="A765" s="55" t="s">
        <v>36</v>
      </c>
      <c r="B765" s="56" t="s">
        <v>120</v>
      </c>
      <c r="C765" s="55" t="s">
        <v>121</v>
      </c>
      <c r="D765" s="55" t="s">
        <v>692</v>
      </c>
      <c r="E765" s="55" t="s">
        <v>163</v>
      </c>
      <c r="F765" s="55" t="s">
        <v>35</v>
      </c>
      <c r="G765" s="57">
        <v>39122</v>
      </c>
      <c r="H765" s="58">
        <v>88.3</v>
      </c>
      <c r="I765" s="59">
        <v>7.1</v>
      </c>
      <c r="J765" s="59">
        <v>11.25</v>
      </c>
      <c r="K765" s="59">
        <v>41.12</v>
      </c>
      <c r="L765" s="59">
        <v>2384.1</v>
      </c>
      <c r="M765" s="57">
        <v>39315</v>
      </c>
      <c r="N765" s="55" t="s">
        <v>73</v>
      </c>
      <c r="O765" s="58">
        <v>49.8</v>
      </c>
      <c r="P765" s="55" t="s">
        <v>74</v>
      </c>
      <c r="Q765" s="55" t="s">
        <v>74</v>
      </c>
      <c r="R765" s="59" t="s">
        <v>17</v>
      </c>
      <c r="S765" s="59" t="s">
        <v>17</v>
      </c>
      <c r="T765" s="59" t="s">
        <v>17</v>
      </c>
      <c r="U765" s="55" t="s">
        <v>17</v>
      </c>
      <c r="V765" s="59" t="s">
        <v>17</v>
      </c>
      <c r="W765" s="55" t="s">
        <v>17</v>
      </c>
      <c r="X765" s="61">
        <v>6</v>
      </c>
      <c r="Y765" s="11">
        <f t="shared" si="51"/>
        <v>2007</v>
      </c>
      <c r="Z765" s="7" t="str">
        <f t="shared" si="50"/>
        <v>2007.3</v>
      </c>
      <c r="AA765" s="12" t="str">
        <f>IF(AND(INDEX('Rate Case History'!V$11:V$13,MATCH($F765,'Rate Case History'!$U$11:$U$13,0))="Yes",INDEX('Rate Case History'!V$15:V$17,MATCH($N765,'Rate Case History'!$U$15:$U$17,0))="Yes",$M765&lt;='Rate Case History'!$V$7,ISNUMBER($S765)),$S765/100,"NA")</f>
        <v>NA</v>
      </c>
    </row>
    <row r="766" spans="1:27" x14ac:dyDescent="0.25">
      <c r="A766" s="55" t="s">
        <v>36</v>
      </c>
      <c r="B766" s="56" t="s">
        <v>120</v>
      </c>
      <c r="C766" s="55" t="s">
        <v>121</v>
      </c>
      <c r="D766" s="55" t="s">
        <v>693</v>
      </c>
      <c r="E766" s="55" t="s">
        <v>163</v>
      </c>
      <c r="F766" s="55" t="s">
        <v>35</v>
      </c>
      <c r="G766" s="57">
        <v>38534</v>
      </c>
      <c r="H766" s="58">
        <v>118.2</v>
      </c>
      <c r="I766" s="59">
        <v>7.19</v>
      </c>
      <c r="J766" s="59">
        <v>12</v>
      </c>
      <c r="K766" s="59">
        <v>35.6</v>
      </c>
      <c r="L766" s="59">
        <v>2251.1999999999998</v>
      </c>
      <c r="M766" s="57">
        <v>39042</v>
      </c>
      <c r="N766" s="55" t="s">
        <v>76</v>
      </c>
      <c r="O766" s="58">
        <v>80.8</v>
      </c>
      <c r="P766" s="55" t="s">
        <v>74</v>
      </c>
      <c r="Q766" s="55" t="s">
        <v>75</v>
      </c>
      <c r="R766" s="59">
        <v>6.69</v>
      </c>
      <c r="S766" s="59">
        <v>11</v>
      </c>
      <c r="T766" s="59">
        <v>35.06</v>
      </c>
      <c r="U766" s="55" t="s">
        <v>1678</v>
      </c>
      <c r="V766" s="59">
        <v>2250.6</v>
      </c>
      <c r="W766" s="55" t="s">
        <v>21</v>
      </c>
      <c r="X766" s="61">
        <v>16</v>
      </c>
      <c r="Y766" s="11">
        <f t="shared" si="51"/>
        <v>2006</v>
      </c>
      <c r="Z766" s="7" t="str">
        <f t="shared" ref="Z766:Z794" si="52">YEAR(M766)&amp;"."&amp;INT((MONTH(M766)-1)/3)+1</f>
        <v>2006.4</v>
      </c>
      <c r="AA766" s="12">
        <f>IF(AND(INDEX('Rate Case History'!V$11:V$13,MATCH($F766,'Rate Case History'!$U$11:$U$13,0))="Yes",INDEX('Rate Case History'!V$15:V$17,MATCH($N766,'Rate Case History'!$U$15:$U$17,0))="Yes",$M766&lt;='Rate Case History'!$V$7,ISNUMBER($S766)),$S766/100,"NA")</f>
        <v>0.11</v>
      </c>
    </row>
    <row r="767" spans="1:27" x14ac:dyDescent="0.25">
      <c r="A767" s="55" t="s">
        <v>36</v>
      </c>
      <c r="B767" s="56" t="s">
        <v>120</v>
      </c>
      <c r="C767" s="55" t="s">
        <v>121</v>
      </c>
      <c r="D767" s="55" t="s">
        <v>694</v>
      </c>
      <c r="E767" s="55" t="s">
        <v>163</v>
      </c>
      <c r="F767" s="55" t="s">
        <v>35</v>
      </c>
      <c r="G767" s="57">
        <v>37694</v>
      </c>
      <c r="H767" s="58">
        <v>139</v>
      </c>
      <c r="I767" s="59">
        <v>9.6</v>
      </c>
      <c r="J767" s="59">
        <v>13.5</v>
      </c>
      <c r="K767" s="59">
        <v>42.11</v>
      </c>
      <c r="L767" s="60">
        <v>1568</v>
      </c>
      <c r="M767" s="57">
        <v>38274</v>
      </c>
      <c r="N767" s="55" t="s">
        <v>76</v>
      </c>
      <c r="O767" s="58" t="s">
        <v>17</v>
      </c>
      <c r="P767" s="55" t="s">
        <v>74</v>
      </c>
      <c r="Q767" s="55" t="s">
        <v>75</v>
      </c>
      <c r="R767" s="59" t="s">
        <v>17</v>
      </c>
      <c r="S767" s="59" t="s">
        <v>17</v>
      </c>
      <c r="T767" s="59" t="s">
        <v>17</v>
      </c>
      <c r="U767" s="55" t="s">
        <v>17</v>
      </c>
      <c r="V767" s="60" t="s">
        <v>17</v>
      </c>
      <c r="W767" s="55" t="s">
        <v>17</v>
      </c>
      <c r="X767" s="61">
        <v>19</v>
      </c>
      <c r="Y767" s="11">
        <f t="shared" si="51"/>
        <v>2004</v>
      </c>
      <c r="Z767" s="7" t="str">
        <f t="shared" si="52"/>
        <v>2004.4</v>
      </c>
      <c r="AA767" s="12" t="str">
        <f>IF(AND(INDEX('Rate Case History'!V$11:V$13,MATCH($F767,'Rate Case History'!$U$11:$U$13,0))="Yes",INDEX('Rate Case History'!V$15:V$17,MATCH($N767,'Rate Case History'!$U$15:$U$17,0))="Yes",$M767&lt;='Rate Case History'!$V$7,ISNUMBER($S767)),$S767/100,"NA")</f>
        <v>NA</v>
      </c>
    </row>
    <row r="768" spans="1:27" x14ac:dyDescent="0.25">
      <c r="A768" s="55" t="s">
        <v>36</v>
      </c>
      <c r="B768" s="56" t="s">
        <v>120</v>
      </c>
      <c r="C768" s="55" t="s">
        <v>121</v>
      </c>
      <c r="D768" s="55" t="s">
        <v>695</v>
      </c>
      <c r="E768" s="55" t="s">
        <v>163</v>
      </c>
      <c r="F768" s="55" t="s">
        <v>35</v>
      </c>
      <c r="G768" s="57">
        <v>37071</v>
      </c>
      <c r="H768" s="58">
        <v>105.5</v>
      </c>
      <c r="I768" s="59">
        <v>8.2799999999999994</v>
      </c>
      <c r="J768" s="59">
        <v>12.25</v>
      </c>
      <c r="K768" s="59">
        <v>35.299999999999997</v>
      </c>
      <c r="L768" s="59">
        <v>1435</v>
      </c>
      <c r="M768" s="57">
        <v>37567</v>
      </c>
      <c r="N768" s="55" t="s">
        <v>76</v>
      </c>
      <c r="O768" s="58">
        <v>55.7</v>
      </c>
      <c r="P768" s="55" t="s">
        <v>74</v>
      </c>
      <c r="Q768" s="55" t="s">
        <v>75</v>
      </c>
      <c r="R768" s="59">
        <v>7.45</v>
      </c>
      <c r="S768" s="59">
        <v>11.4</v>
      </c>
      <c r="T768" s="59">
        <v>34.590000000000003</v>
      </c>
      <c r="U768" s="55" t="s">
        <v>1702</v>
      </c>
      <c r="V768" s="59">
        <v>1378.3</v>
      </c>
      <c r="W768" s="55" t="s">
        <v>21</v>
      </c>
      <c r="X768" s="61">
        <v>16</v>
      </c>
      <c r="Y768" s="11">
        <f t="shared" si="51"/>
        <v>2002</v>
      </c>
      <c r="Z768" s="7" t="str">
        <f t="shared" si="52"/>
        <v>2002.4</v>
      </c>
      <c r="AA768" s="12">
        <f>IF(AND(INDEX('Rate Case History'!V$11:V$13,MATCH($F768,'Rate Case History'!$U$11:$U$13,0))="Yes",INDEX('Rate Case History'!V$15:V$17,MATCH($N768,'Rate Case History'!$U$15:$U$17,0))="Yes",$M768&lt;='Rate Case History'!$V$7,ISNUMBER($S768)),$S768/100,"NA")</f>
        <v>0.114</v>
      </c>
    </row>
    <row r="769" spans="1:27" x14ac:dyDescent="0.25">
      <c r="A769" s="55" t="s">
        <v>36</v>
      </c>
      <c r="B769" s="56" t="s">
        <v>120</v>
      </c>
      <c r="C769" s="55" t="s">
        <v>121</v>
      </c>
      <c r="D769" s="55" t="s">
        <v>696</v>
      </c>
      <c r="E769" s="55" t="s">
        <v>163</v>
      </c>
      <c r="F769" s="55" t="s">
        <v>35</v>
      </c>
      <c r="G769" s="57">
        <v>34697</v>
      </c>
      <c r="H769" s="58">
        <v>6.7</v>
      </c>
      <c r="I769" s="59">
        <v>8.19</v>
      </c>
      <c r="J769" s="59">
        <v>12.25</v>
      </c>
      <c r="K769" s="59">
        <v>31.78</v>
      </c>
      <c r="L769" s="59">
        <v>953</v>
      </c>
      <c r="M769" s="57">
        <v>35135</v>
      </c>
      <c r="N769" s="55" t="s">
        <v>76</v>
      </c>
      <c r="O769" s="58">
        <v>-11.7</v>
      </c>
      <c r="P769" s="55" t="s">
        <v>74</v>
      </c>
      <c r="Q769" s="55" t="s">
        <v>74</v>
      </c>
      <c r="R769" s="59">
        <v>7.83</v>
      </c>
      <c r="S769" s="59">
        <v>11.6</v>
      </c>
      <c r="T769" s="59">
        <v>29.71</v>
      </c>
      <c r="U769" s="55" t="s">
        <v>1724</v>
      </c>
      <c r="V769" s="59">
        <v>945.2</v>
      </c>
      <c r="W769" s="55" t="s">
        <v>21</v>
      </c>
      <c r="X769" s="61">
        <v>14</v>
      </c>
      <c r="Y769" s="11">
        <f t="shared" si="51"/>
        <v>1996</v>
      </c>
      <c r="Z769" s="7" t="str">
        <f t="shared" si="52"/>
        <v>1996.1</v>
      </c>
      <c r="AA769" s="12">
        <f>IF(AND(INDEX('Rate Case History'!V$11:V$13,MATCH($F769,'Rate Case History'!$U$11:$U$13,0))="Yes",INDEX('Rate Case History'!V$15:V$17,MATCH($N769,'Rate Case History'!$U$15:$U$17,0))="Yes",$M769&lt;='Rate Case History'!$V$7,ISNUMBER($S769)),$S769/100,"NA")</f>
        <v>0.11599999999999999</v>
      </c>
    </row>
    <row r="770" spans="1:27" x14ac:dyDescent="0.25">
      <c r="A770" s="55" t="s">
        <v>36</v>
      </c>
      <c r="B770" s="56" t="s">
        <v>120</v>
      </c>
      <c r="C770" s="55" t="s">
        <v>121</v>
      </c>
      <c r="D770" s="55" t="s">
        <v>2232</v>
      </c>
      <c r="E770" s="55" t="s">
        <v>163</v>
      </c>
      <c r="F770" s="55" t="s">
        <v>35</v>
      </c>
      <c r="G770" s="57">
        <v>32094</v>
      </c>
      <c r="H770" s="58">
        <v>0.3</v>
      </c>
      <c r="I770" s="59">
        <v>9.9600000000000009</v>
      </c>
      <c r="J770" s="59">
        <v>14.82</v>
      </c>
      <c r="K770" s="59">
        <v>41.8</v>
      </c>
      <c r="L770" s="60">
        <v>907.6</v>
      </c>
      <c r="M770" s="57">
        <v>32849</v>
      </c>
      <c r="N770" s="55" t="s">
        <v>76</v>
      </c>
      <c r="O770" s="58">
        <v>-28.4</v>
      </c>
      <c r="P770" s="55" t="s">
        <v>74</v>
      </c>
      <c r="Q770" s="55" t="s">
        <v>74</v>
      </c>
      <c r="R770" s="59">
        <v>8.98</v>
      </c>
      <c r="S770" s="59">
        <v>13.25</v>
      </c>
      <c r="T770" s="59">
        <v>35.520000000000003</v>
      </c>
      <c r="U770" s="55" t="s">
        <v>1992</v>
      </c>
      <c r="V770" s="60">
        <v>877.1</v>
      </c>
      <c r="W770" s="55" t="s">
        <v>21</v>
      </c>
      <c r="X770" s="61">
        <v>25</v>
      </c>
      <c r="Y770" s="11">
        <f t="shared" si="51"/>
        <v>1989</v>
      </c>
      <c r="Z770" s="7" t="str">
        <f t="shared" si="52"/>
        <v>1989.4</v>
      </c>
      <c r="AA770" s="12">
        <f>IF(AND(INDEX('Rate Case History'!V$11:V$13,MATCH($F770,'Rate Case History'!$U$11:$U$13,0))="Yes",INDEX('Rate Case History'!V$15:V$17,MATCH($N770,'Rate Case History'!$U$15:$U$17,0))="Yes",$M770&lt;='Rate Case History'!$V$7,ISNUMBER($S770)),$S770/100,"NA")</f>
        <v>0.13250000000000001</v>
      </c>
    </row>
    <row r="771" spans="1:27" x14ac:dyDescent="0.25">
      <c r="A771" s="55" t="s">
        <v>36</v>
      </c>
      <c r="B771" s="56" t="s">
        <v>120</v>
      </c>
      <c r="C771" s="55" t="s">
        <v>121</v>
      </c>
      <c r="D771" s="55" t="s">
        <v>2233</v>
      </c>
      <c r="E771" s="55" t="s">
        <v>163</v>
      </c>
      <c r="F771" s="55" t="s">
        <v>35</v>
      </c>
      <c r="G771" s="57">
        <v>30454</v>
      </c>
      <c r="H771" s="58">
        <v>141</v>
      </c>
      <c r="I771" s="59">
        <v>12.1</v>
      </c>
      <c r="J771" s="59">
        <v>17</v>
      </c>
      <c r="K771" s="59">
        <v>30.54</v>
      </c>
      <c r="L771" s="60">
        <v>947.6</v>
      </c>
      <c r="M771" s="57">
        <v>30911</v>
      </c>
      <c r="N771" s="55" t="s">
        <v>76</v>
      </c>
      <c r="O771" s="58">
        <v>114.8</v>
      </c>
      <c r="P771" s="55" t="s">
        <v>74</v>
      </c>
      <c r="Q771" s="55" t="s">
        <v>75</v>
      </c>
      <c r="R771" s="59">
        <v>11.18</v>
      </c>
      <c r="S771" s="59">
        <v>14.82</v>
      </c>
      <c r="T771" s="59">
        <v>29.24</v>
      </c>
      <c r="U771" s="55" t="s">
        <v>1955</v>
      </c>
      <c r="V771" s="60">
        <v>946.7</v>
      </c>
      <c r="W771" s="55" t="s">
        <v>18</v>
      </c>
      <c r="X771" s="61">
        <v>15</v>
      </c>
      <c r="Y771" s="11">
        <f t="shared" si="51"/>
        <v>1984</v>
      </c>
      <c r="Z771" s="7" t="str">
        <f t="shared" si="52"/>
        <v>1984.3</v>
      </c>
      <c r="AA771" s="12">
        <f>IF(AND(INDEX('Rate Case History'!V$11:V$13,MATCH($F771,'Rate Case History'!$U$11:$U$13,0))="Yes",INDEX('Rate Case History'!V$15:V$17,MATCH($N771,'Rate Case History'!$U$15:$U$17,0))="Yes",$M771&lt;='Rate Case History'!$V$7,ISNUMBER($S771)),$S771/100,"NA")</f>
        <v>0.1482</v>
      </c>
    </row>
    <row r="772" spans="1:27" x14ac:dyDescent="0.25">
      <c r="A772" s="55" t="s">
        <v>36</v>
      </c>
      <c r="B772" s="56" t="s">
        <v>120</v>
      </c>
      <c r="C772" s="55" t="s">
        <v>121</v>
      </c>
      <c r="D772" s="55" t="s">
        <v>2234</v>
      </c>
      <c r="E772" s="55" t="s">
        <v>163</v>
      </c>
      <c r="F772" s="55" t="s">
        <v>35</v>
      </c>
      <c r="G772" s="57">
        <v>29346</v>
      </c>
      <c r="H772" s="58">
        <v>114.1</v>
      </c>
      <c r="I772" s="59">
        <v>9.9700000000000006</v>
      </c>
      <c r="J772" s="59">
        <v>13.25</v>
      </c>
      <c r="K772" s="59">
        <v>28.42</v>
      </c>
      <c r="L772" s="59" t="s">
        <v>17</v>
      </c>
      <c r="M772" s="57">
        <v>30418</v>
      </c>
      <c r="N772" s="55" t="s">
        <v>76</v>
      </c>
      <c r="O772" s="58">
        <v>93</v>
      </c>
      <c r="P772" s="55" t="s">
        <v>74</v>
      </c>
      <c r="Q772" s="55" t="s">
        <v>75</v>
      </c>
      <c r="R772" s="60">
        <v>9.52</v>
      </c>
      <c r="S772" s="59">
        <v>13.25</v>
      </c>
      <c r="T772" s="60">
        <v>28.42</v>
      </c>
      <c r="U772" s="55" t="s">
        <v>1981</v>
      </c>
      <c r="V772" s="60" t="s">
        <v>17</v>
      </c>
      <c r="W772" s="55" t="s">
        <v>17</v>
      </c>
      <c r="X772" s="61">
        <v>35</v>
      </c>
      <c r="Y772" s="11">
        <f t="shared" si="51"/>
        <v>1983</v>
      </c>
      <c r="Z772" s="7" t="str">
        <f t="shared" si="52"/>
        <v>1983.2</v>
      </c>
      <c r="AA772" s="12">
        <f>IF(AND(INDEX('Rate Case History'!V$11:V$13,MATCH($F772,'Rate Case History'!$U$11:$U$13,0))="Yes",INDEX('Rate Case History'!V$15:V$17,MATCH($N772,'Rate Case History'!$U$15:$U$17,0))="Yes",$M772&lt;='Rate Case History'!$V$7,ISNUMBER($S772)),$S772/100,"NA")</f>
        <v>0.13250000000000001</v>
      </c>
    </row>
    <row r="773" spans="1:27" x14ac:dyDescent="0.25">
      <c r="A773" s="55" t="s">
        <v>36</v>
      </c>
      <c r="B773" s="56" t="s">
        <v>697</v>
      </c>
      <c r="C773" s="55" t="s">
        <v>37</v>
      </c>
      <c r="D773" s="55" t="s">
        <v>698</v>
      </c>
      <c r="E773" s="55" t="s">
        <v>163</v>
      </c>
      <c r="F773" s="55" t="s">
        <v>35</v>
      </c>
      <c r="G773" s="57">
        <v>44239</v>
      </c>
      <c r="H773" s="58">
        <v>176.64699999999999</v>
      </c>
      <c r="I773" s="59">
        <v>5.59</v>
      </c>
      <c r="J773" s="59">
        <v>10.25</v>
      </c>
      <c r="K773" s="59">
        <v>39.92</v>
      </c>
      <c r="L773" s="59">
        <v>5608.2950000000001</v>
      </c>
      <c r="M773" s="57">
        <v>44539</v>
      </c>
      <c r="N773" s="55" t="s">
        <v>76</v>
      </c>
      <c r="O773" s="58">
        <v>84.173000000000002</v>
      </c>
      <c r="P773" s="55" t="s">
        <v>74</v>
      </c>
      <c r="Q773" s="55" t="s">
        <v>74</v>
      </c>
      <c r="R773" s="59">
        <v>5.41</v>
      </c>
      <c r="S773" s="59">
        <v>9.9</v>
      </c>
      <c r="T773" s="59">
        <v>39.229999999999997</v>
      </c>
      <c r="U773" s="55" t="s">
        <v>1684</v>
      </c>
      <c r="V773" s="60">
        <v>5537.08</v>
      </c>
      <c r="W773" s="55" t="s">
        <v>21</v>
      </c>
      <c r="X773" s="61">
        <v>10</v>
      </c>
      <c r="Y773" s="11">
        <f t="shared" ref="Y773:Y805" si="53">YEAR(M773)</f>
        <v>2021</v>
      </c>
      <c r="Z773" s="7" t="str">
        <f t="shared" si="52"/>
        <v>2021.4</v>
      </c>
      <c r="AA773" s="12">
        <f>IF(AND(INDEX('Rate Case History'!V$11:V$13,MATCH($F773,'Rate Case History'!$U$11:$U$13,0))="Yes",INDEX('Rate Case History'!V$15:V$17,MATCH($N773,'Rate Case History'!$U$15:$U$17,0))="Yes",$M773&lt;='Rate Case History'!$V$7,ISNUMBER($S773)),$S773/100,"NA")</f>
        <v>9.9000000000000005E-2</v>
      </c>
    </row>
    <row r="774" spans="1:27" x14ac:dyDescent="0.25">
      <c r="A774" s="55" t="s">
        <v>36</v>
      </c>
      <c r="B774" s="56" t="s">
        <v>697</v>
      </c>
      <c r="C774" s="55" t="s">
        <v>37</v>
      </c>
      <c r="D774" s="55" t="s">
        <v>699</v>
      </c>
      <c r="E774" s="55" t="s">
        <v>163</v>
      </c>
      <c r="F774" s="55" t="s">
        <v>35</v>
      </c>
      <c r="G774" s="57">
        <v>43794</v>
      </c>
      <c r="H774" s="58">
        <v>188.53399999999999</v>
      </c>
      <c r="I774" s="59">
        <v>5.78</v>
      </c>
      <c r="J774" s="59">
        <v>10.5</v>
      </c>
      <c r="K774" s="59">
        <v>39.76</v>
      </c>
      <c r="L774" s="59">
        <v>5143.3559999999998</v>
      </c>
      <c r="M774" s="57">
        <v>44063</v>
      </c>
      <c r="N774" s="55" t="s">
        <v>73</v>
      </c>
      <c r="O774" s="58">
        <v>110</v>
      </c>
      <c r="P774" s="55" t="s">
        <v>74</v>
      </c>
      <c r="Q774" s="55" t="s">
        <v>74</v>
      </c>
      <c r="R774" s="59" t="s">
        <v>17</v>
      </c>
      <c r="S774" s="59">
        <v>9.9</v>
      </c>
      <c r="T774" s="59" t="s">
        <v>17</v>
      </c>
      <c r="U774" s="55" t="s">
        <v>1673</v>
      </c>
      <c r="V774" s="60" t="s">
        <v>17</v>
      </c>
      <c r="W774" s="55" t="s">
        <v>21</v>
      </c>
      <c r="X774" s="61">
        <v>8</v>
      </c>
      <c r="Y774" s="11">
        <f t="shared" si="53"/>
        <v>2020</v>
      </c>
      <c r="Z774" s="7" t="str">
        <f t="shared" si="52"/>
        <v>2020.3</v>
      </c>
      <c r="AA774" s="12">
        <f>IF(AND(INDEX('Rate Case History'!V$11:V$13,MATCH($F774,'Rate Case History'!$U$11:$U$13,0))="Yes",INDEX('Rate Case History'!V$15:V$17,MATCH($N774,'Rate Case History'!$U$15:$U$17,0))="Yes",$M774&lt;='Rate Case History'!$V$7,ISNUMBER($S774)),$S774/100,"NA")</f>
        <v>9.9000000000000005E-2</v>
      </c>
    </row>
    <row r="775" spans="1:27" x14ac:dyDescent="0.25">
      <c r="A775" s="55" t="s">
        <v>36</v>
      </c>
      <c r="B775" s="56" t="s">
        <v>697</v>
      </c>
      <c r="C775" s="55" t="s">
        <v>37</v>
      </c>
      <c r="D775" s="55" t="s">
        <v>700</v>
      </c>
      <c r="E775" s="55" t="s">
        <v>163</v>
      </c>
      <c r="F775" s="55" t="s">
        <v>35</v>
      </c>
      <c r="G775" s="57">
        <v>43061</v>
      </c>
      <c r="H775" s="58">
        <v>38.121000000000002</v>
      </c>
      <c r="I775" s="59">
        <v>5.75</v>
      </c>
      <c r="J775" s="59">
        <v>10.5</v>
      </c>
      <c r="K775" s="59">
        <v>38.299999999999997</v>
      </c>
      <c r="L775" s="59">
        <v>4256.6719999999996</v>
      </c>
      <c r="M775" s="57">
        <v>43356</v>
      </c>
      <c r="N775" s="55" t="s">
        <v>76</v>
      </c>
      <c r="O775" s="58">
        <v>8.9740000000000002</v>
      </c>
      <c r="P775" s="55" t="s">
        <v>74</v>
      </c>
      <c r="Q775" s="55" t="s">
        <v>74</v>
      </c>
      <c r="R775" s="59">
        <v>5.56</v>
      </c>
      <c r="S775" s="59">
        <v>10</v>
      </c>
      <c r="T775" s="59">
        <v>38.299999999999997</v>
      </c>
      <c r="U775" s="55" t="s">
        <v>1675</v>
      </c>
      <c r="V775" s="60">
        <v>4236.4319999999998</v>
      </c>
      <c r="W775" s="55" t="s">
        <v>21</v>
      </c>
      <c r="X775" s="61">
        <v>9</v>
      </c>
      <c r="Y775" s="11">
        <f t="shared" si="53"/>
        <v>2018</v>
      </c>
      <c r="Z775" s="7" t="str">
        <f t="shared" si="52"/>
        <v>2018.3</v>
      </c>
      <c r="AA775" s="12">
        <f>IF(AND(INDEX('Rate Case History'!V$11:V$13,MATCH($F775,'Rate Case History'!$U$11:$U$13,0))="Yes",INDEX('Rate Case History'!V$15:V$17,MATCH($N775,'Rate Case History'!$U$15:$U$17,0))="Yes",$M775&lt;='Rate Case History'!$V$7,ISNUMBER($S775)),$S775/100,"NA")</f>
        <v>0.1</v>
      </c>
    </row>
    <row r="776" spans="1:27" x14ac:dyDescent="0.25">
      <c r="A776" s="55" t="s">
        <v>36</v>
      </c>
      <c r="B776" s="56" t="s">
        <v>697</v>
      </c>
      <c r="C776" s="55" t="s">
        <v>37</v>
      </c>
      <c r="D776" s="55" t="s">
        <v>701</v>
      </c>
      <c r="E776" s="55" t="s">
        <v>163</v>
      </c>
      <c r="F776" s="55" t="s">
        <v>35</v>
      </c>
      <c r="G776" s="57">
        <v>42356</v>
      </c>
      <c r="H776" s="58">
        <v>178.245</v>
      </c>
      <c r="I776" s="59">
        <v>6.02</v>
      </c>
      <c r="J776" s="59">
        <v>10.75</v>
      </c>
      <c r="K776" s="59">
        <v>38.65</v>
      </c>
      <c r="L776" s="59">
        <v>3739.3710000000001</v>
      </c>
      <c r="M776" s="57">
        <v>42713</v>
      </c>
      <c r="N776" s="55" t="s">
        <v>76</v>
      </c>
      <c r="O776" s="58">
        <v>122.26900000000001</v>
      </c>
      <c r="P776" s="55" t="s">
        <v>74</v>
      </c>
      <c r="Q776" s="55" t="s">
        <v>75</v>
      </c>
      <c r="R776" s="59">
        <v>5.76</v>
      </c>
      <c r="S776" s="59">
        <v>10.1</v>
      </c>
      <c r="T776" s="59">
        <v>38.65</v>
      </c>
      <c r="U776" s="55" t="s">
        <v>1783</v>
      </c>
      <c r="V776" s="60">
        <v>3715.3319999999999</v>
      </c>
      <c r="W776" s="55" t="s">
        <v>21</v>
      </c>
      <c r="X776" s="61">
        <v>11</v>
      </c>
      <c r="Y776" s="11">
        <f t="shared" si="53"/>
        <v>2016</v>
      </c>
      <c r="Z776" s="7" t="str">
        <f t="shared" si="52"/>
        <v>2016.4</v>
      </c>
      <c r="AA776" s="12">
        <f>IF(AND(INDEX('Rate Case History'!V$11:V$13,MATCH($F776,'Rate Case History'!$U$11:$U$13,0))="Yes",INDEX('Rate Case History'!V$15:V$17,MATCH($N776,'Rate Case History'!$U$15:$U$17,0))="Yes",$M776&lt;='Rate Case History'!$V$7,ISNUMBER($S776)),$S776/100,"NA")</f>
        <v>0.10099999999999999</v>
      </c>
    </row>
    <row r="777" spans="1:27" x14ac:dyDescent="0.25">
      <c r="A777" s="55" t="s">
        <v>36</v>
      </c>
      <c r="B777" s="56" t="s">
        <v>697</v>
      </c>
      <c r="C777" s="55" t="s">
        <v>37</v>
      </c>
      <c r="D777" s="55" t="s">
        <v>702</v>
      </c>
      <c r="E777" s="55" t="s">
        <v>163</v>
      </c>
      <c r="F777" s="55" t="s">
        <v>35</v>
      </c>
      <c r="G777" s="57">
        <v>41019</v>
      </c>
      <c r="H777" s="58">
        <v>76.674000000000007</v>
      </c>
      <c r="I777" s="59">
        <v>6.48</v>
      </c>
      <c r="J777" s="59">
        <v>11</v>
      </c>
      <c r="K777" s="59">
        <v>38.32</v>
      </c>
      <c r="L777" s="59">
        <v>2743.8620000000001</v>
      </c>
      <c r="M777" s="57">
        <v>41263</v>
      </c>
      <c r="N777" s="55" t="s">
        <v>73</v>
      </c>
      <c r="O777" s="58">
        <v>19.899999999999999</v>
      </c>
      <c r="P777" s="55" t="s">
        <v>74</v>
      </c>
      <c r="Q777" s="55" t="s">
        <v>75</v>
      </c>
      <c r="R777" s="60" t="s">
        <v>17</v>
      </c>
      <c r="S777" s="60">
        <v>10.5</v>
      </c>
      <c r="T777" s="60" t="s">
        <v>17</v>
      </c>
      <c r="U777" s="55" t="s">
        <v>1826</v>
      </c>
      <c r="V777" s="60" t="s">
        <v>17</v>
      </c>
      <c r="W777" s="55" t="s">
        <v>17</v>
      </c>
      <c r="X777" s="61">
        <v>8</v>
      </c>
      <c r="Y777" s="11">
        <f t="shared" si="53"/>
        <v>2012</v>
      </c>
      <c r="Z777" s="7" t="str">
        <f t="shared" si="52"/>
        <v>2012.4</v>
      </c>
      <c r="AA777" s="12">
        <f>IF(AND(INDEX('Rate Case History'!V$11:V$13,MATCH($F777,'Rate Case History'!$U$11:$U$13,0))="Yes",INDEX('Rate Case History'!V$15:V$17,MATCH($N777,'Rate Case History'!$U$15:$U$17,0))="Yes",$M777&lt;='Rate Case History'!$V$7,ISNUMBER($S777)),$S777/100,"NA")</f>
        <v>0.105</v>
      </c>
    </row>
    <row r="778" spans="1:27" x14ac:dyDescent="0.25">
      <c r="A778" s="55" t="s">
        <v>36</v>
      </c>
      <c r="B778" s="56" t="s">
        <v>697</v>
      </c>
      <c r="C778" s="55" t="s">
        <v>37</v>
      </c>
      <c r="D778" s="55" t="s">
        <v>703</v>
      </c>
      <c r="E778" s="55" t="s">
        <v>163</v>
      </c>
      <c r="F778" s="55" t="s">
        <v>35</v>
      </c>
      <c r="G778" s="57">
        <v>39973</v>
      </c>
      <c r="H778" s="58">
        <v>175.435</v>
      </c>
      <c r="I778" s="59">
        <v>7.35</v>
      </c>
      <c r="J778" s="59">
        <v>11.25</v>
      </c>
      <c r="K778" s="59">
        <v>39.799999999999997</v>
      </c>
      <c r="L778" s="59">
        <v>2377.9110000000001</v>
      </c>
      <c r="M778" s="57">
        <v>40332</v>
      </c>
      <c r="N778" s="55" t="s">
        <v>76</v>
      </c>
      <c r="O778" s="58">
        <v>118.562</v>
      </c>
      <c r="P778" s="55" t="s">
        <v>74</v>
      </c>
      <c r="Q778" s="55" t="s">
        <v>75</v>
      </c>
      <c r="R778" s="59">
        <v>7.19</v>
      </c>
      <c r="S778" s="59">
        <v>11</v>
      </c>
      <c r="T778" s="60">
        <v>38.78</v>
      </c>
      <c r="U778" s="55" t="s">
        <v>1700</v>
      </c>
      <c r="V778" s="60">
        <v>2366.7910000000002</v>
      </c>
      <c r="W778" s="55" t="s">
        <v>21</v>
      </c>
      <c r="X778" s="61">
        <v>11</v>
      </c>
      <c r="Y778" s="11">
        <f t="shared" si="53"/>
        <v>2010</v>
      </c>
      <c r="Z778" s="7" t="str">
        <f t="shared" si="52"/>
        <v>2010.2</v>
      </c>
      <c r="AA778" s="12">
        <f>IF(AND(INDEX('Rate Case History'!V$11:V$13,MATCH($F778,'Rate Case History'!$U$11:$U$13,0))="Yes",INDEX('Rate Case History'!V$15:V$17,MATCH($N778,'Rate Case History'!$U$15:$U$17,0))="Yes",$M778&lt;='Rate Case History'!$V$7,ISNUMBER($S778)),$S778/100,"NA")</f>
        <v>0.11</v>
      </c>
    </row>
    <row r="779" spans="1:27" x14ac:dyDescent="0.25">
      <c r="A779" s="55" t="s">
        <v>36</v>
      </c>
      <c r="B779" s="56" t="s">
        <v>697</v>
      </c>
      <c r="C779" s="55" t="s">
        <v>37</v>
      </c>
      <c r="D779" s="55" t="s">
        <v>704</v>
      </c>
      <c r="E779" s="55" t="s">
        <v>163</v>
      </c>
      <c r="F779" s="55" t="s">
        <v>35</v>
      </c>
      <c r="G779" s="57">
        <v>37894</v>
      </c>
      <c r="H779" s="58">
        <v>158.6</v>
      </c>
      <c r="I779" s="59">
        <v>7.26</v>
      </c>
      <c r="J779" s="59">
        <v>11</v>
      </c>
      <c r="K779" s="59">
        <v>39.770000000000003</v>
      </c>
      <c r="L779" s="59">
        <v>1959.8</v>
      </c>
      <c r="M779" s="57">
        <v>38470</v>
      </c>
      <c r="N779" s="55" t="s">
        <v>76</v>
      </c>
      <c r="O779" s="58">
        <v>60.8</v>
      </c>
      <c r="P779" s="55" t="s">
        <v>74</v>
      </c>
      <c r="Q779" s="55" t="s">
        <v>75</v>
      </c>
      <c r="R779" s="59">
        <v>7.19</v>
      </c>
      <c r="S779" s="59">
        <v>11</v>
      </c>
      <c r="T779" s="59">
        <v>39.31</v>
      </c>
      <c r="U779" s="55" t="s">
        <v>1702</v>
      </c>
      <c r="V779" s="59">
        <v>1889.9</v>
      </c>
      <c r="W779" s="55" t="s">
        <v>21</v>
      </c>
      <c r="X779" s="61">
        <v>19</v>
      </c>
      <c r="Y779" s="11">
        <f t="shared" si="53"/>
        <v>2005</v>
      </c>
      <c r="Z779" s="7" t="str">
        <f t="shared" si="52"/>
        <v>2005.2</v>
      </c>
      <c r="AA779" s="12">
        <f>IF(AND(INDEX('Rate Case History'!V$11:V$13,MATCH($F779,'Rate Case History'!$U$11:$U$13,0))="Yes",INDEX('Rate Case History'!V$15:V$17,MATCH($N779,'Rate Case History'!$U$15:$U$17,0))="Yes",$M779&lt;='Rate Case History'!$V$7,ISNUMBER($S779)),$S779/100,"NA")</f>
        <v>0.11</v>
      </c>
    </row>
    <row r="780" spans="1:27" x14ac:dyDescent="0.25">
      <c r="A780" s="55" t="s">
        <v>36</v>
      </c>
      <c r="B780" s="56" t="s">
        <v>697</v>
      </c>
      <c r="C780" s="55" t="s">
        <v>37</v>
      </c>
      <c r="D780" s="55" t="s">
        <v>705</v>
      </c>
      <c r="E780" s="55" t="s">
        <v>163</v>
      </c>
      <c r="F780" s="55" t="s">
        <v>35</v>
      </c>
      <c r="G780" s="57">
        <v>33848</v>
      </c>
      <c r="H780" s="58">
        <v>49.2</v>
      </c>
      <c r="I780" s="59">
        <v>8.42</v>
      </c>
      <c r="J780" s="59">
        <v>12.14</v>
      </c>
      <c r="K780" s="59">
        <v>37.380000000000003</v>
      </c>
      <c r="L780" s="60">
        <v>1016.9</v>
      </c>
      <c r="M780" s="57">
        <v>34270</v>
      </c>
      <c r="N780" s="55" t="s">
        <v>76</v>
      </c>
      <c r="O780" s="58">
        <v>15.7</v>
      </c>
      <c r="P780" s="55" t="s">
        <v>74</v>
      </c>
      <c r="Q780" s="55" t="s">
        <v>74</v>
      </c>
      <c r="R780" s="59">
        <v>8.0399999999999991</v>
      </c>
      <c r="S780" s="59">
        <v>11.5</v>
      </c>
      <c r="T780" s="59">
        <v>34.97</v>
      </c>
      <c r="U780" s="55" t="s">
        <v>1714</v>
      </c>
      <c r="V780" s="60">
        <v>1025.4000000000001</v>
      </c>
      <c r="W780" s="55" t="s">
        <v>21</v>
      </c>
      <c r="X780" s="61">
        <v>14</v>
      </c>
      <c r="Y780" s="11">
        <f t="shared" si="53"/>
        <v>1993</v>
      </c>
      <c r="Z780" s="7" t="str">
        <f t="shared" si="52"/>
        <v>1993.4</v>
      </c>
      <c r="AA780" s="12">
        <f>IF(AND(INDEX('Rate Case History'!V$11:V$13,MATCH($F780,'Rate Case History'!$U$11:$U$13,0))="Yes",INDEX('Rate Case History'!V$15:V$17,MATCH($N780,'Rate Case History'!$U$15:$U$17,0))="Yes",$M780&lt;='Rate Case History'!$V$7,ISNUMBER($S780)),$S780/100,"NA")</f>
        <v>0.115</v>
      </c>
    </row>
    <row r="781" spans="1:27" x14ac:dyDescent="0.25">
      <c r="A781" s="55" t="s">
        <v>36</v>
      </c>
      <c r="B781" s="56" t="s">
        <v>697</v>
      </c>
      <c r="C781" s="55" t="s">
        <v>37</v>
      </c>
      <c r="D781" s="55" t="s">
        <v>2235</v>
      </c>
      <c r="E781" s="55" t="s">
        <v>163</v>
      </c>
      <c r="F781" s="55" t="s">
        <v>35</v>
      </c>
      <c r="G781" s="57">
        <v>32762</v>
      </c>
      <c r="H781" s="58">
        <v>78.8</v>
      </c>
      <c r="I781" s="59">
        <v>9.44</v>
      </c>
      <c r="J781" s="59">
        <v>14</v>
      </c>
      <c r="K781" s="59">
        <v>35.880000000000003</v>
      </c>
      <c r="L781" s="59" t="s">
        <v>17</v>
      </c>
      <c r="M781" s="57">
        <v>32975</v>
      </c>
      <c r="N781" s="55" t="s">
        <v>73</v>
      </c>
      <c r="O781" s="58">
        <v>0</v>
      </c>
      <c r="P781" s="55" t="s">
        <v>74</v>
      </c>
      <c r="Q781" s="55" t="s">
        <v>74</v>
      </c>
      <c r="R781" s="59" t="s">
        <v>17</v>
      </c>
      <c r="S781" s="59">
        <v>13.25</v>
      </c>
      <c r="T781" s="59" t="s">
        <v>17</v>
      </c>
      <c r="U781" s="55" t="s">
        <v>17</v>
      </c>
      <c r="V781" s="59" t="s">
        <v>17</v>
      </c>
      <c r="W781" s="55" t="s">
        <v>17</v>
      </c>
      <c r="X781" s="61">
        <v>7</v>
      </c>
      <c r="Y781" s="11">
        <f t="shared" si="53"/>
        <v>1990</v>
      </c>
      <c r="Z781" s="7" t="str">
        <f t="shared" si="52"/>
        <v>1990.2</v>
      </c>
      <c r="AA781" s="12">
        <f>IF(AND(INDEX('Rate Case History'!V$11:V$13,MATCH($F781,'Rate Case History'!$U$11:$U$13,0))="Yes",INDEX('Rate Case History'!V$15:V$17,MATCH($N781,'Rate Case History'!$U$15:$U$17,0))="Yes",$M781&lt;='Rate Case History'!$V$7,ISNUMBER($S781)),$S781/100,"NA")</f>
        <v>0.13250000000000001</v>
      </c>
    </row>
    <row r="782" spans="1:27" x14ac:dyDescent="0.25">
      <c r="A782" s="55" t="s">
        <v>36</v>
      </c>
      <c r="B782" s="56" t="s">
        <v>697</v>
      </c>
      <c r="C782" s="55" t="s">
        <v>37</v>
      </c>
      <c r="D782" s="55" t="s">
        <v>2236</v>
      </c>
      <c r="E782" s="55" t="s">
        <v>163</v>
      </c>
      <c r="F782" s="55" t="s">
        <v>35</v>
      </c>
      <c r="G782" s="57">
        <v>32003</v>
      </c>
      <c r="H782" s="58">
        <v>32.6</v>
      </c>
      <c r="I782" s="59">
        <v>8.4499999999999993</v>
      </c>
      <c r="J782" s="59">
        <v>13.5</v>
      </c>
      <c r="K782" s="59">
        <v>31.14</v>
      </c>
      <c r="L782" s="59">
        <v>818.4</v>
      </c>
      <c r="M782" s="57">
        <v>32499</v>
      </c>
      <c r="N782" s="55" t="s">
        <v>76</v>
      </c>
      <c r="O782" s="58">
        <v>13.2</v>
      </c>
      <c r="P782" s="55" t="s">
        <v>74</v>
      </c>
      <c r="Q782" s="55" t="s">
        <v>74</v>
      </c>
      <c r="R782" s="59">
        <v>8.44</v>
      </c>
      <c r="S782" s="59">
        <v>13.5</v>
      </c>
      <c r="T782" s="59">
        <v>31.12</v>
      </c>
      <c r="U782" s="55" t="s">
        <v>2028</v>
      </c>
      <c r="V782" s="59">
        <v>803.6</v>
      </c>
      <c r="W782" s="55" t="s">
        <v>18</v>
      </c>
      <c r="X782" s="61">
        <v>16</v>
      </c>
      <c r="Y782" s="11">
        <f t="shared" si="53"/>
        <v>1988</v>
      </c>
      <c r="Z782" s="7" t="str">
        <f t="shared" si="52"/>
        <v>1988.4</v>
      </c>
      <c r="AA782" s="12">
        <f>IF(AND(INDEX('Rate Case History'!V$11:V$13,MATCH($F782,'Rate Case History'!$U$11:$U$13,0))="Yes",INDEX('Rate Case History'!V$15:V$17,MATCH($N782,'Rate Case History'!$U$15:$U$17,0))="Yes",$M782&lt;='Rate Case History'!$V$7,ISNUMBER($S782)),$S782/100,"NA")</f>
        <v>0.13500000000000001</v>
      </c>
    </row>
    <row r="783" spans="1:27" x14ac:dyDescent="0.25">
      <c r="A783" s="55" t="s">
        <v>36</v>
      </c>
      <c r="B783" s="56" t="s">
        <v>697</v>
      </c>
      <c r="C783" s="55" t="s">
        <v>37</v>
      </c>
      <c r="D783" s="55" t="s">
        <v>2237</v>
      </c>
      <c r="E783" s="55" t="s">
        <v>163</v>
      </c>
      <c r="F783" s="55" t="s">
        <v>35</v>
      </c>
      <c r="G783" s="57">
        <v>30722</v>
      </c>
      <c r="H783" s="58">
        <v>62.3</v>
      </c>
      <c r="I783" s="60">
        <v>10.07</v>
      </c>
      <c r="J783" s="60">
        <v>17.5</v>
      </c>
      <c r="K783" s="60">
        <v>28.01</v>
      </c>
      <c r="L783" s="60">
        <v>916.2</v>
      </c>
      <c r="M783" s="57">
        <v>31224</v>
      </c>
      <c r="N783" s="55" t="s">
        <v>76</v>
      </c>
      <c r="O783" s="58">
        <v>0</v>
      </c>
      <c r="P783" s="55" t="s">
        <v>74</v>
      </c>
      <c r="Q783" s="55" t="s">
        <v>74</v>
      </c>
      <c r="R783" s="60">
        <v>9.26</v>
      </c>
      <c r="S783" s="59">
        <v>14.82</v>
      </c>
      <c r="T783" s="60">
        <v>28.01</v>
      </c>
      <c r="U783" s="55" t="s">
        <v>2100</v>
      </c>
      <c r="V783" s="60">
        <v>886.2</v>
      </c>
      <c r="W783" s="55" t="s">
        <v>21</v>
      </c>
      <c r="X783" s="61">
        <v>16</v>
      </c>
      <c r="Y783" s="11">
        <f t="shared" si="53"/>
        <v>1985</v>
      </c>
      <c r="Z783" s="7" t="str">
        <f t="shared" si="52"/>
        <v>1985.2</v>
      </c>
      <c r="AA783" s="12">
        <f>IF(AND(INDEX('Rate Case History'!V$11:V$13,MATCH($F783,'Rate Case History'!$U$11:$U$13,0))="Yes",INDEX('Rate Case History'!V$15:V$17,MATCH($N783,'Rate Case History'!$U$15:$U$17,0))="Yes",$M783&lt;='Rate Case History'!$V$7,ISNUMBER($S783)),$S783/100,"NA")</f>
        <v>0.1482</v>
      </c>
    </row>
    <row r="784" spans="1:27" x14ac:dyDescent="0.25">
      <c r="A784" s="55" t="s">
        <v>36</v>
      </c>
      <c r="B784" s="56" t="s">
        <v>697</v>
      </c>
      <c r="C784" s="55" t="s">
        <v>37</v>
      </c>
      <c r="D784" s="55" t="s">
        <v>2238</v>
      </c>
      <c r="E784" s="55" t="s">
        <v>163</v>
      </c>
      <c r="F784" s="55" t="s">
        <v>35</v>
      </c>
      <c r="G784" s="57">
        <v>30183</v>
      </c>
      <c r="H784" s="58">
        <v>122.8</v>
      </c>
      <c r="I784" s="59">
        <v>10.27</v>
      </c>
      <c r="J784" s="59">
        <v>16.5</v>
      </c>
      <c r="K784" s="59">
        <v>31.09</v>
      </c>
      <c r="L784" s="60">
        <v>1061.7</v>
      </c>
      <c r="M784" s="57">
        <v>30629</v>
      </c>
      <c r="N784" s="55" t="s">
        <v>76</v>
      </c>
      <c r="O784" s="58">
        <v>93.2</v>
      </c>
      <c r="P784" s="55" t="s">
        <v>74</v>
      </c>
      <c r="Q784" s="55" t="s">
        <v>75</v>
      </c>
      <c r="R784" s="59">
        <v>9.7200000000000006</v>
      </c>
      <c r="S784" s="59">
        <v>14.82</v>
      </c>
      <c r="T784" s="59">
        <v>31.09</v>
      </c>
      <c r="U784" s="55" t="s">
        <v>1955</v>
      </c>
      <c r="V784" s="60">
        <v>1005.5</v>
      </c>
      <c r="W784" s="55" t="s">
        <v>21</v>
      </c>
      <c r="X784" s="61">
        <v>14</v>
      </c>
      <c r="Y784" s="11">
        <f t="shared" si="53"/>
        <v>1983</v>
      </c>
      <c r="Z784" s="7" t="str">
        <f t="shared" si="52"/>
        <v>1983.4</v>
      </c>
      <c r="AA784" s="12">
        <f>IF(AND(INDEX('Rate Case History'!V$11:V$13,MATCH($F784,'Rate Case History'!$U$11:$U$13,0))="Yes",INDEX('Rate Case History'!V$15:V$17,MATCH($N784,'Rate Case History'!$U$15:$U$17,0))="Yes",$M784&lt;='Rate Case History'!$V$7,ISNUMBER($S784)),$S784/100,"NA")</f>
        <v>0.1482</v>
      </c>
    </row>
    <row r="785" spans="1:27" x14ac:dyDescent="0.25">
      <c r="A785" s="55" t="s">
        <v>36</v>
      </c>
      <c r="B785" s="56" t="s">
        <v>697</v>
      </c>
      <c r="C785" s="55" t="s">
        <v>37</v>
      </c>
      <c r="D785" s="55" t="s">
        <v>2239</v>
      </c>
      <c r="E785" s="55" t="s">
        <v>163</v>
      </c>
      <c r="F785" s="55" t="s">
        <v>35</v>
      </c>
      <c r="G785" s="57">
        <v>29692</v>
      </c>
      <c r="H785" s="58">
        <v>108.2</v>
      </c>
      <c r="I785" s="59">
        <v>10.77</v>
      </c>
      <c r="J785" s="59">
        <v>16</v>
      </c>
      <c r="K785" s="59">
        <v>30.27</v>
      </c>
      <c r="L785" s="59">
        <v>1055.8</v>
      </c>
      <c r="M785" s="57">
        <v>30162</v>
      </c>
      <c r="N785" s="55" t="s">
        <v>76</v>
      </c>
      <c r="O785" s="58">
        <v>78.3</v>
      </c>
      <c r="P785" s="55" t="s">
        <v>74</v>
      </c>
      <c r="Q785" s="55" t="s">
        <v>75</v>
      </c>
      <c r="R785" s="59">
        <v>10.4</v>
      </c>
      <c r="S785" s="59">
        <v>14.82</v>
      </c>
      <c r="T785" s="60">
        <v>30.27</v>
      </c>
      <c r="U785" s="55" t="s">
        <v>2142</v>
      </c>
      <c r="V785" s="60">
        <v>997.2</v>
      </c>
      <c r="W785" s="55" t="s">
        <v>21</v>
      </c>
      <c r="X785" s="61">
        <v>15</v>
      </c>
      <c r="Y785" s="11">
        <f t="shared" si="53"/>
        <v>1982</v>
      </c>
      <c r="Z785" s="7" t="str">
        <f t="shared" si="52"/>
        <v>1982.3</v>
      </c>
      <c r="AA785" s="12">
        <f>IF(AND(INDEX('Rate Case History'!V$11:V$13,MATCH($F785,'Rate Case History'!$U$11:$U$13,0))="Yes",INDEX('Rate Case History'!V$15:V$17,MATCH($N785,'Rate Case History'!$U$15:$U$17,0))="Yes",$M785&lt;='Rate Case History'!$V$7,ISNUMBER($S785)),$S785/100,"NA")</f>
        <v>0.1482</v>
      </c>
    </row>
    <row r="786" spans="1:27" x14ac:dyDescent="0.25">
      <c r="A786" s="55" t="s">
        <v>36</v>
      </c>
      <c r="B786" s="56" t="s">
        <v>697</v>
      </c>
      <c r="C786" s="55" t="s">
        <v>37</v>
      </c>
      <c r="D786" s="55" t="s">
        <v>2240</v>
      </c>
      <c r="E786" s="55" t="s">
        <v>163</v>
      </c>
      <c r="F786" s="55" t="s">
        <v>35</v>
      </c>
      <c r="G786" s="57">
        <v>29203</v>
      </c>
      <c r="H786" s="58">
        <v>47.1</v>
      </c>
      <c r="I786" s="59">
        <v>9.34</v>
      </c>
      <c r="J786" s="59">
        <v>13.25</v>
      </c>
      <c r="K786" s="59">
        <v>34.4</v>
      </c>
      <c r="L786" s="59" t="s">
        <v>17</v>
      </c>
      <c r="M786" s="57">
        <v>29616</v>
      </c>
      <c r="N786" s="55" t="s">
        <v>76</v>
      </c>
      <c r="O786" s="58">
        <v>39.5</v>
      </c>
      <c r="P786" s="55" t="s">
        <v>74</v>
      </c>
      <c r="Q786" s="55" t="s">
        <v>75</v>
      </c>
      <c r="R786" s="59">
        <v>9.34</v>
      </c>
      <c r="S786" s="59">
        <v>13.25</v>
      </c>
      <c r="T786" s="59">
        <v>34.4</v>
      </c>
      <c r="U786" s="55" t="s">
        <v>2035</v>
      </c>
      <c r="V786" s="59" t="s">
        <v>17</v>
      </c>
      <c r="W786" s="55" t="s">
        <v>17</v>
      </c>
      <c r="X786" s="61">
        <v>13</v>
      </c>
      <c r="Y786" s="11">
        <f t="shared" si="53"/>
        <v>1981</v>
      </c>
      <c r="Z786" s="7" t="str">
        <f t="shared" si="52"/>
        <v>1981.1</v>
      </c>
      <c r="AA786" s="12">
        <f>IF(AND(INDEX('Rate Case History'!V$11:V$13,MATCH($F786,'Rate Case History'!$U$11:$U$13,0))="Yes",INDEX('Rate Case History'!V$15:V$17,MATCH($N786,'Rate Case History'!$U$15:$U$17,0))="Yes",$M786&lt;='Rate Case History'!$V$7,ISNUMBER($S786)),$S786/100,"NA")</f>
        <v>0.13250000000000001</v>
      </c>
    </row>
    <row r="787" spans="1:27" x14ac:dyDescent="0.25">
      <c r="A787" s="55" t="s">
        <v>36</v>
      </c>
      <c r="B787" s="56" t="s">
        <v>706</v>
      </c>
      <c r="C787" s="55" t="s">
        <v>123</v>
      </c>
      <c r="D787" s="55" t="s">
        <v>1923</v>
      </c>
      <c r="E787" s="55" t="s">
        <v>163</v>
      </c>
      <c r="F787" s="55" t="s">
        <v>35</v>
      </c>
      <c r="G787" s="57">
        <v>44988</v>
      </c>
      <c r="H787" s="58">
        <v>18.474947</v>
      </c>
      <c r="I787" s="59">
        <v>5.97</v>
      </c>
      <c r="J787" s="59">
        <v>10.4</v>
      </c>
      <c r="K787" s="59">
        <v>40.479999999999997</v>
      </c>
      <c r="L787" s="59">
        <v>481.024</v>
      </c>
      <c r="M787" s="57">
        <v>45168</v>
      </c>
      <c r="N787" s="55" t="s">
        <v>73</v>
      </c>
      <c r="O787" s="58">
        <v>9.9</v>
      </c>
      <c r="P787" s="55" t="s">
        <v>74</v>
      </c>
      <c r="Q787" s="55" t="s">
        <v>74</v>
      </c>
      <c r="R787" s="59" t="s">
        <v>17</v>
      </c>
      <c r="S787" s="59">
        <v>9.8000000000000007</v>
      </c>
      <c r="T787" s="59" t="s">
        <v>17</v>
      </c>
      <c r="U787" s="55" t="s">
        <v>1828</v>
      </c>
      <c r="V787" s="59" t="s">
        <v>17</v>
      </c>
      <c r="W787" s="55" t="s">
        <v>21</v>
      </c>
      <c r="X787" s="61">
        <v>6</v>
      </c>
      <c r="Y787" s="11">
        <f t="shared" si="53"/>
        <v>2023</v>
      </c>
      <c r="Z787" s="7" t="str">
        <f t="shared" si="52"/>
        <v>2023.3</v>
      </c>
      <c r="AA787" s="12">
        <f>IF(AND(INDEX('Rate Case History'!V$11:V$13,MATCH($F787,'Rate Case History'!$U$11:$U$13,0))="Yes",INDEX('Rate Case History'!V$15:V$17,MATCH($N787,'Rate Case History'!$U$15:$U$17,0))="Yes",$M787&lt;='Rate Case History'!$V$7,ISNUMBER($S787)),$S787/100,"NA")</f>
        <v>9.8000000000000004E-2</v>
      </c>
    </row>
    <row r="788" spans="1:27" x14ac:dyDescent="0.25">
      <c r="A788" s="55" t="s">
        <v>36</v>
      </c>
      <c r="B788" s="56" t="s">
        <v>706</v>
      </c>
      <c r="C788" s="55" t="s">
        <v>123</v>
      </c>
      <c r="D788" s="55" t="s">
        <v>707</v>
      </c>
      <c r="E788" s="55" t="s">
        <v>163</v>
      </c>
      <c r="F788" s="55" t="s">
        <v>35</v>
      </c>
      <c r="G788" s="57">
        <v>44277</v>
      </c>
      <c r="H788" s="58">
        <v>15.127535999999999</v>
      </c>
      <c r="I788" s="59">
        <v>5.72</v>
      </c>
      <c r="J788" s="59">
        <v>10.199999999999999</v>
      </c>
      <c r="K788" s="59">
        <v>42.82</v>
      </c>
      <c r="L788" s="59">
        <v>400.88799999999998</v>
      </c>
      <c r="M788" s="57">
        <v>44448</v>
      </c>
      <c r="N788" s="55" t="s">
        <v>73</v>
      </c>
      <c r="O788" s="58">
        <v>9.25</v>
      </c>
      <c r="P788" s="55" t="s">
        <v>74</v>
      </c>
      <c r="Q788" s="55" t="s">
        <v>74</v>
      </c>
      <c r="R788" s="59" t="s">
        <v>17</v>
      </c>
      <c r="S788" s="59">
        <v>9.85</v>
      </c>
      <c r="T788" s="59" t="s">
        <v>17</v>
      </c>
      <c r="U788" s="55" t="s">
        <v>1684</v>
      </c>
      <c r="V788" s="59" t="s">
        <v>17</v>
      </c>
      <c r="W788" s="55" t="s">
        <v>17</v>
      </c>
      <c r="X788" s="61">
        <v>5</v>
      </c>
      <c r="Y788" s="11">
        <f t="shared" si="53"/>
        <v>2021</v>
      </c>
      <c r="Z788" s="7" t="str">
        <f t="shared" si="52"/>
        <v>2021.3</v>
      </c>
      <c r="AA788" s="12">
        <f>IF(AND(INDEX('Rate Case History'!V$11:V$13,MATCH($F788,'Rate Case History'!$U$11:$U$13,0))="Yes",INDEX('Rate Case History'!V$15:V$17,MATCH($N788,'Rate Case History'!$U$15:$U$17,0))="Yes",$M788&lt;='Rate Case History'!$V$7,ISNUMBER($S788)),$S788/100,"NA")</f>
        <v>9.849999999999999E-2</v>
      </c>
    </row>
    <row r="789" spans="1:27" x14ac:dyDescent="0.25">
      <c r="A789" s="55" t="s">
        <v>36</v>
      </c>
      <c r="B789" s="56" t="s">
        <v>706</v>
      </c>
      <c r="C789" s="55" t="s">
        <v>123</v>
      </c>
      <c r="D789" s="55" t="s">
        <v>708</v>
      </c>
      <c r="E789" s="55" t="s">
        <v>163</v>
      </c>
      <c r="F789" s="55" t="s">
        <v>35</v>
      </c>
      <c r="G789" s="57">
        <v>42177</v>
      </c>
      <c r="H789" s="58">
        <v>6.6705750000000004</v>
      </c>
      <c r="I789" s="59">
        <v>6.18</v>
      </c>
      <c r="J789" s="59">
        <v>10.5</v>
      </c>
      <c r="K789" s="59">
        <v>39.43</v>
      </c>
      <c r="L789" s="59">
        <v>223.65460400000001</v>
      </c>
      <c r="M789" s="57">
        <v>42349</v>
      </c>
      <c r="N789" s="55" t="s">
        <v>73</v>
      </c>
      <c r="O789" s="58">
        <v>3.4</v>
      </c>
      <c r="P789" s="55" t="s">
        <v>74</v>
      </c>
      <c r="Q789" s="55" t="s">
        <v>74</v>
      </c>
      <c r="R789" s="59">
        <v>5.51</v>
      </c>
      <c r="S789" s="59">
        <v>9.9</v>
      </c>
      <c r="T789" s="59">
        <v>52</v>
      </c>
      <c r="U789" s="55" t="s">
        <v>1722</v>
      </c>
      <c r="V789" s="59" t="s">
        <v>17</v>
      </c>
      <c r="W789" s="55" t="s">
        <v>17</v>
      </c>
      <c r="X789" s="61">
        <v>5</v>
      </c>
      <c r="Y789" s="11">
        <f t="shared" si="53"/>
        <v>2015</v>
      </c>
      <c r="Z789" s="7" t="str">
        <f t="shared" si="52"/>
        <v>2015.4</v>
      </c>
      <c r="AA789" s="12">
        <f>IF(AND(INDEX('Rate Case History'!V$11:V$13,MATCH($F789,'Rate Case History'!$U$11:$U$13,0))="Yes",INDEX('Rate Case History'!V$15:V$17,MATCH($N789,'Rate Case History'!$U$15:$U$17,0))="Yes",$M789&lt;='Rate Case History'!$V$7,ISNUMBER($S789)),$S789/100,"NA")</f>
        <v>9.9000000000000005E-2</v>
      </c>
    </row>
    <row r="790" spans="1:27" x14ac:dyDescent="0.25">
      <c r="A790" s="55" t="s">
        <v>36</v>
      </c>
      <c r="B790" s="56" t="s">
        <v>706</v>
      </c>
      <c r="C790" s="55" t="s">
        <v>123</v>
      </c>
      <c r="D790" s="55" t="s">
        <v>709</v>
      </c>
      <c r="E790" s="55" t="s">
        <v>163</v>
      </c>
      <c r="F790" s="55" t="s">
        <v>35</v>
      </c>
      <c r="G790" s="57">
        <v>41432</v>
      </c>
      <c r="H790" s="58">
        <v>8.0368200000000005</v>
      </c>
      <c r="I790" s="59">
        <v>6.4</v>
      </c>
      <c r="J790" s="59">
        <v>10.75</v>
      </c>
      <c r="K790" s="59">
        <v>42.22</v>
      </c>
      <c r="L790" s="60">
        <v>210.49314799999999</v>
      </c>
      <c r="M790" s="57">
        <v>41592</v>
      </c>
      <c r="N790" s="55" t="s">
        <v>73</v>
      </c>
      <c r="O790" s="58">
        <v>4.4999989999999999</v>
      </c>
      <c r="P790" s="55" t="s">
        <v>74</v>
      </c>
      <c r="Q790" s="55" t="s">
        <v>74</v>
      </c>
      <c r="R790" s="59">
        <v>6.15</v>
      </c>
      <c r="S790" s="59">
        <v>10.25</v>
      </c>
      <c r="T790" s="59">
        <v>40.03</v>
      </c>
      <c r="U790" s="55" t="s">
        <v>1658</v>
      </c>
      <c r="V790" s="60" t="s">
        <v>17</v>
      </c>
      <c r="W790" s="55" t="s">
        <v>17</v>
      </c>
      <c r="X790" s="61">
        <v>5</v>
      </c>
      <c r="Y790" s="11">
        <f t="shared" si="53"/>
        <v>2013</v>
      </c>
      <c r="Z790" s="7" t="str">
        <f t="shared" si="52"/>
        <v>2013.4</v>
      </c>
      <c r="AA790" s="12">
        <f>IF(AND(INDEX('Rate Case History'!V$11:V$13,MATCH($F790,'Rate Case History'!$U$11:$U$13,0))="Yes",INDEX('Rate Case History'!V$15:V$17,MATCH($N790,'Rate Case History'!$U$15:$U$17,0))="Yes",$M790&lt;='Rate Case History'!$V$7,ISNUMBER($S790)),$S790/100,"NA")</f>
        <v>0.10249999999999999</v>
      </c>
    </row>
    <row r="791" spans="1:27" x14ac:dyDescent="0.25">
      <c r="A791" s="55" t="s">
        <v>36</v>
      </c>
      <c r="B791" s="56" t="s">
        <v>706</v>
      </c>
      <c r="C791" s="55" t="s">
        <v>123</v>
      </c>
      <c r="D791" s="55" t="s">
        <v>710</v>
      </c>
      <c r="E791" s="55" t="s">
        <v>163</v>
      </c>
      <c r="F791" s="55" t="s">
        <v>35</v>
      </c>
      <c r="G791" s="57">
        <v>39995</v>
      </c>
      <c r="H791" s="58">
        <v>8.4444350000000004</v>
      </c>
      <c r="I791" s="59">
        <v>7.79</v>
      </c>
      <c r="J791" s="59">
        <v>12</v>
      </c>
      <c r="K791" s="59">
        <v>47.27</v>
      </c>
      <c r="L791" s="59">
        <v>189.87919299999999</v>
      </c>
      <c r="M791" s="57">
        <v>40163</v>
      </c>
      <c r="N791" s="55" t="s">
        <v>73</v>
      </c>
      <c r="O791" s="58">
        <v>3.5001910000000001</v>
      </c>
      <c r="P791" s="55" t="s">
        <v>74</v>
      </c>
      <c r="Q791" s="55" t="s">
        <v>74</v>
      </c>
      <c r="R791" s="59">
        <v>7.16</v>
      </c>
      <c r="S791" s="59">
        <v>10.75</v>
      </c>
      <c r="T791" s="59">
        <v>47.27</v>
      </c>
      <c r="U791" s="55" t="s">
        <v>1700</v>
      </c>
      <c r="V791" s="59" t="s">
        <v>17</v>
      </c>
      <c r="W791" s="55" t="s">
        <v>17</v>
      </c>
      <c r="X791" s="61">
        <v>5</v>
      </c>
      <c r="Y791" s="11">
        <f t="shared" si="53"/>
        <v>2009</v>
      </c>
      <c r="Z791" s="7" t="str">
        <f t="shared" si="52"/>
        <v>2009.4</v>
      </c>
      <c r="AA791" s="12">
        <f>IF(AND(INDEX('Rate Case History'!V$11:V$13,MATCH($F791,'Rate Case History'!$U$11:$U$13,0))="Yes",INDEX('Rate Case History'!V$15:V$17,MATCH($N791,'Rate Case History'!$U$15:$U$17,0))="Yes",$M791&lt;='Rate Case History'!$V$7,ISNUMBER($S791)),$S791/100,"NA")</f>
        <v>0.1075</v>
      </c>
    </row>
    <row r="792" spans="1:27" x14ac:dyDescent="0.25">
      <c r="A792" s="55" t="s">
        <v>36</v>
      </c>
      <c r="B792" s="56" t="s">
        <v>706</v>
      </c>
      <c r="C792" s="55" t="s">
        <v>123</v>
      </c>
      <c r="D792" s="55" t="s">
        <v>711</v>
      </c>
      <c r="E792" s="55" t="s">
        <v>163</v>
      </c>
      <c r="F792" s="55" t="s">
        <v>35</v>
      </c>
      <c r="G792" s="57">
        <v>39584</v>
      </c>
      <c r="H792" s="58">
        <v>13.947668999999999</v>
      </c>
      <c r="I792" s="59">
        <v>7.97</v>
      </c>
      <c r="J792" s="59">
        <v>11.25</v>
      </c>
      <c r="K792" s="59">
        <v>46.49</v>
      </c>
      <c r="L792" s="59">
        <v>204.039995</v>
      </c>
      <c r="M792" s="57">
        <v>39826</v>
      </c>
      <c r="N792" s="55" t="s">
        <v>73</v>
      </c>
      <c r="O792" s="58">
        <v>6</v>
      </c>
      <c r="P792" s="55" t="s">
        <v>74</v>
      </c>
      <c r="Q792" s="55" t="s">
        <v>74</v>
      </c>
      <c r="R792" s="59">
        <v>7.6</v>
      </c>
      <c r="S792" s="59">
        <v>10.45</v>
      </c>
      <c r="T792" s="59">
        <v>46.49</v>
      </c>
      <c r="U792" s="55" t="s">
        <v>1657</v>
      </c>
      <c r="V792" s="59" t="s">
        <v>17</v>
      </c>
      <c r="W792" s="55" t="s">
        <v>17</v>
      </c>
      <c r="X792" s="61">
        <v>8</v>
      </c>
      <c r="Y792" s="11">
        <f t="shared" si="53"/>
        <v>2009</v>
      </c>
      <c r="Z792" s="7" t="str">
        <f t="shared" si="52"/>
        <v>2009.1</v>
      </c>
      <c r="AA792" s="12">
        <f>IF(AND(INDEX('Rate Case History'!V$11:V$13,MATCH($F792,'Rate Case History'!$U$11:$U$13,0))="Yes",INDEX('Rate Case History'!V$15:V$17,MATCH($N792,'Rate Case History'!$U$15:$U$17,0))="Yes",$M792&lt;='Rate Case History'!$V$7,ISNUMBER($S792)),$S792/100,"NA")</f>
        <v>0.1045</v>
      </c>
    </row>
    <row r="793" spans="1:27" x14ac:dyDescent="0.25">
      <c r="A793" s="55" t="s">
        <v>36</v>
      </c>
      <c r="B793" s="56" t="s">
        <v>706</v>
      </c>
      <c r="C793" s="55" t="s">
        <v>123</v>
      </c>
      <c r="D793" s="55" t="s">
        <v>712</v>
      </c>
      <c r="E793" s="55" t="s">
        <v>163</v>
      </c>
      <c r="F793" s="55" t="s">
        <v>35</v>
      </c>
      <c r="G793" s="57">
        <v>37470</v>
      </c>
      <c r="H793" s="58">
        <v>14.3</v>
      </c>
      <c r="I793" s="59">
        <v>8.67</v>
      </c>
      <c r="J793" s="59">
        <v>12.25</v>
      </c>
      <c r="K793" s="59">
        <v>39.299999999999997</v>
      </c>
      <c r="L793" s="59">
        <v>170.11500000000001</v>
      </c>
      <c r="M793" s="57">
        <v>37692</v>
      </c>
      <c r="N793" s="55" t="s">
        <v>73</v>
      </c>
      <c r="O793" s="58">
        <v>8.4</v>
      </c>
      <c r="P793" s="55" t="s">
        <v>74</v>
      </c>
      <c r="Q793" s="55" t="s">
        <v>75</v>
      </c>
      <c r="R793" s="59" t="s">
        <v>17</v>
      </c>
      <c r="S793" s="59">
        <v>11.4</v>
      </c>
      <c r="T793" s="59" t="s">
        <v>17</v>
      </c>
      <c r="U793" s="55" t="s">
        <v>1723</v>
      </c>
      <c r="V793" s="59" t="s">
        <v>17</v>
      </c>
      <c r="W793" s="55" t="s">
        <v>17</v>
      </c>
      <c r="X793" s="61">
        <v>7</v>
      </c>
      <c r="Y793" s="11">
        <f t="shared" si="53"/>
        <v>2003</v>
      </c>
      <c r="Z793" s="7" t="str">
        <f t="shared" si="52"/>
        <v>2003.1</v>
      </c>
      <c r="AA793" s="12">
        <f>IF(AND(INDEX('Rate Case History'!V$11:V$13,MATCH($F793,'Rate Case History'!$U$11:$U$13,0))="Yes",INDEX('Rate Case History'!V$15:V$17,MATCH($N793,'Rate Case History'!$U$15:$U$17,0))="Yes",$M793&lt;='Rate Case History'!$V$7,ISNUMBER($S793)),$S793/100,"NA")</f>
        <v>0.114</v>
      </c>
    </row>
    <row r="794" spans="1:27" x14ac:dyDescent="0.25">
      <c r="A794" s="55" t="s">
        <v>36</v>
      </c>
      <c r="B794" s="56" t="s">
        <v>706</v>
      </c>
      <c r="C794" s="55" t="s">
        <v>123</v>
      </c>
      <c r="D794" s="55" t="s">
        <v>713</v>
      </c>
      <c r="E794" s="55" t="s">
        <v>163</v>
      </c>
      <c r="F794" s="55" t="s">
        <v>35</v>
      </c>
      <c r="G794" s="57">
        <v>35003</v>
      </c>
      <c r="H794" s="58">
        <v>5.2</v>
      </c>
      <c r="I794" s="59">
        <v>8.8800000000000008</v>
      </c>
      <c r="J794" s="59">
        <v>11.8</v>
      </c>
      <c r="K794" s="59">
        <v>42.44</v>
      </c>
      <c r="L794" s="59">
        <v>139</v>
      </c>
      <c r="M794" s="57">
        <v>35516</v>
      </c>
      <c r="N794" s="55" t="s">
        <v>76</v>
      </c>
      <c r="O794" s="58">
        <v>1.7</v>
      </c>
      <c r="P794" s="55" t="s">
        <v>74</v>
      </c>
      <c r="Q794" s="55" t="s">
        <v>74</v>
      </c>
      <c r="R794" s="59">
        <v>8.42</v>
      </c>
      <c r="S794" s="59">
        <v>10.75</v>
      </c>
      <c r="T794" s="59">
        <v>42.44</v>
      </c>
      <c r="U794" s="55" t="s">
        <v>1827</v>
      </c>
      <c r="V794" s="59">
        <v>132.9</v>
      </c>
      <c r="W794" s="55" t="s">
        <v>21</v>
      </c>
      <c r="X794" s="61">
        <v>17</v>
      </c>
      <c r="Y794" s="11">
        <f t="shared" si="53"/>
        <v>1997</v>
      </c>
      <c r="Z794" s="7" t="str">
        <f t="shared" si="52"/>
        <v>1997.1</v>
      </c>
      <c r="AA794" s="12">
        <f>IF(AND(INDEX('Rate Case History'!V$11:V$13,MATCH($F794,'Rate Case History'!$U$11:$U$13,0))="Yes",INDEX('Rate Case History'!V$15:V$17,MATCH($N794,'Rate Case History'!$U$15:$U$17,0))="Yes",$M794&lt;='Rate Case History'!$V$7,ISNUMBER($S794)),$S794/100,"NA")</f>
        <v>0.1075</v>
      </c>
    </row>
    <row r="795" spans="1:27" x14ac:dyDescent="0.25">
      <c r="A795" s="55" t="s">
        <v>36</v>
      </c>
      <c r="B795" s="56" t="s">
        <v>706</v>
      </c>
      <c r="C795" s="55" t="s">
        <v>123</v>
      </c>
      <c r="D795" s="55" t="s">
        <v>2241</v>
      </c>
      <c r="E795" s="55" t="s">
        <v>163</v>
      </c>
      <c r="F795" s="55" t="s">
        <v>35</v>
      </c>
      <c r="G795" s="57">
        <v>33228</v>
      </c>
      <c r="H795" s="58">
        <v>7.8</v>
      </c>
      <c r="I795" s="59">
        <v>10.54</v>
      </c>
      <c r="J795" s="59">
        <v>15</v>
      </c>
      <c r="K795" s="59">
        <v>40.47</v>
      </c>
      <c r="L795" s="59" t="s">
        <v>17</v>
      </c>
      <c r="M795" s="57">
        <v>33358</v>
      </c>
      <c r="N795" s="55" t="s">
        <v>73</v>
      </c>
      <c r="O795" s="58">
        <v>2.4</v>
      </c>
      <c r="P795" s="55" t="s">
        <v>75</v>
      </c>
      <c r="Q795" s="55" t="s">
        <v>74</v>
      </c>
      <c r="R795" s="59">
        <v>9.5</v>
      </c>
      <c r="S795" s="59">
        <v>13</v>
      </c>
      <c r="T795" s="59" t="s">
        <v>17</v>
      </c>
      <c r="U795" s="55" t="s">
        <v>17</v>
      </c>
      <c r="V795" s="59" t="s">
        <v>17</v>
      </c>
      <c r="W795" s="55" t="s">
        <v>17</v>
      </c>
      <c r="X795" s="61">
        <v>4</v>
      </c>
      <c r="Y795" s="11">
        <f t="shared" si="53"/>
        <v>1991</v>
      </c>
      <c r="Z795" s="7" t="str">
        <f t="shared" ref="Z795:Z828" si="54">YEAR(M795)&amp;"."&amp;INT((MONTH(M795)-1)/3)+1</f>
        <v>1991.2</v>
      </c>
      <c r="AA795" s="12">
        <f>IF(AND(INDEX('Rate Case History'!V$11:V$13,MATCH($F795,'Rate Case History'!$U$11:$U$13,0))="Yes",INDEX('Rate Case History'!V$15:V$17,MATCH($N795,'Rate Case History'!$U$15:$U$17,0))="Yes",$M795&lt;='Rate Case History'!$V$7,ISNUMBER($S795)),$S795/100,"NA")</f>
        <v>0.13</v>
      </c>
    </row>
    <row r="796" spans="1:27" x14ac:dyDescent="0.25">
      <c r="A796" s="55" t="s">
        <v>36</v>
      </c>
      <c r="B796" s="56" t="s">
        <v>706</v>
      </c>
      <c r="C796" s="55" t="s">
        <v>123</v>
      </c>
      <c r="D796" s="55" t="s">
        <v>2242</v>
      </c>
      <c r="E796" s="55" t="s">
        <v>163</v>
      </c>
      <c r="F796" s="55" t="s">
        <v>35</v>
      </c>
      <c r="G796" s="57">
        <v>30862</v>
      </c>
      <c r="H796" s="58">
        <v>6.2</v>
      </c>
      <c r="I796" s="59">
        <v>11.44</v>
      </c>
      <c r="J796" s="59">
        <v>15.5</v>
      </c>
      <c r="K796" s="59">
        <v>33.85</v>
      </c>
      <c r="L796" s="60" t="s">
        <v>17</v>
      </c>
      <c r="M796" s="57">
        <v>31482</v>
      </c>
      <c r="N796" s="55" t="s">
        <v>76</v>
      </c>
      <c r="O796" s="58">
        <v>0.1</v>
      </c>
      <c r="P796" s="55" t="s">
        <v>74</v>
      </c>
      <c r="Q796" s="55" t="s">
        <v>74</v>
      </c>
      <c r="R796" s="59">
        <v>10.55</v>
      </c>
      <c r="S796" s="59">
        <v>14</v>
      </c>
      <c r="T796" s="59">
        <v>33.14</v>
      </c>
      <c r="U796" s="55" t="s">
        <v>1945</v>
      </c>
      <c r="V796" s="60" t="s">
        <v>17</v>
      </c>
      <c r="W796" s="55" t="s">
        <v>17</v>
      </c>
      <c r="X796" s="61">
        <v>20</v>
      </c>
      <c r="Y796" s="11">
        <f t="shared" si="53"/>
        <v>1986</v>
      </c>
      <c r="Z796" s="7" t="str">
        <f t="shared" si="54"/>
        <v>1986.1</v>
      </c>
      <c r="AA796" s="12">
        <f>IF(AND(INDEX('Rate Case History'!V$11:V$13,MATCH($F796,'Rate Case History'!$U$11:$U$13,0))="Yes",INDEX('Rate Case History'!V$15:V$17,MATCH($N796,'Rate Case History'!$U$15:$U$17,0))="Yes",$M796&lt;='Rate Case History'!$V$7,ISNUMBER($S796)),$S796/100,"NA")</f>
        <v>0.14000000000000001</v>
      </c>
    </row>
    <row r="797" spans="1:27" x14ac:dyDescent="0.25">
      <c r="A797" s="55" t="s">
        <v>36</v>
      </c>
      <c r="B797" s="56" t="s">
        <v>706</v>
      </c>
      <c r="C797" s="55" t="s">
        <v>123</v>
      </c>
      <c r="D797" s="55" t="s">
        <v>2243</v>
      </c>
      <c r="E797" s="55" t="s">
        <v>163</v>
      </c>
      <c r="F797" s="55" t="s">
        <v>35</v>
      </c>
      <c r="G797" s="57">
        <v>30522</v>
      </c>
      <c r="H797" s="58">
        <v>5.8</v>
      </c>
      <c r="I797" s="59">
        <v>10.86</v>
      </c>
      <c r="J797" s="59">
        <v>15</v>
      </c>
      <c r="K797" s="59">
        <v>30.2</v>
      </c>
      <c r="L797" s="59" t="s">
        <v>17</v>
      </c>
      <c r="M797" s="57">
        <v>30726</v>
      </c>
      <c r="N797" s="55" t="s">
        <v>73</v>
      </c>
      <c r="O797" s="58">
        <v>3.6</v>
      </c>
      <c r="P797" s="55" t="s">
        <v>74</v>
      </c>
      <c r="Q797" s="55" t="s">
        <v>74</v>
      </c>
      <c r="R797" s="59">
        <v>10.55</v>
      </c>
      <c r="S797" s="59">
        <v>14.25</v>
      </c>
      <c r="T797" s="59">
        <v>30.4</v>
      </c>
      <c r="U797" s="55" t="s">
        <v>1958</v>
      </c>
      <c r="V797" s="59" t="s">
        <v>17</v>
      </c>
      <c r="W797" s="55" t="s">
        <v>17</v>
      </c>
      <c r="X797" s="61">
        <v>6</v>
      </c>
      <c r="Y797" s="11">
        <f t="shared" si="53"/>
        <v>1984</v>
      </c>
      <c r="Z797" s="7" t="str">
        <f t="shared" si="54"/>
        <v>1984.1</v>
      </c>
      <c r="AA797" s="12">
        <f>IF(AND(INDEX('Rate Case History'!V$11:V$13,MATCH($F797,'Rate Case History'!$U$11:$U$13,0))="Yes",INDEX('Rate Case History'!V$15:V$17,MATCH($N797,'Rate Case History'!$U$15:$U$17,0))="Yes",$M797&lt;='Rate Case History'!$V$7,ISNUMBER($S797)),$S797/100,"NA")</f>
        <v>0.14249999999999999</v>
      </c>
    </row>
    <row r="798" spans="1:27" x14ac:dyDescent="0.25">
      <c r="A798" s="55" t="s">
        <v>36</v>
      </c>
      <c r="B798" s="56" t="s">
        <v>714</v>
      </c>
      <c r="C798" s="55" t="s">
        <v>173</v>
      </c>
      <c r="D798" s="55" t="s">
        <v>715</v>
      </c>
      <c r="E798" s="55" t="s">
        <v>163</v>
      </c>
      <c r="F798" s="55" t="s">
        <v>35</v>
      </c>
      <c r="G798" s="57">
        <v>43616</v>
      </c>
      <c r="H798" s="58">
        <v>38.559069999999998</v>
      </c>
      <c r="I798" s="59">
        <v>7.07</v>
      </c>
      <c r="J798" s="59">
        <v>10.5</v>
      </c>
      <c r="K798" s="59">
        <v>51.9</v>
      </c>
      <c r="L798" s="59">
        <v>723.694298</v>
      </c>
      <c r="M798" s="57">
        <v>43805</v>
      </c>
      <c r="N798" s="55" t="s">
        <v>73</v>
      </c>
      <c r="O798" s="58">
        <v>19.899999999999999</v>
      </c>
      <c r="P798" s="55" t="s">
        <v>74</v>
      </c>
      <c r="Q798" s="55" t="s">
        <v>74</v>
      </c>
      <c r="R798" s="59" t="s">
        <v>17</v>
      </c>
      <c r="S798" s="59">
        <v>9.8699999999999992</v>
      </c>
      <c r="T798" s="59">
        <v>54</v>
      </c>
      <c r="U798" s="55" t="s">
        <v>1685</v>
      </c>
      <c r="V798" s="59" t="s">
        <v>17</v>
      </c>
      <c r="W798" s="55" t="s">
        <v>17</v>
      </c>
      <c r="X798" s="61">
        <v>6</v>
      </c>
      <c r="Y798" s="11">
        <f t="shared" si="53"/>
        <v>2019</v>
      </c>
      <c r="Z798" s="7" t="str">
        <f t="shared" si="54"/>
        <v>2019.4</v>
      </c>
      <c r="AA798" s="12">
        <f>IF(AND(INDEX('Rate Case History'!V$11:V$13,MATCH($F798,'Rate Case History'!$U$11:$U$13,0))="Yes",INDEX('Rate Case History'!V$15:V$17,MATCH($N798,'Rate Case History'!$U$15:$U$17,0))="Yes",$M798&lt;='Rate Case History'!$V$7,ISNUMBER($S798)),$S798/100,"NA")</f>
        <v>9.8699999999999996E-2</v>
      </c>
    </row>
    <row r="799" spans="1:27" x14ac:dyDescent="0.25">
      <c r="A799" s="55" t="s">
        <v>36</v>
      </c>
      <c r="B799" s="56" t="s">
        <v>714</v>
      </c>
      <c r="C799" s="55" t="s">
        <v>173</v>
      </c>
      <c r="D799" s="55" t="s">
        <v>716</v>
      </c>
      <c r="E799" s="55" t="s">
        <v>163</v>
      </c>
      <c r="F799" s="55" t="s">
        <v>35</v>
      </c>
      <c r="G799" s="57">
        <v>40358</v>
      </c>
      <c r="H799" s="58">
        <v>19.847588999999999</v>
      </c>
      <c r="I799" s="59">
        <v>7.5</v>
      </c>
      <c r="J799" s="59">
        <v>11</v>
      </c>
      <c r="K799" s="59">
        <v>49.04</v>
      </c>
      <c r="L799" s="59">
        <v>421.99347899999998</v>
      </c>
      <c r="M799" s="57">
        <v>40549</v>
      </c>
      <c r="N799" s="55" t="s">
        <v>73</v>
      </c>
      <c r="O799" s="58">
        <v>8.1</v>
      </c>
      <c r="P799" s="55" t="s">
        <v>74</v>
      </c>
      <c r="Q799" s="55" t="s">
        <v>75</v>
      </c>
      <c r="R799" s="59">
        <v>7.19</v>
      </c>
      <c r="S799" s="59">
        <v>10.35</v>
      </c>
      <c r="T799" s="59" t="s">
        <v>17</v>
      </c>
      <c r="U799" s="55" t="s">
        <v>17</v>
      </c>
      <c r="V799" s="59" t="s">
        <v>17</v>
      </c>
      <c r="W799" s="55" t="s">
        <v>17</v>
      </c>
      <c r="X799" s="61">
        <v>6</v>
      </c>
      <c r="Y799" s="11">
        <f t="shared" si="53"/>
        <v>2011</v>
      </c>
      <c r="Z799" s="7" t="str">
        <f t="shared" si="54"/>
        <v>2011.1</v>
      </c>
      <c r="AA799" s="12">
        <f>IF(AND(INDEX('Rate Case History'!V$11:V$13,MATCH($F799,'Rate Case History'!$U$11:$U$13,0))="Yes",INDEX('Rate Case History'!V$15:V$17,MATCH($N799,'Rate Case History'!$U$15:$U$17,0))="Yes",$M799&lt;='Rate Case History'!$V$7,ISNUMBER($S799)),$S799/100,"NA")</f>
        <v>0.10349999999999999</v>
      </c>
    </row>
    <row r="800" spans="1:27" x14ac:dyDescent="0.25">
      <c r="A800" s="55" t="s">
        <v>36</v>
      </c>
      <c r="B800" s="56" t="s">
        <v>714</v>
      </c>
      <c r="C800" s="55" t="s">
        <v>173</v>
      </c>
      <c r="D800" s="55" t="s">
        <v>717</v>
      </c>
      <c r="E800" s="55" t="s">
        <v>163</v>
      </c>
      <c r="F800" s="55" t="s">
        <v>35</v>
      </c>
      <c r="G800" s="57">
        <v>38863</v>
      </c>
      <c r="H800" s="58">
        <v>18.899999999999999</v>
      </c>
      <c r="I800" s="59">
        <v>8.23</v>
      </c>
      <c r="J800" s="59">
        <v>11.9</v>
      </c>
      <c r="K800" s="59">
        <v>44.18</v>
      </c>
      <c r="L800" s="59">
        <v>346</v>
      </c>
      <c r="M800" s="57">
        <v>39091</v>
      </c>
      <c r="N800" s="55" t="s">
        <v>73</v>
      </c>
      <c r="O800" s="58">
        <v>12.6</v>
      </c>
      <c r="P800" s="55" t="s">
        <v>74</v>
      </c>
      <c r="Q800" s="55" t="s">
        <v>74</v>
      </c>
      <c r="R800" s="59">
        <v>7.75</v>
      </c>
      <c r="S800" s="59">
        <v>11</v>
      </c>
      <c r="T800" s="59">
        <v>42.94</v>
      </c>
      <c r="U800" s="55" t="s">
        <v>17</v>
      </c>
      <c r="V800" s="59" t="s">
        <v>17</v>
      </c>
      <c r="W800" s="55" t="s">
        <v>17</v>
      </c>
      <c r="X800" s="61">
        <v>7</v>
      </c>
      <c r="Y800" s="11">
        <f t="shared" si="53"/>
        <v>2007</v>
      </c>
      <c r="Z800" s="7" t="str">
        <f t="shared" si="54"/>
        <v>2007.1</v>
      </c>
      <c r="AA800" s="12">
        <f>IF(AND(INDEX('Rate Case History'!V$11:V$13,MATCH($F800,'Rate Case History'!$U$11:$U$13,0))="Yes",INDEX('Rate Case History'!V$15:V$17,MATCH($N800,'Rate Case History'!$U$15:$U$17,0))="Yes",$M800&lt;='Rate Case History'!$V$7,ISNUMBER($S800)),$S800/100,"NA")</f>
        <v>0.11</v>
      </c>
    </row>
    <row r="801" spans="1:27" x14ac:dyDescent="0.25">
      <c r="A801" s="55" t="s">
        <v>36</v>
      </c>
      <c r="B801" s="56" t="s">
        <v>714</v>
      </c>
      <c r="C801" s="55" t="s">
        <v>173</v>
      </c>
      <c r="D801" s="55" t="s">
        <v>718</v>
      </c>
      <c r="E801" s="55" t="s">
        <v>163</v>
      </c>
      <c r="F801" s="55" t="s">
        <v>35</v>
      </c>
      <c r="G801" s="57">
        <v>38322</v>
      </c>
      <c r="H801" s="58">
        <v>11.7</v>
      </c>
      <c r="I801" s="59">
        <v>7.66</v>
      </c>
      <c r="J801" s="59">
        <v>11.4</v>
      </c>
      <c r="K801" s="59">
        <v>46</v>
      </c>
      <c r="L801" s="59">
        <v>313.2</v>
      </c>
      <c r="M801" s="57">
        <v>38440</v>
      </c>
      <c r="N801" s="55" t="s">
        <v>73</v>
      </c>
      <c r="O801" s="58">
        <v>7.1</v>
      </c>
      <c r="P801" s="55" t="s">
        <v>74</v>
      </c>
      <c r="Q801" s="55" t="s">
        <v>74</v>
      </c>
      <c r="R801" s="59">
        <v>7.49</v>
      </c>
      <c r="S801" s="59">
        <v>11</v>
      </c>
      <c r="T801" s="59" t="s">
        <v>17</v>
      </c>
      <c r="U801" s="55" t="s">
        <v>1697</v>
      </c>
      <c r="V801" s="59" t="s">
        <v>17</v>
      </c>
      <c r="W801" s="55" t="s">
        <v>17</v>
      </c>
      <c r="X801" s="61">
        <v>3</v>
      </c>
      <c r="Y801" s="11">
        <f t="shared" si="53"/>
        <v>2005</v>
      </c>
      <c r="Z801" s="7" t="str">
        <f t="shared" si="54"/>
        <v>2005.1</v>
      </c>
      <c r="AA801" s="12">
        <f>IF(AND(INDEX('Rate Case History'!V$11:V$13,MATCH($F801,'Rate Case History'!$U$11:$U$13,0))="Yes",INDEX('Rate Case History'!V$15:V$17,MATCH($N801,'Rate Case History'!$U$15:$U$17,0))="Yes",$M801&lt;='Rate Case History'!$V$7,ISNUMBER($S801)),$S801/100,"NA")</f>
        <v>0.11</v>
      </c>
    </row>
    <row r="802" spans="1:27" x14ac:dyDescent="0.25">
      <c r="A802" s="55" t="s">
        <v>36</v>
      </c>
      <c r="B802" s="56" t="s">
        <v>714</v>
      </c>
      <c r="C802" s="55" t="s">
        <v>173</v>
      </c>
      <c r="D802" s="55" t="s">
        <v>719</v>
      </c>
      <c r="E802" s="55" t="s">
        <v>163</v>
      </c>
      <c r="F802" s="55" t="s">
        <v>35</v>
      </c>
      <c r="G802" s="57">
        <v>37581</v>
      </c>
      <c r="H802" s="58">
        <v>10.9</v>
      </c>
      <c r="I802" s="59">
        <v>8.2799999999999994</v>
      </c>
      <c r="J802" s="59">
        <v>12</v>
      </c>
      <c r="K802" s="59">
        <v>41.65</v>
      </c>
      <c r="L802" s="59" t="s">
        <v>17</v>
      </c>
      <c r="M802" s="57">
        <v>37743</v>
      </c>
      <c r="N802" s="55" t="s">
        <v>73</v>
      </c>
      <c r="O802" s="58">
        <v>3.3</v>
      </c>
      <c r="P802" s="55" t="s">
        <v>74</v>
      </c>
      <c r="Q802" s="55" t="s">
        <v>74</v>
      </c>
      <c r="R802" s="59" t="s">
        <v>17</v>
      </c>
      <c r="S802" s="59">
        <v>11.4</v>
      </c>
      <c r="T802" s="59" t="s">
        <v>17</v>
      </c>
      <c r="U802" s="55" t="s">
        <v>1723</v>
      </c>
      <c r="V802" s="59" t="s">
        <v>17</v>
      </c>
      <c r="W802" s="55" t="s">
        <v>17</v>
      </c>
      <c r="X802" s="61">
        <v>5</v>
      </c>
      <c r="Y802" s="11">
        <f t="shared" si="53"/>
        <v>2003</v>
      </c>
      <c r="Z802" s="7" t="str">
        <f t="shared" si="54"/>
        <v>2003.2</v>
      </c>
      <c r="AA802" s="12">
        <f>IF(AND(INDEX('Rate Case History'!V$11:V$13,MATCH($F802,'Rate Case History'!$U$11:$U$13,0))="Yes",INDEX('Rate Case History'!V$15:V$17,MATCH($N802,'Rate Case History'!$U$15:$U$17,0))="Yes",$M802&lt;='Rate Case History'!$V$7,ISNUMBER($S802)),$S802/100,"NA")</f>
        <v>0.114</v>
      </c>
    </row>
    <row r="803" spans="1:27" x14ac:dyDescent="0.25">
      <c r="A803" s="55" t="s">
        <v>36</v>
      </c>
      <c r="B803" s="56" t="s">
        <v>714</v>
      </c>
      <c r="C803" s="55" t="s">
        <v>173</v>
      </c>
      <c r="D803" s="55" t="s">
        <v>720</v>
      </c>
      <c r="E803" s="55" t="s">
        <v>163</v>
      </c>
      <c r="F803" s="55" t="s">
        <v>35</v>
      </c>
      <c r="G803" s="57">
        <v>35409</v>
      </c>
      <c r="H803" s="58">
        <v>5.6</v>
      </c>
      <c r="I803" s="59">
        <v>9.0399999999999991</v>
      </c>
      <c r="J803" s="59">
        <v>11.6</v>
      </c>
      <c r="K803" s="59">
        <v>42.79</v>
      </c>
      <c r="L803" s="59" t="s">
        <v>17</v>
      </c>
      <c r="M803" s="57">
        <v>35732</v>
      </c>
      <c r="N803" s="55" t="s">
        <v>73</v>
      </c>
      <c r="O803" s="58">
        <v>0.4</v>
      </c>
      <c r="P803" s="55" t="s">
        <v>74</v>
      </c>
      <c r="Q803" s="55" t="s">
        <v>74</v>
      </c>
      <c r="R803" s="59">
        <v>8.59</v>
      </c>
      <c r="S803" s="59">
        <v>10.75</v>
      </c>
      <c r="T803" s="59" t="s">
        <v>17</v>
      </c>
      <c r="U803" s="55" t="s">
        <v>17</v>
      </c>
      <c r="V803" s="59" t="s">
        <v>17</v>
      </c>
      <c r="W803" s="55" t="s">
        <v>17</v>
      </c>
      <c r="X803" s="61">
        <v>10</v>
      </c>
      <c r="Y803" s="11">
        <f t="shared" si="53"/>
        <v>1997</v>
      </c>
      <c r="Z803" s="7" t="str">
        <f t="shared" si="54"/>
        <v>1997.4</v>
      </c>
      <c r="AA803" s="12">
        <f>IF(AND(INDEX('Rate Case History'!V$11:V$13,MATCH($F803,'Rate Case History'!$U$11:$U$13,0))="Yes",INDEX('Rate Case History'!V$15:V$17,MATCH($N803,'Rate Case History'!$U$15:$U$17,0))="Yes",$M803&lt;='Rate Case History'!$V$7,ISNUMBER($S803)),$S803/100,"NA")</f>
        <v>0.1075</v>
      </c>
    </row>
    <row r="804" spans="1:27" x14ac:dyDescent="0.25">
      <c r="A804" s="55" t="s">
        <v>36</v>
      </c>
      <c r="B804" s="56" t="s">
        <v>714</v>
      </c>
      <c r="C804" s="55" t="s">
        <v>173</v>
      </c>
      <c r="D804" s="55" t="s">
        <v>2244</v>
      </c>
      <c r="E804" s="55" t="s">
        <v>163</v>
      </c>
      <c r="F804" s="55" t="s">
        <v>35</v>
      </c>
      <c r="G804" s="57">
        <v>32612</v>
      </c>
      <c r="H804" s="58">
        <v>9.6</v>
      </c>
      <c r="I804" s="59">
        <v>11.18</v>
      </c>
      <c r="J804" s="59">
        <v>13.5</v>
      </c>
      <c r="K804" s="59">
        <v>58.04</v>
      </c>
      <c r="L804" s="60">
        <v>68.5</v>
      </c>
      <c r="M804" s="57">
        <v>33053</v>
      </c>
      <c r="N804" s="55" t="s">
        <v>76</v>
      </c>
      <c r="O804" s="58">
        <v>3.2</v>
      </c>
      <c r="P804" s="55" t="s">
        <v>74</v>
      </c>
      <c r="Q804" s="55" t="s">
        <v>74</v>
      </c>
      <c r="R804" s="59">
        <v>10.16</v>
      </c>
      <c r="S804" s="59">
        <v>13.25</v>
      </c>
      <c r="T804" s="59">
        <v>38.61</v>
      </c>
      <c r="U804" s="55" t="s">
        <v>1975</v>
      </c>
      <c r="V804" s="60">
        <v>55.5</v>
      </c>
      <c r="W804" s="55" t="s">
        <v>18</v>
      </c>
      <c r="X804" s="61">
        <v>14</v>
      </c>
      <c r="Y804" s="11">
        <f t="shared" si="53"/>
        <v>1990</v>
      </c>
      <c r="Z804" s="7" t="str">
        <f t="shared" si="54"/>
        <v>1990.2</v>
      </c>
      <c r="AA804" s="12">
        <f>IF(AND(INDEX('Rate Case History'!V$11:V$13,MATCH($F804,'Rate Case History'!$U$11:$U$13,0))="Yes",INDEX('Rate Case History'!V$15:V$17,MATCH($N804,'Rate Case History'!$U$15:$U$17,0))="Yes",$M804&lt;='Rate Case History'!$V$7,ISNUMBER($S804)),$S804/100,"NA")</f>
        <v>0.13250000000000001</v>
      </c>
    </row>
    <row r="805" spans="1:27" x14ac:dyDescent="0.25">
      <c r="A805" s="55" t="s">
        <v>36</v>
      </c>
      <c r="B805" s="56" t="s">
        <v>714</v>
      </c>
      <c r="C805" s="55" t="s">
        <v>173</v>
      </c>
      <c r="D805" s="55" t="s">
        <v>2245</v>
      </c>
      <c r="E805" s="55" t="s">
        <v>163</v>
      </c>
      <c r="F805" s="55" t="s">
        <v>35</v>
      </c>
      <c r="G805" s="57">
        <v>32262</v>
      </c>
      <c r="H805" s="58">
        <v>8.6999999999999993</v>
      </c>
      <c r="I805" s="59">
        <v>11.26</v>
      </c>
      <c r="J805" s="59">
        <v>15</v>
      </c>
      <c r="K805" s="59">
        <v>47.53</v>
      </c>
      <c r="L805" s="60" t="s">
        <v>17</v>
      </c>
      <c r="M805" s="57">
        <v>32441</v>
      </c>
      <c r="N805" s="55" t="s">
        <v>73</v>
      </c>
      <c r="O805" s="58">
        <v>3.5</v>
      </c>
      <c r="P805" s="55" t="s">
        <v>74</v>
      </c>
      <c r="Q805" s="55" t="s">
        <v>74</v>
      </c>
      <c r="R805" s="59">
        <v>10.14</v>
      </c>
      <c r="S805" s="59">
        <v>13.25</v>
      </c>
      <c r="T805" s="59" t="s">
        <v>17</v>
      </c>
      <c r="U805" s="55" t="s">
        <v>1975</v>
      </c>
      <c r="V805" s="60" t="s">
        <v>17</v>
      </c>
      <c r="W805" s="55" t="s">
        <v>17</v>
      </c>
      <c r="X805" s="61">
        <v>5</v>
      </c>
      <c r="Y805" s="11">
        <f t="shared" si="53"/>
        <v>1988</v>
      </c>
      <c r="Z805" s="7" t="str">
        <f t="shared" si="54"/>
        <v>1988.4</v>
      </c>
      <c r="AA805" s="12">
        <f>IF(AND(INDEX('Rate Case History'!V$11:V$13,MATCH($F805,'Rate Case History'!$U$11:$U$13,0))="Yes",INDEX('Rate Case History'!V$15:V$17,MATCH($N805,'Rate Case History'!$U$15:$U$17,0))="Yes",$M805&lt;='Rate Case History'!$V$7,ISNUMBER($S805)),$S805/100,"NA")</f>
        <v>0.13250000000000001</v>
      </c>
    </row>
    <row r="806" spans="1:27" x14ac:dyDescent="0.25">
      <c r="A806" s="55" t="s">
        <v>38</v>
      </c>
      <c r="B806" s="56" t="s">
        <v>194</v>
      </c>
      <c r="C806" s="55" t="s">
        <v>109</v>
      </c>
      <c r="D806" s="55" t="s">
        <v>1592</v>
      </c>
      <c r="E806" s="55" t="s">
        <v>163</v>
      </c>
      <c r="F806" s="55" t="s">
        <v>35</v>
      </c>
      <c r="G806" s="57">
        <v>44501</v>
      </c>
      <c r="H806" s="58">
        <v>67.066000000000003</v>
      </c>
      <c r="I806" s="59">
        <v>7.06</v>
      </c>
      <c r="J806" s="59">
        <v>10.199999999999999</v>
      </c>
      <c r="K806" s="59">
        <v>51</v>
      </c>
      <c r="L806" s="59">
        <v>1752.1379999999999</v>
      </c>
      <c r="M806" s="57">
        <v>44791</v>
      </c>
      <c r="N806" s="55" t="s">
        <v>73</v>
      </c>
      <c r="O806" s="58">
        <v>48.5</v>
      </c>
      <c r="P806" s="55" t="s">
        <v>74</v>
      </c>
      <c r="Q806" s="55" t="s">
        <v>75</v>
      </c>
      <c r="R806" s="59">
        <v>6.65</v>
      </c>
      <c r="S806" s="59">
        <v>9.39</v>
      </c>
      <c r="T806" s="59">
        <v>51</v>
      </c>
      <c r="U806" s="55" t="s">
        <v>1684</v>
      </c>
      <c r="V806" s="59">
        <v>1769.952</v>
      </c>
      <c r="W806" s="55" t="s">
        <v>21</v>
      </c>
      <c r="X806" s="61">
        <v>9</v>
      </c>
      <c r="Y806" s="11">
        <f t="shared" ref="Y806:Y832" si="55">YEAR(M806)</f>
        <v>2022</v>
      </c>
      <c r="Z806" s="7" t="str">
        <f t="shared" si="54"/>
        <v>2022.3</v>
      </c>
      <c r="AA806" s="12">
        <f>IF(AND(INDEX('Rate Case History'!V$11:V$13,MATCH($F806,'Rate Case History'!$U$11:$U$13,0))="Yes",INDEX('Rate Case History'!V$15:V$17,MATCH($N806,'Rate Case History'!$U$15:$U$17,0))="Yes",$M806&lt;='Rate Case History'!$V$7,ISNUMBER($S806)),$S806/100,"NA")</f>
        <v>9.3900000000000011E-2</v>
      </c>
    </row>
    <row r="807" spans="1:27" x14ac:dyDescent="0.25">
      <c r="A807" s="55" t="s">
        <v>38</v>
      </c>
      <c r="B807" s="56" t="s">
        <v>194</v>
      </c>
      <c r="C807" s="55" t="s">
        <v>109</v>
      </c>
      <c r="D807" s="55" t="s">
        <v>721</v>
      </c>
      <c r="E807" s="55" t="s">
        <v>163</v>
      </c>
      <c r="F807" s="55" t="s">
        <v>35</v>
      </c>
      <c r="G807" s="57">
        <v>43766</v>
      </c>
      <c r="H807" s="58">
        <v>62.032204999999998</v>
      </c>
      <c r="I807" s="59">
        <v>7.41</v>
      </c>
      <c r="J807" s="59">
        <v>10.15</v>
      </c>
      <c r="K807" s="59">
        <v>51.39</v>
      </c>
      <c r="L807" s="59">
        <v>1306.6559999999999</v>
      </c>
      <c r="M807" s="57">
        <v>44210</v>
      </c>
      <c r="N807" s="55" t="s">
        <v>73</v>
      </c>
      <c r="O807" s="58">
        <v>38.520000000000003</v>
      </c>
      <c r="P807" s="55" t="s">
        <v>74</v>
      </c>
      <c r="Q807" s="55" t="s">
        <v>75</v>
      </c>
      <c r="R807" s="59">
        <v>6.86</v>
      </c>
      <c r="S807" s="59" t="s">
        <v>17</v>
      </c>
      <c r="T807" s="59" t="s">
        <v>17</v>
      </c>
      <c r="U807" s="55" t="s">
        <v>1685</v>
      </c>
      <c r="V807" s="59">
        <v>1307.721</v>
      </c>
      <c r="W807" s="55" t="s">
        <v>21</v>
      </c>
      <c r="X807" s="61">
        <v>14</v>
      </c>
      <c r="Y807" s="11">
        <f t="shared" si="55"/>
        <v>2021</v>
      </c>
      <c r="Z807" s="7" t="str">
        <f t="shared" si="54"/>
        <v>2021.1</v>
      </c>
      <c r="AA807" s="12" t="str">
        <f>IF(AND(INDEX('Rate Case History'!V$11:V$13,MATCH($F807,'Rate Case History'!$U$11:$U$13,0))="Yes",INDEX('Rate Case History'!V$15:V$17,MATCH($N807,'Rate Case History'!$U$15:$U$17,0))="Yes",$M807&lt;='Rate Case History'!$V$7,ISNUMBER($S807)),$S807/100,"NA")</f>
        <v>NA</v>
      </c>
    </row>
    <row r="808" spans="1:27" x14ac:dyDescent="0.25">
      <c r="A808" s="55" t="s">
        <v>38</v>
      </c>
      <c r="B808" s="56" t="s">
        <v>194</v>
      </c>
      <c r="C808" s="55" t="s">
        <v>109</v>
      </c>
      <c r="D808" s="55" t="s">
        <v>722</v>
      </c>
      <c r="E808" s="55" t="s">
        <v>163</v>
      </c>
      <c r="F808" s="55" t="s">
        <v>35</v>
      </c>
      <c r="G808" s="57">
        <v>42949</v>
      </c>
      <c r="H808" s="58">
        <v>56.503</v>
      </c>
      <c r="I808" s="59">
        <v>7.56</v>
      </c>
      <c r="J808" s="59">
        <v>10</v>
      </c>
      <c r="K808" s="59">
        <v>52.18</v>
      </c>
      <c r="L808" s="59">
        <v>1028.0989999999999</v>
      </c>
      <c r="M808" s="57">
        <v>43230</v>
      </c>
      <c r="N808" s="55" t="s">
        <v>73</v>
      </c>
      <c r="O808" s="58">
        <v>3.9129999999999998</v>
      </c>
      <c r="P808" s="55" t="s">
        <v>74</v>
      </c>
      <c r="Q808" s="55" t="s">
        <v>75</v>
      </c>
      <c r="R808" s="59">
        <v>7.12</v>
      </c>
      <c r="S808" s="59" t="s">
        <v>17</v>
      </c>
      <c r="T808" s="59" t="s">
        <v>17</v>
      </c>
      <c r="U808" s="55" t="s">
        <v>1676</v>
      </c>
      <c r="V808" s="59">
        <v>1005.395</v>
      </c>
      <c r="W808" s="55" t="s">
        <v>21</v>
      </c>
      <c r="X808" s="61">
        <v>9</v>
      </c>
      <c r="Y808" s="11">
        <f t="shared" si="55"/>
        <v>2018</v>
      </c>
      <c r="Z808" s="7" t="str">
        <f t="shared" si="54"/>
        <v>2018.2</v>
      </c>
      <c r="AA808" s="12" t="str">
        <f>IF(AND(INDEX('Rate Case History'!V$11:V$13,MATCH($F808,'Rate Case History'!$U$11:$U$13,0))="Yes",INDEX('Rate Case History'!V$15:V$17,MATCH($N808,'Rate Case History'!$U$15:$U$17,0))="Yes",$M808&lt;='Rate Case History'!$V$7,ISNUMBER($S808)),$S808/100,"NA")</f>
        <v>NA</v>
      </c>
    </row>
    <row r="809" spans="1:27" x14ac:dyDescent="0.25">
      <c r="A809" s="55" t="s">
        <v>38</v>
      </c>
      <c r="B809" s="56" t="s">
        <v>194</v>
      </c>
      <c r="C809" s="55" t="s">
        <v>109</v>
      </c>
      <c r="D809" s="55" t="s">
        <v>723</v>
      </c>
      <c r="E809" s="55" t="s">
        <v>163</v>
      </c>
      <c r="F809" s="55" t="s">
        <v>35</v>
      </c>
      <c r="G809" s="57">
        <v>42219</v>
      </c>
      <c r="H809" s="58">
        <v>54.106000000000002</v>
      </c>
      <c r="I809" s="59">
        <v>7.94</v>
      </c>
      <c r="J809" s="59">
        <v>10.3</v>
      </c>
      <c r="K809" s="59">
        <v>53.43</v>
      </c>
      <c r="L809" s="59">
        <v>912.82</v>
      </c>
      <c r="M809" s="57">
        <v>42495</v>
      </c>
      <c r="N809" s="55" t="s">
        <v>76</v>
      </c>
      <c r="O809" s="58">
        <v>27.541</v>
      </c>
      <c r="P809" s="55" t="s">
        <v>74</v>
      </c>
      <c r="Q809" s="55" t="s">
        <v>75</v>
      </c>
      <c r="R809" s="59">
        <v>7.07</v>
      </c>
      <c r="S809" s="59">
        <v>9.49</v>
      </c>
      <c r="T809" s="59">
        <v>50</v>
      </c>
      <c r="U809" s="55" t="s">
        <v>1798</v>
      </c>
      <c r="V809" s="59">
        <v>893.11300000000006</v>
      </c>
      <c r="W809" s="55" t="s">
        <v>21</v>
      </c>
      <c r="X809" s="61">
        <v>9</v>
      </c>
      <c r="Y809" s="11">
        <f t="shared" si="55"/>
        <v>2016</v>
      </c>
      <c r="Z809" s="7" t="str">
        <f t="shared" si="54"/>
        <v>2016.2</v>
      </c>
      <c r="AA809" s="12">
        <f>IF(AND(INDEX('Rate Case History'!V$11:V$13,MATCH($F809,'Rate Case History'!$U$11:$U$13,0))="Yes",INDEX('Rate Case History'!V$15:V$17,MATCH($N809,'Rate Case History'!$U$15:$U$17,0))="Yes",$M809&lt;='Rate Case History'!$V$7,ISNUMBER($S809)),$S809/100,"NA")</f>
        <v>9.4899999999999998E-2</v>
      </c>
    </row>
    <row r="810" spans="1:27" x14ac:dyDescent="0.25">
      <c r="A810" s="55" t="s">
        <v>38</v>
      </c>
      <c r="B810" s="56" t="s">
        <v>194</v>
      </c>
      <c r="C810" s="55" t="s">
        <v>109</v>
      </c>
      <c r="D810" s="55" t="s">
        <v>724</v>
      </c>
      <c r="E810" s="55" t="s">
        <v>163</v>
      </c>
      <c r="F810" s="55" t="s">
        <v>35</v>
      </c>
      <c r="G810" s="57">
        <v>41488</v>
      </c>
      <c r="H810" s="58">
        <v>44.322000000000003</v>
      </c>
      <c r="I810" s="59">
        <v>7.8</v>
      </c>
      <c r="J810" s="59">
        <v>10.3</v>
      </c>
      <c r="K810" s="59">
        <v>52.6</v>
      </c>
      <c r="L810" s="59">
        <v>702.35900000000004</v>
      </c>
      <c r="M810" s="57">
        <v>41767</v>
      </c>
      <c r="N810" s="55" t="s">
        <v>76</v>
      </c>
      <c r="O810" s="58">
        <v>32.942999999999998</v>
      </c>
      <c r="P810" s="55" t="s">
        <v>74</v>
      </c>
      <c r="Q810" s="55" t="s">
        <v>75</v>
      </c>
      <c r="R810" s="59">
        <v>7.42</v>
      </c>
      <c r="S810" s="59">
        <v>9.59</v>
      </c>
      <c r="T810" s="59">
        <v>52.6</v>
      </c>
      <c r="U810" s="55" t="s">
        <v>1786</v>
      </c>
      <c r="V810" s="59">
        <v>700.24800000000005</v>
      </c>
      <c r="W810" s="55" t="s">
        <v>21</v>
      </c>
      <c r="X810" s="61">
        <v>9</v>
      </c>
      <c r="Y810" s="11">
        <f t="shared" si="55"/>
        <v>2014</v>
      </c>
      <c r="Z810" s="7" t="str">
        <f t="shared" si="54"/>
        <v>2014.2</v>
      </c>
      <c r="AA810" s="12">
        <f>IF(AND(INDEX('Rate Case History'!V$11:V$13,MATCH($F810,'Rate Case History'!$U$11:$U$13,0))="Yes",INDEX('Rate Case History'!V$15:V$17,MATCH($N810,'Rate Case History'!$U$15:$U$17,0))="Yes",$M810&lt;='Rate Case History'!$V$7,ISNUMBER($S810)),$S810/100,"NA")</f>
        <v>9.5899999999999999E-2</v>
      </c>
    </row>
    <row r="811" spans="1:27" x14ac:dyDescent="0.25">
      <c r="A811" s="55" t="s">
        <v>38</v>
      </c>
      <c r="B811" s="56" t="s">
        <v>194</v>
      </c>
      <c r="C811" s="55" t="s">
        <v>109</v>
      </c>
      <c r="D811" s="55" t="s">
        <v>725</v>
      </c>
      <c r="E811" s="55" t="s">
        <v>163</v>
      </c>
      <c r="F811" s="55" t="s">
        <v>35</v>
      </c>
      <c r="G811" s="57">
        <v>39755</v>
      </c>
      <c r="H811" s="58">
        <v>59.777999999999999</v>
      </c>
      <c r="I811" s="59">
        <v>8.2899999999999991</v>
      </c>
      <c r="J811" s="59">
        <v>11</v>
      </c>
      <c r="K811" s="59">
        <v>50.45</v>
      </c>
      <c r="L811" s="59">
        <v>691.99099999999999</v>
      </c>
      <c r="M811" s="57">
        <v>40189</v>
      </c>
      <c r="N811" s="55" t="s">
        <v>76</v>
      </c>
      <c r="O811" s="58">
        <v>40.799999999999997</v>
      </c>
      <c r="P811" s="55" t="s">
        <v>74</v>
      </c>
      <c r="Q811" s="55" t="s">
        <v>75</v>
      </c>
      <c r="R811" s="59">
        <v>8.09</v>
      </c>
      <c r="S811" s="59">
        <v>10.24</v>
      </c>
      <c r="T811" s="59">
        <v>52.55</v>
      </c>
      <c r="U811" s="55" t="s">
        <v>1657</v>
      </c>
      <c r="V811" s="59">
        <v>635.904</v>
      </c>
      <c r="W811" s="55" t="s">
        <v>21</v>
      </c>
      <c r="X811" s="61">
        <v>14</v>
      </c>
      <c r="Y811" s="11">
        <f t="shared" si="55"/>
        <v>2010</v>
      </c>
      <c r="Z811" s="7" t="str">
        <f t="shared" si="54"/>
        <v>2010.1</v>
      </c>
      <c r="AA811" s="12">
        <f>IF(AND(INDEX('Rate Case History'!V$11:V$13,MATCH($F811,'Rate Case History'!$U$11:$U$13,0))="Yes",INDEX('Rate Case History'!V$15:V$17,MATCH($N811,'Rate Case History'!$U$15:$U$17,0))="Yes",$M811&lt;='Rate Case History'!$V$7,ISNUMBER($S811)),$S811/100,"NA")</f>
        <v>0.1024</v>
      </c>
    </row>
    <row r="812" spans="1:27" x14ac:dyDescent="0.25">
      <c r="A812" s="55" t="s">
        <v>38</v>
      </c>
      <c r="B812" s="56" t="s">
        <v>194</v>
      </c>
      <c r="C812" s="55" t="s">
        <v>109</v>
      </c>
      <c r="D812" s="55" t="s">
        <v>726</v>
      </c>
      <c r="E812" s="55" t="s">
        <v>163</v>
      </c>
      <c r="F812" s="55" t="s">
        <v>35</v>
      </c>
      <c r="G812" s="57">
        <v>38658</v>
      </c>
      <c r="H812" s="58">
        <v>40.9</v>
      </c>
      <c r="I812" s="59">
        <v>8.51</v>
      </c>
      <c r="J812" s="59">
        <v>11.25</v>
      </c>
      <c r="K812" s="59">
        <v>50.13</v>
      </c>
      <c r="L812" s="59">
        <v>626.79999999999995</v>
      </c>
      <c r="M812" s="57">
        <v>39023</v>
      </c>
      <c r="N812" s="55" t="s">
        <v>76</v>
      </c>
      <c r="O812" s="58">
        <v>21</v>
      </c>
      <c r="P812" s="55" t="s">
        <v>74</v>
      </c>
      <c r="Q812" s="55" t="s">
        <v>75</v>
      </c>
      <c r="R812" s="59">
        <v>7.54</v>
      </c>
      <c r="S812" s="59">
        <v>9.7100000000000009</v>
      </c>
      <c r="T812" s="59">
        <v>46.14</v>
      </c>
      <c r="U812" s="55" t="s">
        <v>1678</v>
      </c>
      <c r="V812" s="59">
        <v>611</v>
      </c>
      <c r="W812" s="55" t="s">
        <v>21</v>
      </c>
      <c r="X812" s="61">
        <v>12</v>
      </c>
      <c r="Y812" s="11">
        <f t="shared" si="55"/>
        <v>2006</v>
      </c>
      <c r="Z812" s="7" t="str">
        <f t="shared" si="54"/>
        <v>2006.4</v>
      </c>
      <c r="AA812" s="12">
        <f>IF(AND(INDEX('Rate Case History'!V$11:V$13,MATCH($F812,'Rate Case History'!$U$11:$U$13,0))="Yes",INDEX('Rate Case History'!V$15:V$17,MATCH($N812,'Rate Case History'!$U$15:$U$17,0))="Yes",$M812&lt;='Rate Case History'!$V$7,ISNUMBER($S812)),$S812/100,"NA")</f>
        <v>9.7100000000000006E-2</v>
      </c>
    </row>
    <row r="813" spans="1:27" x14ac:dyDescent="0.25">
      <c r="A813" s="55" t="s">
        <v>38</v>
      </c>
      <c r="B813" s="56" t="s">
        <v>194</v>
      </c>
      <c r="C813" s="55" t="s">
        <v>109</v>
      </c>
      <c r="D813" s="55" t="s">
        <v>727</v>
      </c>
      <c r="E813" s="55" t="s">
        <v>163</v>
      </c>
      <c r="F813" s="55" t="s">
        <v>35</v>
      </c>
      <c r="G813" s="57">
        <v>38182</v>
      </c>
      <c r="H813" s="58">
        <v>21.8</v>
      </c>
      <c r="I813" s="59">
        <v>8.57</v>
      </c>
      <c r="J813" s="59">
        <v>11.25</v>
      </c>
      <c r="K813" s="59">
        <v>50.27</v>
      </c>
      <c r="L813" s="59">
        <v>537.1</v>
      </c>
      <c r="M813" s="57">
        <v>38511</v>
      </c>
      <c r="N813" s="55" t="s">
        <v>73</v>
      </c>
      <c r="O813" s="58">
        <v>9</v>
      </c>
      <c r="P813" s="55" t="s">
        <v>74</v>
      </c>
      <c r="Q813" s="55" t="s">
        <v>75</v>
      </c>
      <c r="R813" s="59">
        <v>8.0299999999999994</v>
      </c>
      <c r="S813" s="59">
        <v>10.18</v>
      </c>
      <c r="T813" s="59">
        <v>50.27</v>
      </c>
      <c r="U813" s="55" t="s">
        <v>1701</v>
      </c>
      <c r="V813" s="59">
        <v>516.1</v>
      </c>
      <c r="W813" s="55" t="s">
        <v>21</v>
      </c>
      <c r="X813" s="61">
        <v>10</v>
      </c>
      <c r="Y813" s="11">
        <f t="shared" si="55"/>
        <v>2005</v>
      </c>
      <c r="Z813" s="7" t="str">
        <f t="shared" si="54"/>
        <v>2005.2</v>
      </c>
      <c r="AA813" s="12">
        <f>IF(AND(INDEX('Rate Case History'!V$11:V$13,MATCH($F813,'Rate Case History'!$U$11:$U$13,0))="Yes",INDEX('Rate Case History'!V$15:V$17,MATCH($N813,'Rate Case History'!$U$15:$U$17,0))="Yes",$M813&lt;='Rate Case History'!$V$7,ISNUMBER($S813)),$S813/100,"NA")</f>
        <v>0.1018</v>
      </c>
    </row>
    <row r="814" spans="1:27" x14ac:dyDescent="0.25">
      <c r="A814" s="55" t="s">
        <v>38</v>
      </c>
      <c r="B814" s="56" t="s">
        <v>194</v>
      </c>
      <c r="C814" s="55" t="s">
        <v>109</v>
      </c>
      <c r="D814" s="55" t="s">
        <v>728</v>
      </c>
      <c r="E814" s="55" t="s">
        <v>163</v>
      </c>
      <c r="F814" s="55" t="s">
        <v>35</v>
      </c>
      <c r="G814" s="57">
        <v>34922</v>
      </c>
      <c r="H814" s="58">
        <v>20.2</v>
      </c>
      <c r="I814" s="59">
        <v>10.24</v>
      </c>
      <c r="J814" s="59">
        <v>12</v>
      </c>
      <c r="K814" s="59">
        <v>48.16</v>
      </c>
      <c r="L814" s="60">
        <v>353.4</v>
      </c>
      <c r="M814" s="57">
        <v>35195</v>
      </c>
      <c r="N814" s="55" t="s">
        <v>76</v>
      </c>
      <c r="O814" s="58">
        <v>12.9</v>
      </c>
      <c r="P814" s="55" t="s">
        <v>74</v>
      </c>
      <c r="Q814" s="55" t="s">
        <v>75</v>
      </c>
      <c r="R814" s="59">
        <v>9.76</v>
      </c>
      <c r="S814" s="59">
        <v>11</v>
      </c>
      <c r="T814" s="59">
        <v>48.16</v>
      </c>
      <c r="U814" s="55" t="s">
        <v>1762</v>
      </c>
      <c r="V814" s="60">
        <v>349.8</v>
      </c>
      <c r="W814" s="55" t="s">
        <v>21</v>
      </c>
      <c r="X814" s="61">
        <v>9</v>
      </c>
      <c r="Y814" s="11">
        <f t="shared" si="55"/>
        <v>1996</v>
      </c>
      <c r="Z814" s="7" t="str">
        <f t="shared" si="54"/>
        <v>1996.2</v>
      </c>
      <c r="AA814" s="12">
        <f>IF(AND(INDEX('Rate Case History'!V$11:V$13,MATCH($F814,'Rate Case History'!$U$11:$U$13,0))="Yes",INDEX('Rate Case History'!V$15:V$17,MATCH($N814,'Rate Case History'!$U$15:$U$17,0))="Yes",$M814&lt;='Rate Case History'!$V$7,ISNUMBER($S814)),$S814/100,"NA")</f>
        <v>0.11</v>
      </c>
    </row>
    <row r="815" spans="1:27" x14ac:dyDescent="0.25">
      <c r="A815" s="55" t="s">
        <v>38</v>
      </c>
      <c r="B815" s="56" t="s">
        <v>194</v>
      </c>
      <c r="C815" s="55" t="s">
        <v>109</v>
      </c>
      <c r="D815" s="55" t="s">
        <v>729</v>
      </c>
      <c r="E815" s="55" t="s">
        <v>163</v>
      </c>
      <c r="F815" s="55" t="s">
        <v>35</v>
      </c>
      <c r="G815" s="57">
        <v>34278</v>
      </c>
      <c r="H815" s="58">
        <v>22.7</v>
      </c>
      <c r="I815" s="59">
        <v>10.26</v>
      </c>
      <c r="J815" s="59">
        <v>12</v>
      </c>
      <c r="K815" s="59">
        <v>49.8</v>
      </c>
      <c r="L815" s="59">
        <v>349.2</v>
      </c>
      <c r="M815" s="57">
        <v>34631</v>
      </c>
      <c r="N815" s="55" t="s">
        <v>73</v>
      </c>
      <c r="O815" s="58">
        <v>8.1</v>
      </c>
      <c r="P815" s="55" t="s">
        <v>74</v>
      </c>
      <c r="Q815" s="55" t="s">
        <v>75</v>
      </c>
      <c r="R815" s="59">
        <v>9.67</v>
      </c>
      <c r="S815" s="59">
        <v>11</v>
      </c>
      <c r="T815" s="59">
        <v>48.6</v>
      </c>
      <c r="U815" s="55" t="s">
        <v>1714</v>
      </c>
      <c r="V815" s="59">
        <v>333.1</v>
      </c>
      <c r="W815" s="55" t="s">
        <v>21</v>
      </c>
      <c r="X815" s="61">
        <v>11</v>
      </c>
      <c r="Y815" s="11">
        <f t="shared" si="55"/>
        <v>1994</v>
      </c>
      <c r="Z815" s="7" t="str">
        <f t="shared" si="54"/>
        <v>1994.4</v>
      </c>
      <c r="AA815" s="12">
        <f>IF(AND(INDEX('Rate Case History'!V$11:V$13,MATCH($F815,'Rate Case History'!$U$11:$U$13,0))="Yes",INDEX('Rate Case History'!V$15:V$17,MATCH($N815,'Rate Case History'!$U$15:$U$17,0))="Yes",$M815&lt;='Rate Case History'!$V$7,ISNUMBER($S815)),$S815/100,"NA")</f>
        <v>0.11</v>
      </c>
    </row>
    <row r="816" spans="1:27" x14ac:dyDescent="0.25">
      <c r="A816" s="55" t="s">
        <v>38</v>
      </c>
      <c r="B816" s="56" t="s">
        <v>194</v>
      </c>
      <c r="C816" s="55" t="s">
        <v>109</v>
      </c>
      <c r="D816" s="55" t="s">
        <v>730</v>
      </c>
      <c r="E816" s="55" t="s">
        <v>163</v>
      </c>
      <c r="F816" s="55" t="s">
        <v>35</v>
      </c>
      <c r="G816" s="57">
        <v>33787</v>
      </c>
      <c r="H816" s="58">
        <v>24.8</v>
      </c>
      <c r="I816" s="59">
        <v>11.19</v>
      </c>
      <c r="J816" s="59">
        <v>13</v>
      </c>
      <c r="K816" s="59">
        <v>51.66</v>
      </c>
      <c r="L816" s="60">
        <v>295.2</v>
      </c>
      <c r="M816" s="57">
        <v>34092</v>
      </c>
      <c r="N816" s="55" t="s">
        <v>73</v>
      </c>
      <c r="O816" s="58">
        <v>11.5</v>
      </c>
      <c r="P816" s="55" t="s">
        <v>74</v>
      </c>
      <c r="Q816" s="55" t="s">
        <v>75</v>
      </c>
      <c r="R816" s="60">
        <v>10.41</v>
      </c>
      <c r="S816" s="60">
        <v>11.5</v>
      </c>
      <c r="T816" s="60">
        <v>51.66</v>
      </c>
      <c r="U816" s="55" t="s">
        <v>1681</v>
      </c>
      <c r="V816" s="60">
        <v>275.10000000000002</v>
      </c>
      <c r="W816" s="55" t="s">
        <v>21</v>
      </c>
      <c r="X816" s="61">
        <v>10</v>
      </c>
      <c r="Y816" s="11">
        <f t="shared" si="55"/>
        <v>1993</v>
      </c>
      <c r="Z816" s="7" t="str">
        <f t="shared" si="54"/>
        <v>1993.2</v>
      </c>
      <c r="AA816" s="12">
        <f>IF(AND(INDEX('Rate Case History'!V$11:V$13,MATCH($F816,'Rate Case History'!$U$11:$U$13,0))="Yes",INDEX('Rate Case History'!V$15:V$17,MATCH($N816,'Rate Case History'!$U$15:$U$17,0))="Yes",$M816&lt;='Rate Case History'!$V$7,ISNUMBER($S816)),$S816/100,"NA")</f>
        <v>0.115</v>
      </c>
    </row>
    <row r="817" spans="1:27" x14ac:dyDescent="0.25">
      <c r="A817" s="55" t="s">
        <v>38</v>
      </c>
      <c r="B817" s="56" t="s">
        <v>194</v>
      </c>
      <c r="C817" s="55" t="s">
        <v>109</v>
      </c>
      <c r="D817" s="55" t="s">
        <v>2246</v>
      </c>
      <c r="E817" s="55" t="s">
        <v>163</v>
      </c>
      <c r="F817" s="55" t="s">
        <v>35</v>
      </c>
      <c r="G817" s="57">
        <v>30092</v>
      </c>
      <c r="H817" s="58">
        <v>30.1</v>
      </c>
      <c r="I817" s="59">
        <v>14.53</v>
      </c>
      <c r="J817" s="59">
        <v>17.75</v>
      </c>
      <c r="K817" s="59">
        <v>55.07</v>
      </c>
      <c r="L817" s="59">
        <v>205.7</v>
      </c>
      <c r="M817" s="57">
        <v>30396</v>
      </c>
      <c r="N817" s="55" t="s">
        <v>76</v>
      </c>
      <c r="O817" s="58">
        <v>22.2</v>
      </c>
      <c r="P817" s="55" t="s">
        <v>74</v>
      </c>
      <c r="Q817" s="55" t="s">
        <v>75</v>
      </c>
      <c r="R817" s="59">
        <v>13</v>
      </c>
      <c r="S817" s="59">
        <v>14.96</v>
      </c>
      <c r="T817" s="59">
        <v>55.07</v>
      </c>
      <c r="U817" s="55" t="s">
        <v>1966</v>
      </c>
      <c r="V817" s="59">
        <v>205.5</v>
      </c>
      <c r="W817" s="55" t="s">
        <v>21</v>
      </c>
      <c r="X817" s="61">
        <v>10</v>
      </c>
      <c r="Y817" s="11">
        <f t="shared" si="55"/>
        <v>1983</v>
      </c>
      <c r="Z817" s="7" t="str">
        <f t="shared" si="54"/>
        <v>1983.1</v>
      </c>
      <c r="AA817" s="12">
        <f>IF(AND(INDEX('Rate Case History'!V$11:V$13,MATCH($F817,'Rate Case History'!$U$11:$U$13,0))="Yes",INDEX('Rate Case History'!V$15:V$17,MATCH($N817,'Rate Case History'!$U$15:$U$17,0))="Yes",$M817&lt;='Rate Case History'!$V$7,ISNUMBER($S817)),$S817/100,"NA")</f>
        <v>0.14960000000000001</v>
      </c>
    </row>
    <row r="818" spans="1:27" x14ac:dyDescent="0.25">
      <c r="A818" s="55" t="s">
        <v>38</v>
      </c>
      <c r="B818" s="56" t="s">
        <v>194</v>
      </c>
      <c r="C818" s="55" t="s">
        <v>109</v>
      </c>
      <c r="D818" s="55" t="s">
        <v>2247</v>
      </c>
      <c r="E818" s="55" t="s">
        <v>163</v>
      </c>
      <c r="F818" s="55" t="s">
        <v>35</v>
      </c>
      <c r="G818" s="57">
        <v>29462</v>
      </c>
      <c r="H818" s="58">
        <v>28.3</v>
      </c>
      <c r="I818" s="59">
        <v>12.35</v>
      </c>
      <c r="J818" s="59">
        <v>15.7</v>
      </c>
      <c r="K818" s="59">
        <v>52.87</v>
      </c>
      <c r="L818" s="59" t="s">
        <v>17</v>
      </c>
      <c r="M818" s="57">
        <v>29825</v>
      </c>
      <c r="N818" s="55" t="s">
        <v>76</v>
      </c>
      <c r="O818" s="58">
        <v>17.3</v>
      </c>
      <c r="P818" s="55" t="s">
        <v>74</v>
      </c>
      <c r="Q818" s="55" t="s">
        <v>75</v>
      </c>
      <c r="R818" s="59">
        <v>11.78</v>
      </c>
      <c r="S818" s="59">
        <v>14.43</v>
      </c>
      <c r="T818" s="59">
        <v>52.87</v>
      </c>
      <c r="U818" s="55" t="s">
        <v>2177</v>
      </c>
      <c r="V818" s="59" t="s">
        <v>17</v>
      </c>
      <c r="W818" s="55" t="s">
        <v>17</v>
      </c>
      <c r="X818" s="61">
        <v>12</v>
      </c>
      <c r="Y818" s="11">
        <f t="shared" si="55"/>
        <v>1981</v>
      </c>
      <c r="Z818" s="7" t="str">
        <f t="shared" si="54"/>
        <v>1981.3</v>
      </c>
      <c r="AA818" s="12">
        <f>IF(AND(INDEX('Rate Case History'!V$11:V$13,MATCH($F818,'Rate Case History'!$U$11:$U$13,0))="Yes",INDEX('Rate Case History'!V$15:V$17,MATCH($N818,'Rate Case History'!$U$15:$U$17,0))="Yes",$M818&lt;='Rate Case History'!$V$7,ISNUMBER($S818)),$S818/100,"NA")</f>
        <v>0.14429999999999998</v>
      </c>
    </row>
    <row r="819" spans="1:27" x14ac:dyDescent="0.25">
      <c r="A819" s="55" t="s">
        <v>38</v>
      </c>
      <c r="B819" s="56" t="s">
        <v>731</v>
      </c>
      <c r="C819" s="55" t="s">
        <v>123</v>
      </c>
      <c r="D819" s="55" t="s">
        <v>2248</v>
      </c>
      <c r="E819" s="55" t="s">
        <v>163</v>
      </c>
      <c r="F819" s="55" t="s">
        <v>35</v>
      </c>
      <c r="G819" s="57">
        <v>44866</v>
      </c>
      <c r="H819" s="58">
        <v>40.322302000000001</v>
      </c>
      <c r="I819" s="59">
        <v>7.07</v>
      </c>
      <c r="J819" s="59">
        <v>10.3</v>
      </c>
      <c r="K819" s="59">
        <v>53</v>
      </c>
      <c r="L819" s="59">
        <v>482.45</v>
      </c>
      <c r="M819" s="57">
        <v>45225</v>
      </c>
      <c r="N819" s="55" t="s">
        <v>73</v>
      </c>
      <c r="O819" s="58">
        <v>28.803999999999998</v>
      </c>
      <c r="P819" s="55" t="s">
        <v>74</v>
      </c>
      <c r="Q819" s="55" t="s">
        <v>75</v>
      </c>
      <c r="R819" s="59">
        <v>6.72</v>
      </c>
      <c r="S819" s="59">
        <v>9.65</v>
      </c>
      <c r="T819" s="59">
        <v>53</v>
      </c>
      <c r="U819" s="55" t="s">
        <v>1683</v>
      </c>
      <c r="V819" s="59">
        <v>470.07299999999998</v>
      </c>
      <c r="W819" s="55" t="s">
        <v>21</v>
      </c>
      <c r="X819" s="61">
        <v>11</v>
      </c>
      <c r="Y819" s="11">
        <f t="shared" si="55"/>
        <v>2023</v>
      </c>
      <c r="Z819" s="7" t="str">
        <f t="shared" si="54"/>
        <v>2023.4</v>
      </c>
      <c r="AA819" s="12">
        <f>IF(AND(INDEX('Rate Case History'!V$11:V$13,MATCH($F819,'Rate Case History'!$U$11:$U$13,0))="Yes",INDEX('Rate Case History'!V$15:V$17,MATCH($N819,'Rate Case History'!$U$15:$U$17,0))="Yes",$M819&lt;='Rate Case History'!$V$7,ISNUMBER($S819)),$S819/100,"NA")</f>
        <v>9.6500000000000002E-2</v>
      </c>
    </row>
    <row r="820" spans="1:27" x14ac:dyDescent="0.25">
      <c r="A820" s="55" t="s">
        <v>38</v>
      </c>
      <c r="B820" s="56" t="s">
        <v>731</v>
      </c>
      <c r="C820" s="55" t="s">
        <v>123</v>
      </c>
      <c r="D820" s="55" t="s">
        <v>732</v>
      </c>
      <c r="E820" s="55" t="s">
        <v>163</v>
      </c>
      <c r="F820" s="55" t="s">
        <v>35</v>
      </c>
      <c r="G820" s="57">
        <v>43021</v>
      </c>
      <c r="H820" s="58">
        <v>4.7425069999999998</v>
      </c>
      <c r="I820" s="59">
        <v>7</v>
      </c>
      <c r="J820" s="59">
        <v>10.3</v>
      </c>
      <c r="K820" s="59">
        <v>50.9</v>
      </c>
      <c r="L820" s="59">
        <v>284.28699499999999</v>
      </c>
      <c r="M820" s="57">
        <v>43412</v>
      </c>
      <c r="N820" s="55" t="s">
        <v>76</v>
      </c>
      <c r="O820" s="58">
        <v>3.100635</v>
      </c>
      <c r="P820" s="55" t="s">
        <v>74</v>
      </c>
      <c r="Q820" s="55" t="s">
        <v>75</v>
      </c>
      <c r="R820" s="59">
        <v>6.7</v>
      </c>
      <c r="S820" s="59">
        <v>9.6999999999999993</v>
      </c>
      <c r="T820" s="59">
        <v>50.9</v>
      </c>
      <c r="U820" s="55" t="s">
        <v>1687</v>
      </c>
      <c r="V820" s="59">
        <v>284.298225</v>
      </c>
      <c r="W820" s="55" t="s">
        <v>21</v>
      </c>
      <c r="X820" s="61">
        <v>13</v>
      </c>
      <c r="Y820" s="11">
        <f t="shared" si="55"/>
        <v>2018</v>
      </c>
      <c r="Z820" s="7" t="str">
        <f t="shared" si="54"/>
        <v>2018.4</v>
      </c>
      <c r="AA820" s="12">
        <f>IF(AND(INDEX('Rate Case History'!V$11:V$13,MATCH($F820,'Rate Case History'!$U$11:$U$13,0))="Yes",INDEX('Rate Case History'!V$15:V$17,MATCH($N820,'Rate Case History'!$U$15:$U$17,0))="Yes",$M820&lt;='Rate Case History'!$V$7,ISNUMBER($S820)),$S820/100,"NA")</f>
        <v>9.6999999999999989E-2</v>
      </c>
    </row>
    <row r="821" spans="1:27" x14ac:dyDescent="0.25">
      <c r="A821" s="55" t="s">
        <v>38</v>
      </c>
      <c r="B821" s="56" t="s">
        <v>731</v>
      </c>
      <c r="C821" s="55" t="s">
        <v>123</v>
      </c>
      <c r="D821" s="55" t="s">
        <v>733</v>
      </c>
      <c r="E821" s="55" t="s">
        <v>163</v>
      </c>
      <c r="F821" s="55" t="s">
        <v>35</v>
      </c>
      <c r="G821" s="57">
        <v>42277</v>
      </c>
      <c r="H821" s="58">
        <v>14.84638</v>
      </c>
      <c r="I821" s="59">
        <v>7.64</v>
      </c>
      <c r="J821" s="59">
        <v>10.3</v>
      </c>
      <c r="K821" s="59">
        <v>50.32</v>
      </c>
      <c r="L821" s="59">
        <v>249.709461</v>
      </c>
      <c r="M821" s="57">
        <v>42642</v>
      </c>
      <c r="N821" s="55" t="s">
        <v>76</v>
      </c>
      <c r="O821" s="58">
        <v>6.7754620000000001</v>
      </c>
      <c r="P821" s="55" t="s">
        <v>74</v>
      </c>
      <c r="Q821" s="55" t="s">
        <v>75</v>
      </c>
      <c r="R821" s="59">
        <v>6.88</v>
      </c>
      <c r="S821" s="59">
        <v>9.11</v>
      </c>
      <c r="T821" s="59">
        <v>50.32</v>
      </c>
      <c r="U821" s="55" t="s">
        <v>1722</v>
      </c>
      <c r="V821" s="59">
        <v>234.39522199999999</v>
      </c>
      <c r="W821" s="55" t="s">
        <v>21</v>
      </c>
      <c r="X821" s="61">
        <v>12</v>
      </c>
      <c r="Y821" s="11">
        <f t="shared" si="55"/>
        <v>2016</v>
      </c>
      <c r="Z821" s="7" t="str">
        <f t="shared" si="54"/>
        <v>2016.3</v>
      </c>
      <c r="AA821" s="12">
        <f>IF(AND(INDEX('Rate Case History'!V$11:V$13,MATCH($F821,'Rate Case History'!$U$11:$U$13,0))="Yes",INDEX('Rate Case History'!V$15:V$17,MATCH($N821,'Rate Case History'!$U$15:$U$17,0))="Yes",$M821&lt;='Rate Case History'!$V$7,ISNUMBER($S821)),$S821/100,"NA")</f>
        <v>9.11E-2</v>
      </c>
    </row>
    <row r="822" spans="1:27" x14ac:dyDescent="0.25">
      <c r="A822" s="55" t="s">
        <v>38</v>
      </c>
      <c r="B822" s="56" t="s">
        <v>731</v>
      </c>
      <c r="C822" s="55" t="s">
        <v>123</v>
      </c>
      <c r="D822" s="55" t="s">
        <v>734</v>
      </c>
      <c r="E822" s="55" t="s">
        <v>163</v>
      </c>
      <c r="F822" s="55" t="s">
        <v>35</v>
      </c>
      <c r="G822" s="57">
        <v>41547</v>
      </c>
      <c r="H822" s="58">
        <v>12.159454</v>
      </c>
      <c r="I822" s="59">
        <v>8.01</v>
      </c>
      <c r="J822" s="59">
        <v>10.75</v>
      </c>
      <c r="K822" s="59">
        <v>50.31</v>
      </c>
      <c r="L822" s="59">
        <v>199.19223600000001</v>
      </c>
      <c r="M822" s="57">
        <v>41906</v>
      </c>
      <c r="N822" s="55" t="s">
        <v>76</v>
      </c>
      <c r="O822" s="58">
        <v>7.5807739999999999</v>
      </c>
      <c r="P822" s="55" t="s">
        <v>74</v>
      </c>
      <c r="Q822" s="55" t="s">
        <v>75</v>
      </c>
      <c r="R822" s="59">
        <v>7.3</v>
      </c>
      <c r="S822" s="59">
        <v>9.35</v>
      </c>
      <c r="T822" s="59">
        <v>50.31</v>
      </c>
      <c r="U822" s="55" t="s">
        <v>1658</v>
      </c>
      <c r="V822" s="59">
        <v>189.725213</v>
      </c>
      <c r="W822" s="55" t="s">
        <v>21</v>
      </c>
      <c r="X822" s="61">
        <v>11</v>
      </c>
      <c r="Y822" s="11">
        <f t="shared" si="55"/>
        <v>2014</v>
      </c>
      <c r="Z822" s="7" t="str">
        <f t="shared" si="54"/>
        <v>2014.3</v>
      </c>
      <c r="AA822" s="12">
        <f>IF(AND(INDEX('Rate Case History'!V$11:V$13,MATCH($F822,'Rate Case History'!$U$11:$U$13,0))="Yes",INDEX('Rate Case History'!V$15:V$17,MATCH($N822,'Rate Case History'!$U$15:$U$17,0))="Yes",$M822&lt;='Rate Case History'!$V$7,ISNUMBER($S822)),$S822/100,"NA")</f>
        <v>9.35E-2</v>
      </c>
    </row>
    <row r="823" spans="1:27" x14ac:dyDescent="0.25">
      <c r="A823" s="55" t="s">
        <v>38</v>
      </c>
      <c r="B823" s="56" t="s">
        <v>731</v>
      </c>
      <c r="C823" s="55" t="s">
        <v>123</v>
      </c>
      <c r="D823" s="55" t="s">
        <v>735</v>
      </c>
      <c r="E823" s="55" t="s">
        <v>163</v>
      </c>
      <c r="F823" s="55" t="s">
        <v>35</v>
      </c>
      <c r="G823" s="57">
        <v>40512</v>
      </c>
      <c r="H823" s="58">
        <v>14.992107000000001</v>
      </c>
      <c r="I823" s="59">
        <v>8.36</v>
      </c>
      <c r="J823" s="59">
        <v>10.75</v>
      </c>
      <c r="K823" s="59">
        <v>50.48</v>
      </c>
      <c r="L823" s="60">
        <v>190.65268</v>
      </c>
      <c r="M823" s="57">
        <v>41053</v>
      </c>
      <c r="N823" s="55" t="s">
        <v>76</v>
      </c>
      <c r="O823" s="58">
        <v>11.047295999999999</v>
      </c>
      <c r="P823" s="55" t="s">
        <v>74</v>
      </c>
      <c r="Q823" s="55" t="s">
        <v>75</v>
      </c>
      <c r="R823" s="59">
        <v>7.83</v>
      </c>
      <c r="S823" s="59">
        <v>9.6999999999999993</v>
      </c>
      <c r="T823" s="59">
        <v>50.48</v>
      </c>
      <c r="U823" s="55" t="s">
        <v>1713</v>
      </c>
      <c r="V823" s="60">
        <v>189.808628</v>
      </c>
      <c r="W823" s="55" t="s">
        <v>21</v>
      </c>
      <c r="X823" s="61">
        <v>18</v>
      </c>
      <c r="Y823" s="11">
        <f t="shared" si="55"/>
        <v>2012</v>
      </c>
      <c r="Z823" s="7" t="str">
        <f t="shared" si="54"/>
        <v>2012.2</v>
      </c>
      <c r="AA823" s="12">
        <f>IF(AND(INDEX('Rate Case History'!V$11:V$13,MATCH($F823,'Rate Case History'!$U$11:$U$13,0))="Yes",INDEX('Rate Case History'!V$15:V$17,MATCH($N823,'Rate Case History'!$U$15:$U$17,0))="Yes",$M823&lt;='Rate Case History'!$V$7,ISNUMBER($S823)),$S823/100,"NA")</f>
        <v>9.6999999999999989E-2</v>
      </c>
    </row>
    <row r="824" spans="1:27" x14ac:dyDescent="0.25">
      <c r="A824" s="55" t="s">
        <v>38</v>
      </c>
      <c r="B824" s="56" t="s">
        <v>731</v>
      </c>
      <c r="C824" s="55" t="s">
        <v>123</v>
      </c>
      <c r="D824" s="55" t="s">
        <v>736</v>
      </c>
      <c r="E824" s="55" t="s">
        <v>163</v>
      </c>
      <c r="F824" s="55" t="s">
        <v>35</v>
      </c>
      <c r="G824" s="57">
        <v>39660</v>
      </c>
      <c r="H824" s="58">
        <v>17.946000000000002</v>
      </c>
      <c r="I824" s="59">
        <v>8.73</v>
      </c>
      <c r="J824" s="59">
        <v>11.75</v>
      </c>
      <c r="K824" s="59">
        <v>48.77</v>
      </c>
      <c r="L824" s="59">
        <v>189.38200000000001</v>
      </c>
      <c r="M824" s="57">
        <v>39993</v>
      </c>
      <c r="N824" s="55" t="s">
        <v>76</v>
      </c>
      <c r="O824" s="58">
        <v>15.4</v>
      </c>
      <c r="P824" s="55" t="s">
        <v>74</v>
      </c>
      <c r="Q824" s="55" t="s">
        <v>75</v>
      </c>
      <c r="R824" s="59">
        <v>7.98</v>
      </c>
      <c r="S824" s="59">
        <v>10.210000000000001</v>
      </c>
      <c r="T824" s="59">
        <v>48.77</v>
      </c>
      <c r="U824" s="55" t="s">
        <v>1659</v>
      </c>
      <c r="V824" s="59">
        <v>189.4</v>
      </c>
      <c r="W824" s="55" t="s">
        <v>21</v>
      </c>
      <c r="X824" s="61">
        <v>11</v>
      </c>
      <c r="Y824" s="11">
        <f t="shared" si="55"/>
        <v>2009</v>
      </c>
      <c r="Z824" s="7" t="str">
        <f t="shared" si="54"/>
        <v>2009.2</v>
      </c>
      <c r="AA824" s="12">
        <f>IF(AND(INDEX('Rate Case History'!V$11:V$13,MATCH($F824,'Rate Case History'!$U$11:$U$13,0))="Yes",INDEX('Rate Case History'!V$15:V$17,MATCH($N824,'Rate Case History'!$U$15:$U$17,0))="Yes",$M824&lt;='Rate Case History'!$V$7,ISNUMBER($S824)),$S824/100,"NA")</f>
        <v>0.10210000000000001</v>
      </c>
    </row>
    <row r="825" spans="1:27" x14ac:dyDescent="0.25">
      <c r="A825" s="55" t="s">
        <v>38</v>
      </c>
      <c r="B825" s="56" t="s">
        <v>731</v>
      </c>
      <c r="C825" s="55" t="s">
        <v>123</v>
      </c>
      <c r="D825" s="55" t="s">
        <v>737</v>
      </c>
      <c r="E825" s="55" t="s">
        <v>163</v>
      </c>
      <c r="F825" s="55" t="s">
        <v>35</v>
      </c>
      <c r="G825" s="57">
        <v>36648</v>
      </c>
      <c r="H825" s="58">
        <v>8.4</v>
      </c>
      <c r="I825" s="59">
        <v>10.33</v>
      </c>
      <c r="J825" s="59">
        <v>12.5</v>
      </c>
      <c r="K825" s="59">
        <v>49.99</v>
      </c>
      <c r="L825" s="60">
        <v>90.4</v>
      </c>
      <c r="M825" s="57">
        <v>37831</v>
      </c>
      <c r="N825" s="55" t="s">
        <v>73</v>
      </c>
      <c r="O825" s="58">
        <v>5</v>
      </c>
      <c r="P825" s="55" t="s">
        <v>74</v>
      </c>
      <c r="Q825" s="55" t="s">
        <v>75</v>
      </c>
      <c r="R825" s="59">
        <v>9.93</v>
      </c>
      <c r="S825" s="59">
        <v>11.71</v>
      </c>
      <c r="T825" s="59">
        <v>49.99</v>
      </c>
      <c r="U825" s="55" t="s">
        <v>1738</v>
      </c>
      <c r="V825" s="60">
        <v>83.1</v>
      </c>
      <c r="W825" s="55" t="s">
        <v>21</v>
      </c>
      <c r="X825" s="61">
        <v>39</v>
      </c>
      <c r="Y825" s="11">
        <f t="shared" si="55"/>
        <v>2003</v>
      </c>
      <c r="Z825" s="7" t="str">
        <f t="shared" si="54"/>
        <v>2003.3</v>
      </c>
      <c r="AA825" s="12">
        <f>IF(AND(INDEX('Rate Case History'!V$11:V$13,MATCH($F825,'Rate Case History'!$U$11:$U$13,0))="Yes",INDEX('Rate Case History'!V$15:V$17,MATCH($N825,'Rate Case History'!$U$15:$U$17,0))="Yes",$M825&lt;='Rate Case History'!$V$7,ISNUMBER($S825)),$S825/100,"NA")</f>
        <v>0.11710000000000001</v>
      </c>
    </row>
    <row r="826" spans="1:27" x14ac:dyDescent="0.25">
      <c r="A826" s="55" t="s">
        <v>38</v>
      </c>
      <c r="B826" s="56" t="s">
        <v>731</v>
      </c>
      <c r="C826" s="55" t="s">
        <v>123</v>
      </c>
      <c r="D826" s="55" t="s">
        <v>738</v>
      </c>
      <c r="E826" s="55" t="s">
        <v>163</v>
      </c>
      <c r="F826" s="55" t="s">
        <v>35</v>
      </c>
      <c r="G826" s="57">
        <v>33669</v>
      </c>
      <c r="H826" s="58">
        <v>7.2</v>
      </c>
      <c r="I826" s="59">
        <v>11.76</v>
      </c>
      <c r="J826" s="59">
        <v>13.75</v>
      </c>
      <c r="K826" s="59">
        <v>50.66</v>
      </c>
      <c r="L826" s="59">
        <v>68.2</v>
      </c>
      <c r="M826" s="57">
        <v>34022</v>
      </c>
      <c r="N826" s="55" t="s">
        <v>73</v>
      </c>
      <c r="O826" s="58">
        <v>5</v>
      </c>
      <c r="P826" s="55" t="s">
        <v>74</v>
      </c>
      <c r="Q826" s="55" t="s">
        <v>75</v>
      </c>
      <c r="R826" s="60">
        <v>10.67</v>
      </c>
      <c r="S826" s="60">
        <v>11.6</v>
      </c>
      <c r="T826" s="60">
        <v>50.66</v>
      </c>
      <c r="U826" s="55" t="s">
        <v>1721</v>
      </c>
      <c r="V826" s="59">
        <v>69.099999999999994</v>
      </c>
      <c r="W826" s="55" t="s">
        <v>21</v>
      </c>
      <c r="X826" s="61">
        <v>11</v>
      </c>
      <c r="Y826" s="11">
        <f t="shared" si="55"/>
        <v>1993</v>
      </c>
      <c r="Z826" s="7" t="str">
        <f t="shared" si="54"/>
        <v>1993.1</v>
      </c>
      <c r="AA826" s="12">
        <f>IF(AND(INDEX('Rate Case History'!V$11:V$13,MATCH($F826,'Rate Case History'!$U$11:$U$13,0))="Yes",INDEX('Rate Case History'!V$15:V$17,MATCH($N826,'Rate Case History'!$U$15:$U$17,0))="Yes",$M826&lt;='Rate Case History'!$V$7,ISNUMBER($S826)),$S826/100,"NA")</f>
        <v>0.11599999999999999</v>
      </c>
    </row>
    <row r="827" spans="1:27" x14ac:dyDescent="0.25">
      <c r="A827" s="55" t="s">
        <v>38</v>
      </c>
      <c r="B827" s="56" t="s">
        <v>731</v>
      </c>
      <c r="C827" s="55" t="s">
        <v>123</v>
      </c>
      <c r="D827" s="55" t="s">
        <v>2249</v>
      </c>
      <c r="E827" s="55" t="s">
        <v>163</v>
      </c>
      <c r="F827" s="55" t="s">
        <v>35</v>
      </c>
      <c r="G827" s="57">
        <v>31488</v>
      </c>
      <c r="H827" s="58">
        <v>8</v>
      </c>
      <c r="I827" s="59">
        <v>12.74</v>
      </c>
      <c r="J827" s="59">
        <v>15</v>
      </c>
      <c r="K827" s="59">
        <v>49</v>
      </c>
      <c r="L827" s="59" t="s">
        <v>17</v>
      </c>
      <c r="M827" s="57">
        <v>31797</v>
      </c>
      <c r="N827" s="55" t="s">
        <v>76</v>
      </c>
      <c r="O827" s="58">
        <v>2.9</v>
      </c>
      <c r="P827" s="55" t="s">
        <v>74</v>
      </c>
      <c r="Q827" s="55" t="s">
        <v>75</v>
      </c>
      <c r="R827" s="60">
        <v>10.52</v>
      </c>
      <c r="S827" s="60">
        <v>12.75</v>
      </c>
      <c r="T827" s="60">
        <v>37.799999999999997</v>
      </c>
      <c r="U827" s="55" t="s">
        <v>2250</v>
      </c>
      <c r="V827" s="60" t="s">
        <v>17</v>
      </c>
      <c r="W827" s="55" t="s">
        <v>17</v>
      </c>
      <c r="X827" s="61">
        <v>10</v>
      </c>
      <c r="Y827" s="11">
        <f t="shared" si="55"/>
        <v>1987</v>
      </c>
      <c r="Z827" s="7" t="str">
        <f t="shared" si="54"/>
        <v>1987.1</v>
      </c>
      <c r="AA827" s="12">
        <f>IF(AND(INDEX('Rate Case History'!V$11:V$13,MATCH($F827,'Rate Case History'!$U$11:$U$13,0))="Yes",INDEX('Rate Case History'!V$15:V$17,MATCH($N827,'Rate Case History'!$U$15:$U$17,0))="Yes",$M827&lt;='Rate Case History'!$V$7,ISNUMBER($S827)),$S827/100,"NA")</f>
        <v>0.1275</v>
      </c>
    </row>
    <row r="828" spans="1:27" x14ac:dyDescent="0.25">
      <c r="A828" s="55" t="s">
        <v>38</v>
      </c>
      <c r="B828" s="56" t="s">
        <v>731</v>
      </c>
      <c r="C828" s="55" t="s">
        <v>123</v>
      </c>
      <c r="D828" s="55" t="s">
        <v>2251</v>
      </c>
      <c r="E828" s="55" t="s">
        <v>163</v>
      </c>
      <c r="F828" s="55" t="s">
        <v>35</v>
      </c>
      <c r="G828" s="57">
        <v>29980</v>
      </c>
      <c r="H828" s="58">
        <v>6.9</v>
      </c>
      <c r="I828" s="59">
        <v>15.77</v>
      </c>
      <c r="J828" s="59">
        <v>18</v>
      </c>
      <c r="K828" s="59">
        <v>54.92</v>
      </c>
      <c r="L828" s="59" t="s">
        <v>17</v>
      </c>
      <c r="M828" s="57">
        <v>30344</v>
      </c>
      <c r="N828" s="55" t="s">
        <v>76</v>
      </c>
      <c r="O828" s="58">
        <v>5.0999999999999996</v>
      </c>
      <c r="P828" s="55" t="s">
        <v>74</v>
      </c>
      <c r="Q828" s="55" t="s">
        <v>75</v>
      </c>
      <c r="R828" s="60">
        <v>13.53</v>
      </c>
      <c r="S828" s="60">
        <v>14.9</v>
      </c>
      <c r="T828" s="60">
        <v>49.9</v>
      </c>
      <c r="U828" s="55" t="s">
        <v>1963</v>
      </c>
      <c r="V828" s="60" t="s">
        <v>17</v>
      </c>
      <c r="W828" s="55" t="s">
        <v>17</v>
      </c>
      <c r="X828" s="61">
        <v>12</v>
      </c>
      <c r="Y828" s="11">
        <f t="shared" si="55"/>
        <v>1983</v>
      </c>
      <c r="Z828" s="7" t="str">
        <f t="shared" si="54"/>
        <v>1983.1</v>
      </c>
      <c r="AA828" s="12">
        <f>IF(AND(INDEX('Rate Case History'!V$11:V$13,MATCH($F828,'Rate Case History'!$U$11:$U$13,0))="Yes",INDEX('Rate Case History'!V$15:V$17,MATCH($N828,'Rate Case History'!$U$15:$U$17,0))="Yes",$M828&lt;='Rate Case History'!$V$7,ISNUMBER($S828)),$S828/100,"NA")</f>
        <v>0.14899999999999999</v>
      </c>
    </row>
    <row r="829" spans="1:27" x14ac:dyDescent="0.25">
      <c r="A829" s="55" t="s">
        <v>38</v>
      </c>
      <c r="B829" s="56" t="s">
        <v>39</v>
      </c>
      <c r="C829" s="55" t="s">
        <v>29</v>
      </c>
      <c r="D829" s="55" t="s">
        <v>1641</v>
      </c>
      <c r="E829" s="55" t="s">
        <v>163</v>
      </c>
      <c r="F829" s="55" t="s">
        <v>35</v>
      </c>
      <c r="G829" s="57">
        <v>44501</v>
      </c>
      <c r="H829" s="58">
        <v>35.628999999999998</v>
      </c>
      <c r="I829" s="59">
        <v>7.46</v>
      </c>
      <c r="J829" s="59">
        <v>10.5</v>
      </c>
      <c r="K829" s="59">
        <v>52.5</v>
      </c>
      <c r="L829" s="59">
        <v>934.44799999999998</v>
      </c>
      <c r="M829" s="57">
        <v>45008</v>
      </c>
      <c r="N829" s="55" t="s">
        <v>73</v>
      </c>
      <c r="O829" s="58">
        <v>20.888000000000002</v>
      </c>
      <c r="P829" s="55" t="s">
        <v>74</v>
      </c>
      <c r="Q829" s="55" t="s">
        <v>75</v>
      </c>
      <c r="R829" s="59">
        <v>6.97</v>
      </c>
      <c r="S829" s="59">
        <v>9.57</v>
      </c>
      <c r="T829" s="59">
        <v>52.5</v>
      </c>
      <c r="U829" s="55" t="s">
        <v>1684</v>
      </c>
      <c r="V829" s="59">
        <v>927.76099999999997</v>
      </c>
      <c r="W829" s="55" t="s">
        <v>21</v>
      </c>
      <c r="X829" s="61">
        <v>16</v>
      </c>
      <c r="Y829" s="11">
        <f t="shared" si="55"/>
        <v>2023</v>
      </c>
      <c r="Z829" s="7" t="str">
        <f t="shared" ref="Z829:Z846" si="56">YEAR(M829)&amp;"."&amp;INT((MONTH(M829)-1)/3)+1</f>
        <v>2023.1</v>
      </c>
      <c r="AA829" s="12">
        <f>IF(AND(INDEX('Rate Case History'!V$11:V$13,MATCH($F829,'Rate Case History'!$U$11:$U$13,0))="Yes",INDEX('Rate Case History'!V$15:V$17,MATCH($N829,'Rate Case History'!$U$15:$U$17,0))="Yes",$M829&lt;='Rate Case History'!$V$7,ISNUMBER($S829)),$S829/100,"NA")</f>
        <v>9.5700000000000007E-2</v>
      </c>
    </row>
    <row r="830" spans="1:27" x14ac:dyDescent="0.25">
      <c r="A830" s="55" t="s">
        <v>38</v>
      </c>
      <c r="B830" s="56" t="s">
        <v>39</v>
      </c>
      <c r="C830" s="55" t="s">
        <v>29</v>
      </c>
      <c r="D830" s="55" t="s">
        <v>739</v>
      </c>
      <c r="E830" s="55" t="s">
        <v>163</v>
      </c>
      <c r="F830" s="55" t="s">
        <v>24</v>
      </c>
      <c r="G830" s="57">
        <v>41852</v>
      </c>
      <c r="H830" s="58">
        <v>14.944889</v>
      </c>
      <c r="I830" s="60" t="s">
        <v>17</v>
      </c>
      <c r="J830" s="60" t="s">
        <v>17</v>
      </c>
      <c r="K830" s="60" t="s">
        <v>17</v>
      </c>
      <c r="L830" s="60" t="s">
        <v>17</v>
      </c>
      <c r="M830" s="57">
        <v>42031</v>
      </c>
      <c r="N830" s="55" t="s">
        <v>76</v>
      </c>
      <c r="O830" s="58">
        <v>14.700488999999999</v>
      </c>
      <c r="P830" s="55" t="s">
        <v>74</v>
      </c>
      <c r="Q830" s="55" t="s">
        <v>74</v>
      </c>
      <c r="R830" s="60" t="s">
        <v>17</v>
      </c>
      <c r="S830" s="60" t="s">
        <v>17</v>
      </c>
      <c r="T830" s="60" t="s">
        <v>17</v>
      </c>
      <c r="U830" s="55" t="s">
        <v>1656</v>
      </c>
      <c r="V830" s="60" t="s">
        <v>17</v>
      </c>
      <c r="W830" s="55" t="s">
        <v>17</v>
      </c>
      <c r="X830" s="61">
        <v>5</v>
      </c>
      <c r="Y830" s="11">
        <f t="shared" si="55"/>
        <v>2015</v>
      </c>
      <c r="Z830" s="7" t="str">
        <f t="shared" si="56"/>
        <v>2015.1</v>
      </c>
      <c r="AA830" s="12" t="str">
        <f>IF(AND(INDEX('Rate Case History'!V$11:V$13,MATCH($F830,'Rate Case History'!$U$11:$U$13,0))="Yes",INDEX('Rate Case History'!V$15:V$17,MATCH($N830,'Rate Case History'!$U$15:$U$17,0))="Yes",$M830&lt;='Rate Case History'!$V$7,ISNUMBER($S830)),$S830/100,"NA")</f>
        <v>NA</v>
      </c>
    </row>
    <row r="831" spans="1:27" x14ac:dyDescent="0.25">
      <c r="A831" s="55" t="s">
        <v>38</v>
      </c>
      <c r="B831" s="56" t="s">
        <v>39</v>
      </c>
      <c r="C831" s="55" t="s">
        <v>29</v>
      </c>
      <c r="D831" s="55" t="s">
        <v>740</v>
      </c>
      <c r="E831" s="55" t="s">
        <v>163</v>
      </c>
      <c r="F831" s="55" t="s">
        <v>35</v>
      </c>
      <c r="G831" s="57">
        <v>40129</v>
      </c>
      <c r="H831" s="58">
        <v>9.9239999999999995</v>
      </c>
      <c r="I831" s="59">
        <v>8.56</v>
      </c>
      <c r="J831" s="59">
        <v>10.6</v>
      </c>
      <c r="K831" s="59">
        <v>52.46</v>
      </c>
      <c r="L831" s="60">
        <v>441</v>
      </c>
      <c r="M831" s="57">
        <v>40518</v>
      </c>
      <c r="N831" s="55" t="s">
        <v>76</v>
      </c>
      <c r="O831" s="58">
        <v>7.2910000000000004</v>
      </c>
      <c r="P831" s="55" t="s">
        <v>74</v>
      </c>
      <c r="Q831" s="55" t="s">
        <v>75</v>
      </c>
      <c r="R831" s="59">
        <v>8.2799999999999994</v>
      </c>
      <c r="S831" s="59">
        <v>10.09</v>
      </c>
      <c r="T831" s="59">
        <v>52.46</v>
      </c>
      <c r="U831" s="55" t="s">
        <v>1700</v>
      </c>
      <c r="V831" s="60">
        <v>438.315</v>
      </c>
      <c r="W831" s="55" t="s">
        <v>21</v>
      </c>
      <c r="X831" s="61">
        <v>12</v>
      </c>
      <c r="Y831" s="11">
        <f t="shared" si="55"/>
        <v>2010</v>
      </c>
      <c r="Z831" s="7" t="str">
        <f t="shared" si="56"/>
        <v>2010.4</v>
      </c>
      <c r="AA831" s="12">
        <f>IF(AND(INDEX('Rate Case History'!V$11:V$13,MATCH($F831,'Rate Case History'!$U$11:$U$13,0))="Yes",INDEX('Rate Case History'!V$15:V$17,MATCH($N831,'Rate Case History'!$U$15:$U$17,0))="Yes",$M831&lt;='Rate Case History'!$V$7,ISNUMBER($S831)),$S831/100,"NA")</f>
        <v>0.1009</v>
      </c>
    </row>
    <row r="832" spans="1:27" x14ac:dyDescent="0.25">
      <c r="A832" s="55" t="s">
        <v>38</v>
      </c>
      <c r="B832" s="56" t="s">
        <v>39</v>
      </c>
      <c r="C832" s="55" t="s">
        <v>29</v>
      </c>
      <c r="D832" s="55" t="s">
        <v>741</v>
      </c>
      <c r="E832" s="55" t="s">
        <v>163</v>
      </c>
      <c r="F832" s="55" t="s">
        <v>35</v>
      </c>
      <c r="G832" s="57">
        <v>39030</v>
      </c>
      <c r="H832" s="58">
        <v>16.8</v>
      </c>
      <c r="I832" s="59">
        <v>8.91</v>
      </c>
      <c r="J832" s="59">
        <v>10.75</v>
      </c>
      <c r="K832" s="59">
        <v>51.98</v>
      </c>
      <c r="L832" s="59">
        <v>439.452</v>
      </c>
      <c r="M832" s="57">
        <v>39335</v>
      </c>
      <c r="N832" s="55" t="s">
        <v>76</v>
      </c>
      <c r="O832" s="58">
        <v>14.4</v>
      </c>
      <c r="P832" s="55" t="s">
        <v>74</v>
      </c>
      <c r="Q832" s="55" t="s">
        <v>75</v>
      </c>
      <c r="R832" s="60">
        <v>8.3699999999999992</v>
      </c>
      <c r="S832" s="60">
        <v>9.7100000000000009</v>
      </c>
      <c r="T832" s="60">
        <v>51.98</v>
      </c>
      <c r="U832" s="55" t="s">
        <v>1696</v>
      </c>
      <c r="V832" s="60">
        <v>438.3</v>
      </c>
      <c r="W832" s="55" t="s">
        <v>21</v>
      </c>
      <c r="X832" s="61">
        <v>10</v>
      </c>
      <c r="Y832" s="11">
        <f t="shared" si="55"/>
        <v>2007</v>
      </c>
      <c r="Z832" s="7" t="str">
        <f t="shared" si="56"/>
        <v>2007.3</v>
      </c>
      <c r="AA832" s="12">
        <f>IF(AND(INDEX('Rate Case History'!V$11:V$13,MATCH($F832,'Rate Case History'!$U$11:$U$13,0))="Yes",INDEX('Rate Case History'!V$15:V$17,MATCH($N832,'Rate Case History'!$U$15:$U$17,0))="Yes",$M832&lt;='Rate Case History'!$V$7,ISNUMBER($S832)),$S832/100,"NA")</f>
        <v>9.7100000000000006E-2</v>
      </c>
    </row>
    <row r="833" spans="1:27" x14ac:dyDescent="0.25">
      <c r="A833" s="55" t="s">
        <v>38</v>
      </c>
      <c r="B833" s="56" t="s">
        <v>39</v>
      </c>
      <c r="C833" s="55" t="s">
        <v>29</v>
      </c>
      <c r="D833" s="55" t="s">
        <v>742</v>
      </c>
      <c r="E833" s="55" t="s">
        <v>163</v>
      </c>
      <c r="F833" s="55" t="s">
        <v>35</v>
      </c>
      <c r="G833" s="57">
        <v>38247</v>
      </c>
      <c r="H833" s="58">
        <v>9.9</v>
      </c>
      <c r="I833" s="59">
        <v>9.33</v>
      </c>
      <c r="J833" s="59">
        <v>11.5</v>
      </c>
      <c r="K833" s="59">
        <v>50.24</v>
      </c>
      <c r="L833" s="59">
        <v>401.6</v>
      </c>
      <c r="M833" s="57">
        <v>38575</v>
      </c>
      <c r="N833" s="55" t="s">
        <v>73</v>
      </c>
      <c r="O833" s="58">
        <v>5.8</v>
      </c>
      <c r="P833" s="55" t="s">
        <v>74</v>
      </c>
      <c r="Q833" s="55" t="s">
        <v>75</v>
      </c>
      <c r="R833" s="60">
        <v>8.76</v>
      </c>
      <c r="S833" s="60">
        <v>10.4</v>
      </c>
      <c r="T833" s="60">
        <v>50.24</v>
      </c>
      <c r="U833" s="55" t="s">
        <v>1726</v>
      </c>
      <c r="V833" s="60">
        <v>402.6</v>
      </c>
      <c r="W833" s="55" t="s">
        <v>21</v>
      </c>
      <c r="X833" s="61">
        <v>10</v>
      </c>
      <c r="Y833" s="11">
        <f t="shared" ref="Y833:Y846" si="57">YEAR(M833)</f>
        <v>2005</v>
      </c>
      <c r="Z833" s="7" t="str">
        <f t="shared" si="56"/>
        <v>2005.3</v>
      </c>
      <c r="AA833" s="12">
        <f>IF(AND(INDEX('Rate Case History'!V$11:V$13,MATCH($F833,'Rate Case History'!$U$11:$U$13,0))="Yes",INDEX('Rate Case History'!V$15:V$17,MATCH($N833,'Rate Case History'!$U$15:$U$17,0))="Yes",$M833&lt;='Rate Case History'!$V$7,ISNUMBER($S833)),$S833/100,"NA")</f>
        <v>0.10400000000000001</v>
      </c>
    </row>
    <row r="834" spans="1:27" x14ac:dyDescent="0.25">
      <c r="A834" s="55" t="s">
        <v>38</v>
      </c>
      <c r="B834" s="56" t="s">
        <v>39</v>
      </c>
      <c r="C834" s="55" t="s">
        <v>29</v>
      </c>
      <c r="D834" s="55" t="s">
        <v>743</v>
      </c>
      <c r="E834" s="55" t="s">
        <v>163</v>
      </c>
      <c r="F834" s="55" t="s">
        <v>35</v>
      </c>
      <c r="G834" s="57">
        <v>35766</v>
      </c>
      <c r="H834" s="58">
        <v>18.5</v>
      </c>
      <c r="I834" s="59">
        <v>9.1300000000000008</v>
      </c>
      <c r="J834" s="59">
        <v>12</v>
      </c>
      <c r="K834" s="59">
        <v>45.86</v>
      </c>
      <c r="L834" s="59">
        <v>309</v>
      </c>
      <c r="M834" s="57">
        <v>36041</v>
      </c>
      <c r="N834" s="55" t="s">
        <v>73</v>
      </c>
      <c r="O834" s="58">
        <v>13.4</v>
      </c>
      <c r="P834" s="55" t="s">
        <v>74</v>
      </c>
      <c r="Q834" s="55" t="s">
        <v>75</v>
      </c>
      <c r="R834" s="59">
        <v>8.85</v>
      </c>
      <c r="S834" s="59">
        <v>11.4</v>
      </c>
      <c r="T834" s="59">
        <v>45.86</v>
      </c>
      <c r="U834" s="55" t="s">
        <v>1737</v>
      </c>
      <c r="V834" s="59">
        <v>310.3</v>
      </c>
      <c r="W834" s="55" t="s">
        <v>21</v>
      </c>
      <c r="X834" s="61">
        <v>9</v>
      </c>
      <c r="Y834" s="11">
        <f t="shared" si="57"/>
        <v>1998</v>
      </c>
      <c r="Z834" s="7" t="str">
        <f t="shared" si="56"/>
        <v>1998.3</v>
      </c>
      <c r="AA834" s="12">
        <f>IF(AND(INDEX('Rate Case History'!V$11:V$13,MATCH($F834,'Rate Case History'!$U$11:$U$13,0))="Yes",INDEX('Rate Case History'!V$15:V$17,MATCH($N834,'Rate Case History'!$U$15:$U$17,0))="Yes",$M834&lt;='Rate Case History'!$V$7,ISNUMBER($S834)),$S834/100,"NA")</f>
        <v>0.114</v>
      </c>
    </row>
    <row r="835" spans="1:27" x14ac:dyDescent="0.25">
      <c r="A835" s="55" t="s">
        <v>38</v>
      </c>
      <c r="B835" s="56" t="s">
        <v>39</v>
      </c>
      <c r="C835" s="55" t="s">
        <v>29</v>
      </c>
      <c r="D835" s="55" t="s">
        <v>744</v>
      </c>
      <c r="E835" s="55" t="s">
        <v>163</v>
      </c>
      <c r="F835" s="55" t="s">
        <v>35</v>
      </c>
      <c r="G835" s="57">
        <v>33910</v>
      </c>
      <c r="H835" s="58">
        <v>12.3</v>
      </c>
      <c r="I835" s="59">
        <v>10.1</v>
      </c>
      <c r="J835" s="59">
        <v>12.5</v>
      </c>
      <c r="K835" s="59">
        <v>48.39</v>
      </c>
      <c r="L835" s="59" t="s">
        <v>17</v>
      </c>
      <c r="M835" s="57">
        <v>34213</v>
      </c>
      <c r="N835" s="55" t="s">
        <v>76</v>
      </c>
      <c r="O835" s="58">
        <v>8.3000000000000007</v>
      </c>
      <c r="P835" s="55" t="s">
        <v>74</v>
      </c>
      <c r="Q835" s="55" t="s">
        <v>75</v>
      </c>
      <c r="R835" s="59">
        <v>9.31</v>
      </c>
      <c r="S835" s="59">
        <v>11.47</v>
      </c>
      <c r="T835" s="59">
        <v>48.39</v>
      </c>
      <c r="U835" s="55" t="s">
        <v>1725</v>
      </c>
      <c r="V835" s="59" t="s">
        <v>17</v>
      </c>
      <c r="W835" s="55" t="s">
        <v>17</v>
      </c>
      <c r="X835" s="61">
        <v>10</v>
      </c>
      <c r="Y835" s="11">
        <f t="shared" si="57"/>
        <v>1993</v>
      </c>
      <c r="Z835" s="7" t="str">
        <f t="shared" si="56"/>
        <v>1993.3</v>
      </c>
      <c r="AA835" s="12">
        <f>IF(AND(INDEX('Rate Case History'!V$11:V$13,MATCH($F835,'Rate Case History'!$U$11:$U$13,0))="Yes",INDEX('Rate Case History'!V$15:V$17,MATCH($N835,'Rate Case History'!$U$15:$U$17,0))="Yes",$M835&lt;='Rate Case History'!$V$7,ISNUMBER($S835)),$S835/100,"NA")</f>
        <v>0.11470000000000001</v>
      </c>
    </row>
    <row r="836" spans="1:27" x14ac:dyDescent="0.25">
      <c r="A836" s="55" t="s">
        <v>38</v>
      </c>
      <c r="B836" s="56" t="s">
        <v>39</v>
      </c>
      <c r="C836" s="55" t="s">
        <v>29</v>
      </c>
      <c r="D836" s="55" t="s">
        <v>2252</v>
      </c>
      <c r="E836" s="55" t="s">
        <v>163</v>
      </c>
      <c r="F836" s="55" t="s">
        <v>35</v>
      </c>
      <c r="G836" s="57">
        <v>31498</v>
      </c>
      <c r="H836" s="58">
        <v>17.2</v>
      </c>
      <c r="I836" s="59">
        <v>10.67</v>
      </c>
      <c r="J836" s="59">
        <v>14</v>
      </c>
      <c r="K836" s="59">
        <v>45.45</v>
      </c>
      <c r="L836" s="59">
        <v>158.6</v>
      </c>
      <c r="M836" s="57">
        <v>31804</v>
      </c>
      <c r="N836" s="55" t="s">
        <v>76</v>
      </c>
      <c r="O836" s="58">
        <v>12.7</v>
      </c>
      <c r="P836" s="55" t="s">
        <v>74</v>
      </c>
      <c r="Q836" s="55" t="s">
        <v>75</v>
      </c>
      <c r="R836" s="59">
        <v>9.82</v>
      </c>
      <c r="S836" s="59">
        <v>12.16</v>
      </c>
      <c r="T836" s="59">
        <v>45</v>
      </c>
      <c r="U836" s="55" t="s">
        <v>2253</v>
      </c>
      <c r="V836" s="59">
        <v>156</v>
      </c>
      <c r="W836" s="55" t="s">
        <v>21</v>
      </c>
      <c r="X836" s="61">
        <v>10</v>
      </c>
      <c r="Y836" s="11">
        <f t="shared" si="57"/>
        <v>1987</v>
      </c>
      <c r="Z836" s="7" t="str">
        <f t="shared" si="56"/>
        <v>1987.1</v>
      </c>
      <c r="AA836" s="12">
        <f>IF(AND(INDEX('Rate Case History'!V$11:V$13,MATCH($F836,'Rate Case History'!$U$11:$U$13,0))="Yes",INDEX('Rate Case History'!V$15:V$17,MATCH($N836,'Rate Case History'!$U$15:$U$17,0))="Yes",$M836&lt;='Rate Case History'!$V$7,ISNUMBER($S836)),$S836/100,"NA")</f>
        <v>0.1216</v>
      </c>
    </row>
    <row r="837" spans="1:27" x14ac:dyDescent="0.25">
      <c r="A837" s="55" t="s">
        <v>38</v>
      </c>
      <c r="B837" s="56" t="s">
        <v>39</v>
      </c>
      <c r="C837" s="55" t="s">
        <v>29</v>
      </c>
      <c r="D837" s="55" t="s">
        <v>2254</v>
      </c>
      <c r="E837" s="55" t="s">
        <v>163</v>
      </c>
      <c r="F837" s="55" t="s">
        <v>35</v>
      </c>
      <c r="G837" s="57">
        <v>31106</v>
      </c>
      <c r="H837" s="58">
        <v>20.399999999999999</v>
      </c>
      <c r="I837" s="59">
        <v>11.51</v>
      </c>
      <c r="J837" s="59">
        <v>15.25</v>
      </c>
      <c r="K837" s="59">
        <v>45.51</v>
      </c>
      <c r="L837" s="59" t="s">
        <v>17</v>
      </c>
      <c r="M837" s="57">
        <v>31412</v>
      </c>
      <c r="N837" s="55" t="s">
        <v>76</v>
      </c>
      <c r="O837" s="58">
        <v>15.4</v>
      </c>
      <c r="P837" s="55" t="s">
        <v>74</v>
      </c>
      <c r="Q837" s="55" t="s">
        <v>75</v>
      </c>
      <c r="R837" s="60">
        <v>10.76</v>
      </c>
      <c r="S837" s="60">
        <v>14</v>
      </c>
      <c r="T837" s="60">
        <v>45.56</v>
      </c>
      <c r="U837" s="55" t="s">
        <v>2066</v>
      </c>
      <c r="V837" s="60" t="s">
        <v>17</v>
      </c>
      <c r="W837" s="55" t="s">
        <v>17</v>
      </c>
      <c r="X837" s="61">
        <v>10</v>
      </c>
      <c r="Y837" s="11">
        <f t="shared" si="57"/>
        <v>1985</v>
      </c>
      <c r="Z837" s="7" t="str">
        <f t="shared" si="56"/>
        <v>1985.4</v>
      </c>
      <c r="AA837" s="12">
        <f>IF(AND(INDEX('Rate Case History'!V$11:V$13,MATCH($F837,'Rate Case History'!$U$11:$U$13,0))="Yes",INDEX('Rate Case History'!V$15:V$17,MATCH($N837,'Rate Case History'!$U$15:$U$17,0))="Yes",$M837&lt;='Rate Case History'!$V$7,ISNUMBER($S837)),$S837/100,"NA")</f>
        <v>0.14000000000000001</v>
      </c>
    </row>
    <row r="838" spans="1:27" x14ac:dyDescent="0.25">
      <c r="A838" s="55" t="s">
        <v>38</v>
      </c>
      <c r="B838" s="56" t="s">
        <v>39</v>
      </c>
      <c r="C838" s="55" t="s">
        <v>29</v>
      </c>
      <c r="D838" s="55" t="s">
        <v>2255</v>
      </c>
      <c r="E838" s="55" t="s">
        <v>163</v>
      </c>
      <c r="F838" s="55" t="s">
        <v>35</v>
      </c>
      <c r="G838" s="57">
        <v>29860</v>
      </c>
      <c r="H838" s="58">
        <v>16</v>
      </c>
      <c r="I838" s="59">
        <v>11.34</v>
      </c>
      <c r="J838" s="59">
        <v>16</v>
      </c>
      <c r="K838" s="59">
        <v>41.75</v>
      </c>
      <c r="L838" s="59" t="s">
        <v>17</v>
      </c>
      <c r="M838" s="57">
        <v>30224</v>
      </c>
      <c r="N838" s="55" t="s">
        <v>76</v>
      </c>
      <c r="O838" s="58">
        <v>13.5</v>
      </c>
      <c r="P838" s="55" t="s">
        <v>74</v>
      </c>
      <c r="Q838" s="55" t="s">
        <v>75</v>
      </c>
      <c r="R838" s="60">
        <v>10.77</v>
      </c>
      <c r="S838" s="60">
        <v>14.74</v>
      </c>
      <c r="T838" s="60">
        <v>41.75</v>
      </c>
      <c r="U838" s="55" t="s">
        <v>1958</v>
      </c>
      <c r="V838" s="60" t="s">
        <v>17</v>
      </c>
      <c r="W838" s="55" t="s">
        <v>17</v>
      </c>
      <c r="X838" s="61">
        <v>12</v>
      </c>
      <c r="Y838" s="11">
        <f t="shared" si="57"/>
        <v>1982</v>
      </c>
      <c r="Z838" s="7" t="str">
        <f t="shared" si="56"/>
        <v>1982.3</v>
      </c>
      <c r="AA838" s="12">
        <f>IF(AND(INDEX('Rate Case History'!V$11:V$13,MATCH($F838,'Rate Case History'!$U$11:$U$13,0))="Yes",INDEX('Rate Case History'!V$15:V$17,MATCH($N838,'Rate Case History'!$U$15:$U$17,0))="Yes",$M838&lt;='Rate Case History'!$V$7,ISNUMBER($S838)),$S838/100,"NA")</f>
        <v>0.1474</v>
      </c>
    </row>
    <row r="839" spans="1:27" x14ac:dyDescent="0.25">
      <c r="A839" s="55" t="s">
        <v>38</v>
      </c>
      <c r="B839" s="56" t="s">
        <v>39</v>
      </c>
      <c r="C839" s="55" t="s">
        <v>29</v>
      </c>
      <c r="D839" s="55" t="s">
        <v>2256</v>
      </c>
      <c r="E839" s="55" t="s">
        <v>163</v>
      </c>
      <c r="F839" s="55" t="s">
        <v>35</v>
      </c>
      <c r="G839" s="57">
        <v>29432</v>
      </c>
      <c r="H839" s="58">
        <v>11</v>
      </c>
      <c r="I839" s="59">
        <v>10.65</v>
      </c>
      <c r="J839" s="59">
        <v>15.5</v>
      </c>
      <c r="K839" s="59">
        <v>43.1</v>
      </c>
      <c r="L839" s="59" t="s">
        <v>17</v>
      </c>
      <c r="M839" s="57">
        <v>29794</v>
      </c>
      <c r="N839" s="55" t="s">
        <v>76</v>
      </c>
      <c r="O839" s="58">
        <v>9</v>
      </c>
      <c r="P839" s="55" t="s">
        <v>74</v>
      </c>
      <c r="Q839" s="55" t="s">
        <v>75</v>
      </c>
      <c r="R839" s="60">
        <v>10.029999999999999</v>
      </c>
      <c r="S839" s="60">
        <v>13.77</v>
      </c>
      <c r="T839" s="60">
        <v>41.46</v>
      </c>
      <c r="U839" s="55" t="s">
        <v>1940</v>
      </c>
      <c r="V839" s="60" t="s">
        <v>17</v>
      </c>
      <c r="W839" s="55" t="s">
        <v>17</v>
      </c>
      <c r="X839" s="61">
        <v>12</v>
      </c>
      <c r="Y839" s="11">
        <f t="shared" si="57"/>
        <v>1981</v>
      </c>
      <c r="Z839" s="7" t="str">
        <f t="shared" si="56"/>
        <v>1981.3</v>
      </c>
      <c r="AA839" s="12">
        <f>IF(AND(INDEX('Rate Case History'!V$11:V$13,MATCH($F839,'Rate Case History'!$U$11:$U$13,0))="Yes",INDEX('Rate Case History'!V$15:V$17,MATCH($N839,'Rate Case History'!$U$15:$U$17,0))="Yes",$M839&lt;='Rate Case History'!$V$7,ISNUMBER($S839)),$S839/100,"NA")</f>
        <v>0.13769999999999999</v>
      </c>
    </row>
    <row r="840" spans="1:27" x14ac:dyDescent="0.25">
      <c r="A840" s="55" t="s">
        <v>40</v>
      </c>
      <c r="B840" s="56" t="s">
        <v>745</v>
      </c>
      <c r="C840" s="55" t="s">
        <v>20</v>
      </c>
      <c r="D840" s="55" t="s">
        <v>1584</v>
      </c>
      <c r="E840" s="55" t="s">
        <v>163</v>
      </c>
      <c r="F840" s="55" t="s">
        <v>35</v>
      </c>
      <c r="G840" s="57">
        <v>44424</v>
      </c>
      <c r="H840" s="58">
        <v>1.3623499999999999</v>
      </c>
      <c r="I840" s="59">
        <v>8.51</v>
      </c>
      <c r="J840" s="59">
        <v>10</v>
      </c>
      <c r="K840" s="59">
        <v>52.44</v>
      </c>
      <c r="L840" s="59">
        <v>62.967565999999998</v>
      </c>
      <c r="M840" s="57">
        <v>44735</v>
      </c>
      <c r="N840" s="55" t="s">
        <v>73</v>
      </c>
      <c r="O840" s="58">
        <v>1</v>
      </c>
      <c r="P840" s="55" t="s">
        <v>74</v>
      </c>
      <c r="Q840" s="55" t="s">
        <v>74</v>
      </c>
      <c r="R840" s="59" t="s">
        <v>17</v>
      </c>
      <c r="S840" s="59" t="s">
        <v>17</v>
      </c>
      <c r="T840" s="59" t="s">
        <v>17</v>
      </c>
      <c r="U840" s="55" t="s">
        <v>1685</v>
      </c>
      <c r="V840" s="59">
        <v>65.703890999999999</v>
      </c>
      <c r="W840" s="55" t="s">
        <v>18</v>
      </c>
      <c r="X840" s="61">
        <v>10</v>
      </c>
      <c r="Y840" s="11">
        <f t="shared" si="57"/>
        <v>2022</v>
      </c>
      <c r="Z840" s="7" t="str">
        <f t="shared" si="56"/>
        <v>2022.2</v>
      </c>
      <c r="AA840" s="12" t="str">
        <f>IF(AND(INDEX('Rate Case History'!V$11:V$13,MATCH($F840,'Rate Case History'!$U$11:$U$13,0))="Yes",INDEX('Rate Case History'!V$15:V$17,MATCH($N840,'Rate Case History'!$U$15:$U$17,0))="Yes",$M840&lt;='Rate Case History'!$V$7,ISNUMBER($S840)),$S840/100,"NA")</f>
        <v>NA</v>
      </c>
    </row>
    <row r="841" spans="1:27" x14ac:dyDescent="0.25">
      <c r="A841" s="55" t="s">
        <v>40</v>
      </c>
      <c r="B841" s="56" t="s">
        <v>745</v>
      </c>
      <c r="C841" s="55" t="s">
        <v>20</v>
      </c>
      <c r="D841" s="55" t="s">
        <v>746</v>
      </c>
      <c r="E841" s="55" t="s">
        <v>163</v>
      </c>
      <c r="F841" s="55" t="s">
        <v>35</v>
      </c>
      <c r="G841" s="57">
        <v>39969</v>
      </c>
      <c r="H841" s="58">
        <v>2.9348580000000002</v>
      </c>
      <c r="I841" s="59">
        <v>8.98</v>
      </c>
      <c r="J841" s="59">
        <v>11.3</v>
      </c>
      <c r="K841" s="59">
        <v>46.41</v>
      </c>
      <c r="L841" s="60">
        <v>57.732318999999997</v>
      </c>
      <c r="M841" s="57">
        <v>40198</v>
      </c>
      <c r="N841" s="55" t="s">
        <v>73</v>
      </c>
      <c r="O841" s="58">
        <v>2.6</v>
      </c>
      <c r="P841" s="55" t="s">
        <v>74</v>
      </c>
      <c r="Q841" s="55" t="s">
        <v>74</v>
      </c>
      <c r="R841" s="60" t="s">
        <v>17</v>
      </c>
      <c r="S841" s="60" t="s">
        <v>17</v>
      </c>
      <c r="T841" s="60" t="s">
        <v>17</v>
      </c>
      <c r="U841" s="55" t="s">
        <v>17</v>
      </c>
      <c r="V841" s="60" t="s">
        <v>17</v>
      </c>
      <c r="W841" s="55" t="s">
        <v>17</v>
      </c>
      <c r="X841" s="61">
        <v>7</v>
      </c>
      <c r="Y841" s="11">
        <f t="shared" si="57"/>
        <v>2010</v>
      </c>
      <c r="Z841" s="7" t="str">
        <f t="shared" si="56"/>
        <v>2010.1</v>
      </c>
      <c r="AA841" s="12" t="str">
        <f>IF(AND(INDEX('Rate Case History'!V$11:V$13,MATCH($F841,'Rate Case History'!$U$11:$U$13,0))="Yes",INDEX('Rate Case History'!V$15:V$17,MATCH($N841,'Rate Case History'!$U$15:$U$17,0))="Yes",$M841&lt;='Rate Case History'!$V$7,ISNUMBER($S841)),$S841/100,"NA")</f>
        <v>NA</v>
      </c>
    </row>
    <row r="842" spans="1:27" x14ac:dyDescent="0.25">
      <c r="A842" s="55" t="s">
        <v>40</v>
      </c>
      <c r="B842" s="56" t="s">
        <v>745</v>
      </c>
      <c r="C842" s="55" t="s">
        <v>20</v>
      </c>
      <c r="D842" s="55" t="s">
        <v>747</v>
      </c>
      <c r="E842" s="55" t="s">
        <v>163</v>
      </c>
      <c r="F842" s="55" t="s">
        <v>35</v>
      </c>
      <c r="G842" s="57">
        <v>37834</v>
      </c>
      <c r="H842" s="58">
        <v>5.6</v>
      </c>
      <c r="I842" s="59">
        <v>9.74</v>
      </c>
      <c r="J842" s="59">
        <v>12.5</v>
      </c>
      <c r="K842" s="59">
        <v>50</v>
      </c>
      <c r="L842" s="60">
        <v>59</v>
      </c>
      <c r="M842" s="57">
        <v>38099</v>
      </c>
      <c r="N842" s="55" t="s">
        <v>73</v>
      </c>
      <c r="O842" s="58">
        <v>2.6</v>
      </c>
      <c r="P842" s="55" t="s">
        <v>74</v>
      </c>
      <c r="Q842" s="55" t="s">
        <v>74</v>
      </c>
      <c r="R842" s="60" t="s">
        <v>17</v>
      </c>
      <c r="S842" s="60" t="s">
        <v>17</v>
      </c>
      <c r="T842" s="60" t="s">
        <v>17</v>
      </c>
      <c r="U842" s="55" t="s">
        <v>17</v>
      </c>
      <c r="V842" s="60" t="s">
        <v>17</v>
      </c>
      <c r="W842" s="55" t="s">
        <v>17</v>
      </c>
      <c r="X842" s="61">
        <v>8</v>
      </c>
      <c r="Y842" s="11">
        <f t="shared" si="57"/>
        <v>2004</v>
      </c>
      <c r="Z842" s="7" t="str">
        <f t="shared" si="56"/>
        <v>2004.2</v>
      </c>
      <c r="AA842" s="12" t="str">
        <f>IF(AND(INDEX('Rate Case History'!V$11:V$13,MATCH($F842,'Rate Case History'!$U$11:$U$13,0))="Yes",INDEX('Rate Case History'!V$15:V$17,MATCH($N842,'Rate Case History'!$U$15:$U$17,0))="Yes",$M842&lt;='Rate Case History'!$V$7,ISNUMBER($S842)),$S842/100,"NA")</f>
        <v>NA</v>
      </c>
    </row>
    <row r="843" spans="1:27" x14ac:dyDescent="0.25">
      <c r="A843" s="55" t="s">
        <v>40</v>
      </c>
      <c r="B843" s="56" t="s">
        <v>745</v>
      </c>
      <c r="C843" s="55" t="s">
        <v>20</v>
      </c>
      <c r="D843" s="55" t="s">
        <v>748</v>
      </c>
      <c r="E843" s="55" t="s">
        <v>163</v>
      </c>
      <c r="F843" s="55" t="s">
        <v>35</v>
      </c>
      <c r="G843" s="57">
        <v>37834</v>
      </c>
      <c r="H843" s="58">
        <v>0.8</v>
      </c>
      <c r="I843" s="60">
        <v>10.08</v>
      </c>
      <c r="J843" s="59">
        <v>12.5</v>
      </c>
      <c r="K843" s="59">
        <v>50</v>
      </c>
      <c r="L843" s="60">
        <v>7.9</v>
      </c>
      <c r="M843" s="57">
        <v>38099</v>
      </c>
      <c r="N843" s="55" t="s">
        <v>73</v>
      </c>
      <c r="O843" s="58">
        <v>0.8</v>
      </c>
      <c r="P843" s="55" t="s">
        <v>74</v>
      </c>
      <c r="Q843" s="55" t="s">
        <v>74</v>
      </c>
      <c r="R843" s="59" t="s">
        <v>17</v>
      </c>
      <c r="S843" s="59" t="s">
        <v>17</v>
      </c>
      <c r="T843" s="59" t="s">
        <v>17</v>
      </c>
      <c r="U843" s="55" t="s">
        <v>17</v>
      </c>
      <c r="V843" s="60" t="s">
        <v>17</v>
      </c>
      <c r="W843" s="55" t="s">
        <v>17</v>
      </c>
      <c r="X843" s="61">
        <v>8</v>
      </c>
      <c r="Y843" s="11">
        <f t="shared" si="57"/>
        <v>2004</v>
      </c>
      <c r="Z843" s="7" t="str">
        <f t="shared" si="56"/>
        <v>2004.2</v>
      </c>
      <c r="AA843" s="12" t="str">
        <f>IF(AND(INDEX('Rate Case History'!V$11:V$13,MATCH($F843,'Rate Case History'!$U$11:$U$13,0))="Yes",INDEX('Rate Case History'!V$15:V$17,MATCH($N843,'Rate Case History'!$U$15:$U$17,0))="Yes",$M843&lt;='Rate Case History'!$V$7,ISNUMBER($S843)),$S843/100,"NA")</f>
        <v>NA</v>
      </c>
    </row>
    <row r="844" spans="1:27" x14ac:dyDescent="0.25">
      <c r="A844" s="55" t="s">
        <v>40</v>
      </c>
      <c r="B844" s="56" t="s">
        <v>745</v>
      </c>
      <c r="C844" s="55" t="s">
        <v>20</v>
      </c>
      <c r="D844" s="55" t="s">
        <v>749</v>
      </c>
      <c r="E844" s="55" t="s">
        <v>163</v>
      </c>
      <c r="F844" s="55" t="s">
        <v>35</v>
      </c>
      <c r="G844" s="57">
        <v>36130</v>
      </c>
      <c r="H844" s="58">
        <v>0.5</v>
      </c>
      <c r="I844" s="59">
        <v>10.7</v>
      </c>
      <c r="J844" s="59">
        <v>12.3</v>
      </c>
      <c r="K844" s="59">
        <v>58.4</v>
      </c>
      <c r="L844" s="60" t="s">
        <v>17</v>
      </c>
      <c r="M844" s="57">
        <v>36389</v>
      </c>
      <c r="N844" s="55" t="s">
        <v>73</v>
      </c>
      <c r="O844" s="58">
        <v>0</v>
      </c>
      <c r="P844" s="55" t="s">
        <v>74</v>
      </c>
      <c r="Q844" s="55" t="s">
        <v>74</v>
      </c>
      <c r="R844" s="60" t="s">
        <v>17</v>
      </c>
      <c r="S844" s="60" t="s">
        <v>17</v>
      </c>
      <c r="T844" s="60" t="s">
        <v>17</v>
      </c>
      <c r="U844" s="55" t="s">
        <v>17</v>
      </c>
      <c r="V844" s="60" t="s">
        <v>17</v>
      </c>
      <c r="W844" s="55" t="s">
        <v>17</v>
      </c>
      <c r="X844" s="61">
        <v>8</v>
      </c>
      <c r="Y844" s="11">
        <f t="shared" si="57"/>
        <v>1999</v>
      </c>
      <c r="Z844" s="7" t="str">
        <f t="shared" si="56"/>
        <v>1999.3</v>
      </c>
      <c r="AA844" s="12" t="str">
        <f>IF(AND(INDEX('Rate Case History'!V$11:V$13,MATCH($F844,'Rate Case History'!$U$11:$U$13,0))="Yes",INDEX('Rate Case History'!V$15:V$17,MATCH($N844,'Rate Case History'!$U$15:$U$17,0))="Yes",$M844&lt;='Rate Case History'!$V$7,ISNUMBER($S844)),$S844/100,"NA")</f>
        <v>NA</v>
      </c>
    </row>
    <row r="845" spans="1:27" x14ac:dyDescent="0.25">
      <c r="A845" s="55" t="s">
        <v>40</v>
      </c>
      <c r="B845" s="56" t="s">
        <v>745</v>
      </c>
      <c r="C845" s="55" t="s">
        <v>20</v>
      </c>
      <c r="D845" s="55" t="s">
        <v>2258</v>
      </c>
      <c r="E845" s="55" t="s">
        <v>163</v>
      </c>
      <c r="F845" s="55" t="s">
        <v>35</v>
      </c>
      <c r="G845" s="57">
        <v>32920</v>
      </c>
      <c r="H845" s="58">
        <v>4.7</v>
      </c>
      <c r="I845" s="60">
        <v>11.62</v>
      </c>
      <c r="J845" s="60">
        <v>13.75</v>
      </c>
      <c r="K845" s="60">
        <v>48.9</v>
      </c>
      <c r="L845" s="59" t="s">
        <v>17</v>
      </c>
      <c r="M845" s="57">
        <v>33169</v>
      </c>
      <c r="N845" s="55" t="s">
        <v>73</v>
      </c>
      <c r="O845" s="58">
        <v>4</v>
      </c>
      <c r="P845" s="55" t="s">
        <v>74</v>
      </c>
      <c r="Q845" s="55" t="s">
        <v>74</v>
      </c>
      <c r="R845" s="60" t="s">
        <v>17</v>
      </c>
      <c r="S845" s="60" t="s">
        <v>17</v>
      </c>
      <c r="T845" s="60" t="s">
        <v>17</v>
      </c>
      <c r="U845" s="55" t="s">
        <v>17</v>
      </c>
      <c r="V845" s="59" t="s">
        <v>17</v>
      </c>
      <c r="W845" s="55" t="s">
        <v>21</v>
      </c>
      <c r="X845" s="61">
        <v>8</v>
      </c>
      <c r="Y845" s="11">
        <f t="shared" si="57"/>
        <v>1990</v>
      </c>
      <c r="Z845" s="7" t="str">
        <f t="shared" si="56"/>
        <v>1990.4</v>
      </c>
      <c r="AA845" s="12" t="str">
        <f>IF(AND(INDEX('Rate Case History'!V$11:V$13,MATCH($F845,'Rate Case History'!$U$11:$U$13,0))="Yes",INDEX('Rate Case History'!V$15:V$17,MATCH($N845,'Rate Case History'!$U$15:$U$17,0))="Yes",$M845&lt;='Rate Case History'!$V$7,ISNUMBER($S845)),$S845/100,"NA")</f>
        <v>NA</v>
      </c>
    </row>
    <row r="846" spans="1:27" x14ac:dyDescent="0.25">
      <c r="A846" s="55" t="s">
        <v>40</v>
      </c>
      <c r="B846" s="56" t="s">
        <v>745</v>
      </c>
      <c r="C846" s="55" t="s">
        <v>20</v>
      </c>
      <c r="D846" s="55" t="s">
        <v>2259</v>
      </c>
      <c r="E846" s="55" t="s">
        <v>163</v>
      </c>
      <c r="F846" s="55" t="s">
        <v>35</v>
      </c>
      <c r="G846" s="57">
        <v>32157</v>
      </c>
      <c r="H846" s="58">
        <v>6.1</v>
      </c>
      <c r="I846" s="59">
        <v>11.68</v>
      </c>
      <c r="J846" s="59">
        <v>13.75</v>
      </c>
      <c r="K846" s="59">
        <v>48.21</v>
      </c>
      <c r="L846" s="59" t="s">
        <v>17</v>
      </c>
      <c r="M846" s="57">
        <v>32395</v>
      </c>
      <c r="N846" s="55" t="s">
        <v>73</v>
      </c>
      <c r="O846" s="58">
        <v>4.0999999999999996</v>
      </c>
      <c r="P846" s="55" t="s">
        <v>74</v>
      </c>
      <c r="Q846" s="55" t="s">
        <v>74</v>
      </c>
      <c r="R846" s="60" t="s">
        <v>17</v>
      </c>
      <c r="S846" s="59" t="s">
        <v>17</v>
      </c>
      <c r="T846" s="60" t="s">
        <v>17</v>
      </c>
      <c r="U846" s="55" t="s">
        <v>17</v>
      </c>
      <c r="V846" s="59" t="s">
        <v>17</v>
      </c>
      <c r="W846" s="55" t="s">
        <v>17</v>
      </c>
      <c r="X846" s="61">
        <v>7</v>
      </c>
      <c r="Y846" s="11">
        <f t="shared" si="57"/>
        <v>1988</v>
      </c>
      <c r="Z846" s="7" t="str">
        <f t="shared" si="56"/>
        <v>1988.3</v>
      </c>
      <c r="AA846" s="12" t="str">
        <f>IF(AND(INDEX('Rate Case History'!V$11:V$13,MATCH($F846,'Rate Case History'!$U$11:$U$13,0))="Yes",INDEX('Rate Case History'!V$15:V$17,MATCH($N846,'Rate Case History'!$U$15:$U$17,0))="Yes",$M846&lt;='Rate Case History'!$V$7,ISNUMBER($S846)),$S846/100,"NA")</f>
        <v>NA</v>
      </c>
    </row>
    <row r="847" spans="1:27" x14ac:dyDescent="0.25">
      <c r="A847" s="55" t="s">
        <v>40</v>
      </c>
      <c r="B847" s="56" t="s">
        <v>750</v>
      </c>
      <c r="C847" s="55" t="s">
        <v>20</v>
      </c>
      <c r="D847" s="55" t="s">
        <v>751</v>
      </c>
      <c r="E847" s="55" t="s">
        <v>163</v>
      </c>
      <c r="F847" s="55" t="s">
        <v>24</v>
      </c>
      <c r="G847" s="57">
        <v>44196</v>
      </c>
      <c r="H847" s="58">
        <v>1.0804199999999999</v>
      </c>
      <c r="I847" s="59" t="s">
        <v>17</v>
      </c>
      <c r="J847" s="59" t="s">
        <v>17</v>
      </c>
      <c r="K847" s="59" t="s">
        <v>17</v>
      </c>
      <c r="L847" s="59">
        <v>7.5960460000000003</v>
      </c>
      <c r="M847" s="57">
        <v>44328</v>
      </c>
      <c r="N847" s="55" t="s">
        <v>76</v>
      </c>
      <c r="O847" s="58">
        <v>0.51630699999999996</v>
      </c>
      <c r="P847" s="55" t="s">
        <v>74</v>
      </c>
      <c r="Q847" s="55" t="s">
        <v>74</v>
      </c>
      <c r="R847" s="59" t="s">
        <v>17</v>
      </c>
      <c r="S847" s="59" t="s">
        <v>17</v>
      </c>
      <c r="T847" s="59" t="s">
        <v>17</v>
      </c>
      <c r="U847" s="55" t="s">
        <v>1831</v>
      </c>
      <c r="V847" s="59">
        <v>3.4501270000000002</v>
      </c>
      <c r="W847" s="55" t="s">
        <v>18</v>
      </c>
      <c r="X847" s="61">
        <v>4</v>
      </c>
      <c r="Y847" s="11">
        <f t="shared" ref="Y847:Y902" si="58">YEAR(M847)</f>
        <v>2021</v>
      </c>
      <c r="Z847" s="7" t="str">
        <f t="shared" ref="Z847:Z887" si="59">YEAR(M847)&amp;"."&amp;INT((MONTH(M847)-1)/3)+1</f>
        <v>2021.2</v>
      </c>
      <c r="AA847" s="12" t="str">
        <f>IF(AND(INDEX('Rate Case History'!V$11:V$13,MATCH($F847,'Rate Case History'!$U$11:$U$13,0))="Yes",INDEX('Rate Case History'!V$15:V$17,MATCH($N847,'Rate Case History'!$U$15:$U$17,0))="Yes",$M847&lt;='Rate Case History'!$V$7,ISNUMBER($S847)),$S847/100,"NA")</f>
        <v>NA</v>
      </c>
    </row>
    <row r="848" spans="1:27" x14ac:dyDescent="0.25">
      <c r="A848" s="55" t="s">
        <v>40</v>
      </c>
      <c r="B848" s="56" t="s">
        <v>750</v>
      </c>
      <c r="C848" s="55" t="s">
        <v>20</v>
      </c>
      <c r="D848" s="55" t="s">
        <v>752</v>
      </c>
      <c r="E848" s="55" t="s">
        <v>163</v>
      </c>
      <c r="F848" s="55" t="s">
        <v>35</v>
      </c>
      <c r="G848" s="57">
        <v>43007</v>
      </c>
      <c r="H848" s="58">
        <v>7.1325770000000004</v>
      </c>
      <c r="I848" s="60">
        <v>7.64</v>
      </c>
      <c r="J848" s="60">
        <v>10.25</v>
      </c>
      <c r="K848" s="60">
        <v>53</v>
      </c>
      <c r="L848" s="59">
        <v>104.967405</v>
      </c>
      <c r="M848" s="57">
        <v>43257</v>
      </c>
      <c r="N848" s="55" t="s">
        <v>73</v>
      </c>
      <c r="O848" s="58">
        <v>4.5999999999999996</v>
      </c>
      <c r="P848" s="55" t="s">
        <v>74</v>
      </c>
      <c r="Q848" s="55" t="s">
        <v>74</v>
      </c>
      <c r="R848" s="60" t="s">
        <v>17</v>
      </c>
      <c r="S848" s="60">
        <v>9.8000000000000007</v>
      </c>
      <c r="T848" s="60" t="s">
        <v>17</v>
      </c>
      <c r="U848" s="55" t="s">
        <v>1763</v>
      </c>
      <c r="V848" s="60">
        <v>97.824512999999996</v>
      </c>
      <c r="W848" s="55" t="s">
        <v>18</v>
      </c>
      <c r="X848" s="61">
        <v>8</v>
      </c>
      <c r="Y848" s="11">
        <f t="shared" si="58"/>
        <v>2018</v>
      </c>
      <c r="Z848" s="7" t="str">
        <f t="shared" si="59"/>
        <v>2018.2</v>
      </c>
      <c r="AA848" s="12">
        <f>IF(AND(INDEX('Rate Case History'!V$11:V$13,MATCH($F848,'Rate Case History'!$U$11:$U$13,0))="Yes",INDEX('Rate Case History'!V$15:V$17,MATCH($N848,'Rate Case History'!$U$15:$U$17,0))="Yes",$M848&lt;='Rate Case History'!$V$7,ISNUMBER($S848)),$S848/100,"NA")</f>
        <v>9.8000000000000004E-2</v>
      </c>
    </row>
    <row r="849" spans="1:27" x14ac:dyDescent="0.25">
      <c r="A849" s="55" t="s">
        <v>40</v>
      </c>
      <c r="B849" s="56" t="s">
        <v>750</v>
      </c>
      <c r="C849" s="55" t="s">
        <v>20</v>
      </c>
      <c r="D849" s="55" t="s">
        <v>753</v>
      </c>
      <c r="E849" s="55" t="s">
        <v>163</v>
      </c>
      <c r="F849" s="55" t="s">
        <v>24</v>
      </c>
      <c r="G849" s="57">
        <v>42419</v>
      </c>
      <c r="H849" s="58">
        <v>0.209204</v>
      </c>
      <c r="I849" s="60" t="s">
        <v>17</v>
      </c>
      <c r="J849" s="60" t="s">
        <v>17</v>
      </c>
      <c r="K849" s="60" t="s">
        <v>17</v>
      </c>
      <c r="L849" s="59">
        <v>4.5</v>
      </c>
      <c r="M849" s="57">
        <v>42501</v>
      </c>
      <c r="N849" s="55" t="s">
        <v>76</v>
      </c>
      <c r="O849" s="58">
        <v>0.208789</v>
      </c>
      <c r="P849" s="55" t="s">
        <v>74</v>
      </c>
      <c r="Q849" s="55" t="s">
        <v>74</v>
      </c>
      <c r="R849" s="60" t="s">
        <v>17</v>
      </c>
      <c r="S849" s="60" t="s">
        <v>17</v>
      </c>
      <c r="T849" s="60" t="s">
        <v>17</v>
      </c>
      <c r="U849" s="55" t="s">
        <v>1832</v>
      </c>
      <c r="V849" s="60">
        <v>4.5</v>
      </c>
      <c r="W849" s="55" t="s">
        <v>17</v>
      </c>
      <c r="X849" s="61">
        <v>2</v>
      </c>
      <c r="Y849" s="11">
        <f t="shared" si="58"/>
        <v>2016</v>
      </c>
      <c r="Z849" s="7" t="str">
        <f t="shared" si="59"/>
        <v>2016.2</v>
      </c>
      <c r="AA849" s="12" t="str">
        <f>IF(AND(INDEX('Rate Case History'!V$11:V$13,MATCH($F849,'Rate Case History'!$U$11:$U$13,0))="Yes",INDEX('Rate Case History'!V$15:V$17,MATCH($N849,'Rate Case History'!$U$15:$U$17,0))="Yes",$M849&lt;='Rate Case History'!$V$7,ISNUMBER($S849)),$S849/100,"NA")</f>
        <v>NA</v>
      </c>
    </row>
    <row r="850" spans="1:27" x14ac:dyDescent="0.25">
      <c r="A850" s="55" t="s">
        <v>40</v>
      </c>
      <c r="B850" s="56" t="s">
        <v>750</v>
      </c>
      <c r="C850" s="55" t="s">
        <v>20</v>
      </c>
      <c r="D850" s="55" t="s">
        <v>754</v>
      </c>
      <c r="E850" s="55" t="s">
        <v>163</v>
      </c>
      <c r="F850" s="55" t="s">
        <v>24</v>
      </c>
      <c r="G850" s="57">
        <v>42185</v>
      </c>
      <c r="H850" s="58">
        <v>0.41400500000000001</v>
      </c>
      <c r="I850" s="60" t="s">
        <v>17</v>
      </c>
      <c r="J850" s="60" t="s">
        <v>17</v>
      </c>
      <c r="K850" s="60" t="s">
        <v>17</v>
      </c>
      <c r="L850" s="59">
        <v>3.2409029999999999</v>
      </c>
      <c r="M850" s="57">
        <v>42263</v>
      </c>
      <c r="N850" s="55" t="s">
        <v>76</v>
      </c>
      <c r="O850" s="58">
        <v>0.26139400000000002</v>
      </c>
      <c r="P850" s="55" t="s">
        <v>74</v>
      </c>
      <c r="Q850" s="55" t="s">
        <v>74</v>
      </c>
      <c r="R850" s="60" t="s">
        <v>17</v>
      </c>
      <c r="S850" s="60" t="s">
        <v>17</v>
      </c>
      <c r="T850" s="60" t="s">
        <v>17</v>
      </c>
      <c r="U850" s="55" t="s">
        <v>1833</v>
      </c>
      <c r="V850" s="59" t="s">
        <v>17</v>
      </c>
      <c r="W850" s="55" t="s">
        <v>17</v>
      </c>
      <c r="X850" s="61">
        <v>2</v>
      </c>
      <c r="Y850" s="11">
        <f t="shared" si="58"/>
        <v>2015</v>
      </c>
      <c r="Z850" s="7" t="str">
        <f t="shared" si="59"/>
        <v>2015.3</v>
      </c>
      <c r="AA850" s="12" t="str">
        <f>IF(AND(INDEX('Rate Case History'!V$11:V$13,MATCH($F850,'Rate Case History'!$U$11:$U$13,0))="Yes",INDEX('Rate Case History'!V$15:V$17,MATCH($N850,'Rate Case History'!$U$15:$U$17,0))="Yes",$M850&lt;='Rate Case History'!$V$7,ISNUMBER($S850)),$S850/100,"NA")</f>
        <v>NA</v>
      </c>
    </row>
    <row r="851" spans="1:27" x14ac:dyDescent="0.25">
      <c r="A851" s="55" t="s">
        <v>40</v>
      </c>
      <c r="B851" s="56" t="s">
        <v>750</v>
      </c>
      <c r="C851" s="55" t="s">
        <v>20</v>
      </c>
      <c r="D851" s="55" t="s">
        <v>755</v>
      </c>
      <c r="E851" s="55" t="s">
        <v>163</v>
      </c>
      <c r="F851" s="55" t="s">
        <v>35</v>
      </c>
      <c r="G851" s="57">
        <v>41676</v>
      </c>
      <c r="H851" s="58">
        <v>6.347569</v>
      </c>
      <c r="I851" s="60">
        <v>8.1199999999999992</v>
      </c>
      <c r="J851" s="60">
        <v>10.5</v>
      </c>
      <c r="K851" s="60">
        <v>58.34</v>
      </c>
      <c r="L851" s="59">
        <v>87.480082999999993</v>
      </c>
      <c r="M851" s="57">
        <v>41976</v>
      </c>
      <c r="N851" s="55" t="s">
        <v>73</v>
      </c>
      <c r="O851" s="58">
        <v>4.867076</v>
      </c>
      <c r="P851" s="55" t="s">
        <v>74</v>
      </c>
      <c r="Q851" s="55" t="s">
        <v>74</v>
      </c>
      <c r="R851" s="60">
        <v>7.22</v>
      </c>
      <c r="S851" s="60">
        <v>10</v>
      </c>
      <c r="T851" s="60">
        <v>45.89</v>
      </c>
      <c r="U851" s="55" t="s">
        <v>1667</v>
      </c>
      <c r="V851" s="59">
        <v>87.683161999999996</v>
      </c>
      <c r="W851" s="55" t="s">
        <v>18</v>
      </c>
      <c r="X851" s="61">
        <v>10</v>
      </c>
      <c r="Y851" s="11">
        <f t="shared" si="58"/>
        <v>2014</v>
      </c>
      <c r="Z851" s="7" t="str">
        <f t="shared" si="59"/>
        <v>2014.4</v>
      </c>
      <c r="AA851" s="12">
        <f>IF(AND(INDEX('Rate Case History'!V$11:V$13,MATCH($F851,'Rate Case History'!$U$11:$U$13,0))="Yes",INDEX('Rate Case History'!V$15:V$17,MATCH($N851,'Rate Case History'!$U$15:$U$17,0))="Yes",$M851&lt;='Rate Case History'!$V$7,ISNUMBER($S851)),$S851/100,"NA")</f>
        <v>0.1</v>
      </c>
    </row>
    <row r="852" spans="1:27" x14ac:dyDescent="0.25">
      <c r="A852" s="55" t="s">
        <v>40</v>
      </c>
      <c r="B852" s="56" t="s">
        <v>750</v>
      </c>
      <c r="C852" s="55" t="s">
        <v>20</v>
      </c>
      <c r="D852" s="55" t="s">
        <v>756</v>
      </c>
      <c r="E852" s="55" t="s">
        <v>163</v>
      </c>
      <c r="F852" s="55" t="s">
        <v>24</v>
      </c>
      <c r="G852" s="57">
        <v>41457</v>
      </c>
      <c r="H852" s="58">
        <v>0.65066999999999997</v>
      </c>
      <c r="I852" s="60" t="s">
        <v>17</v>
      </c>
      <c r="J852" s="60" t="s">
        <v>17</v>
      </c>
      <c r="K852" s="60" t="s">
        <v>17</v>
      </c>
      <c r="L852" s="59">
        <v>13</v>
      </c>
      <c r="M852" s="57">
        <v>41563</v>
      </c>
      <c r="N852" s="55" t="s">
        <v>76</v>
      </c>
      <c r="O852" s="58">
        <v>0.57966200000000001</v>
      </c>
      <c r="P852" s="55" t="s">
        <v>74</v>
      </c>
      <c r="Q852" s="55" t="s">
        <v>74</v>
      </c>
      <c r="R852" s="60" t="s">
        <v>17</v>
      </c>
      <c r="S852" s="60" t="s">
        <v>17</v>
      </c>
      <c r="T852" s="60" t="s">
        <v>17</v>
      </c>
      <c r="U852" s="55" t="s">
        <v>17</v>
      </c>
      <c r="V852" s="59" t="s">
        <v>17</v>
      </c>
      <c r="W852" s="55" t="s">
        <v>17</v>
      </c>
      <c r="X852" s="61">
        <v>3</v>
      </c>
      <c r="Y852" s="11">
        <f t="shared" si="58"/>
        <v>2013</v>
      </c>
      <c r="Z852" s="7" t="str">
        <f t="shared" si="59"/>
        <v>2013.4</v>
      </c>
      <c r="AA852" s="12" t="str">
        <f>IF(AND(INDEX('Rate Case History'!V$11:V$13,MATCH($F852,'Rate Case History'!$U$11:$U$13,0))="Yes",INDEX('Rate Case History'!V$15:V$17,MATCH($N852,'Rate Case History'!$U$15:$U$17,0))="Yes",$M852&lt;='Rate Case History'!$V$7,ISNUMBER($S852)),$S852/100,"NA")</f>
        <v>NA</v>
      </c>
    </row>
    <row r="853" spans="1:27" x14ac:dyDescent="0.25">
      <c r="A853" s="55" t="s">
        <v>40</v>
      </c>
      <c r="B853" s="56" t="s">
        <v>750</v>
      </c>
      <c r="C853" s="55" t="s">
        <v>20</v>
      </c>
      <c r="D853" s="55" t="s">
        <v>757</v>
      </c>
      <c r="E853" s="55" t="s">
        <v>163</v>
      </c>
      <c r="F853" s="55" t="s">
        <v>35</v>
      </c>
      <c r="G853" s="57">
        <v>40175</v>
      </c>
      <c r="H853" s="58">
        <v>6.4385859999999999</v>
      </c>
      <c r="I853" s="60">
        <v>8.86</v>
      </c>
      <c r="J853" s="60">
        <v>10.9</v>
      </c>
      <c r="K853" s="60">
        <v>49.38</v>
      </c>
      <c r="L853" s="59">
        <v>66.458686999999998</v>
      </c>
      <c r="M853" s="57">
        <v>40408</v>
      </c>
      <c r="N853" s="55" t="s">
        <v>73</v>
      </c>
      <c r="O853" s="60">
        <v>5.65</v>
      </c>
      <c r="P853" s="55" t="s">
        <v>74</v>
      </c>
      <c r="Q853" s="55" t="s">
        <v>74</v>
      </c>
      <c r="R853" s="60" t="s">
        <v>17</v>
      </c>
      <c r="S853" s="60" t="s">
        <v>17</v>
      </c>
      <c r="T853" s="60" t="s">
        <v>17</v>
      </c>
      <c r="U853" s="55" t="s">
        <v>17</v>
      </c>
      <c r="V853" s="60" t="s">
        <v>17</v>
      </c>
      <c r="W853" s="55" t="s">
        <v>17</v>
      </c>
      <c r="X853" s="61">
        <v>7</v>
      </c>
      <c r="Y853" s="11">
        <f t="shared" si="58"/>
        <v>2010</v>
      </c>
      <c r="Z853" s="7" t="str">
        <f t="shared" si="59"/>
        <v>2010.3</v>
      </c>
      <c r="AA853" s="12" t="str">
        <f>IF(AND(INDEX('Rate Case History'!V$11:V$13,MATCH($F853,'Rate Case History'!$U$11:$U$13,0))="Yes",INDEX('Rate Case History'!V$15:V$17,MATCH($N853,'Rate Case History'!$U$15:$U$17,0))="Yes",$M853&lt;='Rate Case History'!$V$7,ISNUMBER($S853)),$S853/100,"NA")</f>
        <v>NA</v>
      </c>
    </row>
    <row r="854" spans="1:27" x14ac:dyDescent="0.25">
      <c r="A854" s="55" t="s">
        <v>40</v>
      </c>
      <c r="B854" s="56" t="s">
        <v>758</v>
      </c>
      <c r="C854" s="55" t="s">
        <v>179</v>
      </c>
      <c r="D854" s="55" t="s">
        <v>759</v>
      </c>
      <c r="E854" s="55" t="s">
        <v>163</v>
      </c>
      <c r="F854" s="55" t="s">
        <v>24</v>
      </c>
      <c r="G854" s="57">
        <v>44047</v>
      </c>
      <c r="H854" s="58">
        <v>1.294481</v>
      </c>
      <c r="I854" s="60" t="s">
        <v>17</v>
      </c>
      <c r="J854" s="60" t="s">
        <v>17</v>
      </c>
      <c r="K854" s="60" t="s">
        <v>17</v>
      </c>
      <c r="L854" s="59" t="s">
        <v>17</v>
      </c>
      <c r="M854" s="57">
        <v>44147</v>
      </c>
      <c r="N854" s="55" t="s">
        <v>73</v>
      </c>
      <c r="O854" s="58">
        <v>1.7882739999999999</v>
      </c>
      <c r="P854" s="55" t="s">
        <v>74</v>
      </c>
      <c r="Q854" s="55" t="s">
        <v>74</v>
      </c>
      <c r="R854" s="60" t="s">
        <v>17</v>
      </c>
      <c r="S854" s="60" t="s">
        <v>17</v>
      </c>
      <c r="T854" s="60" t="s">
        <v>17</v>
      </c>
      <c r="U854" s="55" t="s">
        <v>17</v>
      </c>
      <c r="V854" s="60" t="s">
        <v>17</v>
      </c>
      <c r="W854" s="55" t="s">
        <v>17</v>
      </c>
      <c r="X854" s="61">
        <v>3</v>
      </c>
      <c r="Y854" s="11">
        <f t="shared" si="58"/>
        <v>2020</v>
      </c>
      <c r="Z854" s="7" t="str">
        <f t="shared" si="59"/>
        <v>2020.4</v>
      </c>
      <c r="AA854" s="12" t="str">
        <f>IF(AND(INDEX('Rate Case History'!V$11:V$13,MATCH($F854,'Rate Case History'!$U$11:$U$13,0))="Yes",INDEX('Rate Case History'!V$15:V$17,MATCH($N854,'Rate Case History'!$U$15:$U$17,0))="Yes",$M854&lt;='Rate Case History'!$V$7,ISNUMBER($S854)),$S854/100,"NA")</f>
        <v>NA</v>
      </c>
    </row>
    <row r="855" spans="1:27" x14ac:dyDescent="0.25">
      <c r="A855" s="55" t="s">
        <v>40</v>
      </c>
      <c r="B855" s="56" t="s">
        <v>758</v>
      </c>
      <c r="C855" s="55" t="s">
        <v>179</v>
      </c>
      <c r="D855" s="55" t="s">
        <v>760</v>
      </c>
      <c r="E855" s="55" t="s">
        <v>163</v>
      </c>
      <c r="F855" s="55" t="s">
        <v>24</v>
      </c>
      <c r="G855" s="57">
        <v>43864</v>
      </c>
      <c r="H855" s="58">
        <v>5.5902089999999998</v>
      </c>
      <c r="I855" s="60" t="s">
        <v>17</v>
      </c>
      <c r="J855" s="60" t="s">
        <v>17</v>
      </c>
      <c r="K855" s="60" t="s">
        <v>17</v>
      </c>
      <c r="L855" s="59">
        <v>56.594529999999999</v>
      </c>
      <c r="M855" s="57">
        <v>43964</v>
      </c>
      <c r="N855" s="55" t="s">
        <v>73</v>
      </c>
      <c r="O855" s="58">
        <v>5.5990399999999996</v>
      </c>
      <c r="P855" s="55" t="s">
        <v>74</v>
      </c>
      <c r="Q855" s="55" t="s">
        <v>74</v>
      </c>
      <c r="R855" s="60" t="s">
        <v>17</v>
      </c>
      <c r="S855" s="60" t="s">
        <v>17</v>
      </c>
      <c r="T855" s="60" t="s">
        <v>17</v>
      </c>
      <c r="U855" s="55" t="s">
        <v>1834</v>
      </c>
      <c r="V855" s="59" t="s">
        <v>17</v>
      </c>
      <c r="W855" s="55" t="s">
        <v>17</v>
      </c>
      <c r="X855" s="61">
        <v>3</v>
      </c>
      <c r="Y855" s="11">
        <f t="shared" si="58"/>
        <v>2020</v>
      </c>
      <c r="Z855" s="7" t="str">
        <f t="shared" si="59"/>
        <v>2020.2</v>
      </c>
      <c r="AA855" s="12" t="str">
        <f>IF(AND(INDEX('Rate Case History'!V$11:V$13,MATCH($F855,'Rate Case History'!$U$11:$U$13,0))="Yes",INDEX('Rate Case History'!V$15:V$17,MATCH($N855,'Rate Case History'!$U$15:$U$17,0))="Yes",$M855&lt;='Rate Case History'!$V$7,ISNUMBER($S855)),$S855/100,"NA")</f>
        <v>NA</v>
      </c>
    </row>
    <row r="856" spans="1:27" x14ac:dyDescent="0.25">
      <c r="A856" s="55" t="s">
        <v>40</v>
      </c>
      <c r="B856" s="56" t="s">
        <v>758</v>
      </c>
      <c r="C856" s="55" t="s">
        <v>179</v>
      </c>
      <c r="D856" s="55" t="s">
        <v>761</v>
      </c>
      <c r="E856" s="55" t="s">
        <v>163</v>
      </c>
      <c r="F856" s="55" t="s">
        <v>24</v>
      </c>
      <c r="G856" s="57">
        <v>43661</v>
      </c>
      <c r="H856" s="58">
        <v>6.2945739999999999</v>
      </c>
      <c r="I856" s="60" t="s">
        <v>17</v>
      </c>
      <c r="J856" s="60" t="s">
        <v>17</v>
      </c>
      <c r="K856" s="60" t="s">
        <v>17</v>
      </c>
      <c r="L856" s="59">
        <v>41.500368000000002</v>
      </c>
      <c r="M856" s="57">
        <v>43768</v>
      </c>
      <c r="N856" s="55" t="s">
        <v>73</v>
      </c>
      <c r="O856" s="58">
        <v>3.996543</v>
      </c>
      <c r="P856" s="55" t="s">
        <v>74</v>
      </c>
      <c r="Q856" s="55" t="s">
        <v>74</v>
      </c>
      <c r="R856" s="60" t="s">
        <v>17</v>
      </c>
      <c r="S856" s="60" t="s">
        <v>17</v>
      </c>
      <c r="T856" s="60" t="s">
        <v>17</v>
      </c>
      <c r="U856" s="55" t="s">
        <v>1835</v>
      </c>
      <c r="V856" s="60">
        <v>38.669697999999997</v>
      </c>
      <c r="W856" s="55" t="s">
        <v>18</v>
      </c>
      <c r="X856" s="61">
        <v>3</v>
      </c>
      <c r="Y856" s="11">
        <f t="shared" si="58"/>
        <v>2019</v>
      </c>
      <c r="Z856" s="7" t="str">
        <f t="shared" si="59"/>
        <v>2019.4</v>
      </c>
      <c r="AA856" s="12" t="str">
        <f>IF(AND(INDEX('Rate Case History'!V$11:V$13,MATCH($F856,'Rate Case History'!$U$11:$U$13,0))="Yes",INDEX('Rate Case History'!V$15:V$17,MATCH($N856,'Rate Case History'!$U$15:$U$17,0))="Yes",$M856&lt;='Rate Case History'!$V$7,ISNUMBER($S856)),$S856/100,"NA")</f>
        <v>NA</v>
      </c>
    </row>
    <row r="857" spans="1:27" x14ac:dyDescent="0.25">
      <c r="A857" s="55" t="s">
        <v>40</v>
      </c>
      <c r="B857" s="56" t="s">
        <v>758</v>
      </c>
      <c r="C857" s="55" t="s">
        <v>179</v>
      </c>
      <c r="D857" s="55" t="s">
        <v>762</v>
      </c>
      <c r="E857" s="55" t="s">
        <v>163</v>
      </c>
      <c r="F857" s="55" t="s">
        <v>24</v>
      </c>
      <c r="G857" s="57">
        <v>43479</v>
      </c>
      <c r="H857" s="58">
        <v>9.7696059999999996</v>
      </c>
      <c r="I857" s="59" t="s">
        <v>17</v>
      </c>
      <c r="J857" s="59" t="s">
        <v>17</v>
      </c>
      <c r="K857" s="59" t="s">
        <v>17</v>
      </c>
      <c r="L857" s="59">
        <v>51.478898000000001</v>
      </c>
      <c r="M857" s="57">
        <v>43588</v>
      </c>
      <c r="N857" s="55" t="s">
        <v>76</v>
      </c>
      <c r="O857" s="58">
        <v>6.501455</v>
      </c>
      <c r="P857" s="55" t="s">
        <v>74</v>
      </c>
      <c r="Q857" s="55" t="s">
        <v>74</v>
      </c>
      <c r="R857" s="60" t="s">
        <v>17</v>
      </c>
      <c r="S857" s="60" t="s">
        <v>17</v>
      </c>
      <c r="T857" s="60" t="s">
        <v>17</v>
      </c>
      <c r="U857" s="55" t="s">
        <v>1774</v>
      </c>
      <c r="V857" s="60" t="s">
        <v>17</v>
      </c>
      <c r="W857" s="55" t="s">
        <v>17</v>
      </c>
      <c r="X857" s="61">
        <v>3</v>
      </c>
      <c r="Y857" s="11">
        <f t="shared" si="58"/>
        <v>2019</v>
      </c>
      <c r="Z857" s="7" t="str">
        <f t="shared" si="59"/>
        <v>2019.2</v>
      </c>
      <c r="AA857" s="12" t="str">
        <f>IF(AND(INDEX('Rate Case History'!V$11:V$13,MATCH($F857,'Rate Case History'!$U$11:$U$13,0))="Yes",INDEX('Rate Case History'!V$15:V$17,MATCH($N857,'Rate Case History'!$U$15:$U$17,0))="Yes",$M857&lt;='Rate Case History'!$V$7,ISNUMBER($S857)),$S857/100,"NA")</f>
        <v>NA</v>
      </c>
    </row>
    <row r="858" spans="1:27" x14ac:dyDescent="0.25">
      <c r="A858" s="55" t="s">
        <v>40</v>
      </c>
      <c r="B858" s="56" t="s">
        <v>758</v>
      </c>
      <c r="C858" s="55" t="s">
        <v>179</v>
      </c>
      <c r="D858" s="55" t="s">
        <v>763</v>
      </c>
      <c r="E858" s="55" t="s">
        <v>163</v>
      </c>
      <c r="F858" s="55" t="s">
        <v>24</v>
      </c>
      <c r="G858" s="57">
        <v>43258</v>
      </c>
      <c r="H858" s="58">
        <v>7.0857619999999999</v>
      </c>
      <c r="I858" s="59" t="s">
        <v>17</v>
      </c>
      <c r="J858" s="59" t="s">
        <v>17</v>
      </c>
      <c r="K858" s="59" t="s">
        <v>17</v>
      </c>
      <c r="L858" s="59">
        <v>80.094336999999996</v>
      </c>
      <c r="M858" s="57">
        <v>43363</v>
      </c>
      <c r="N858" s="55" t="s">
        <v>76</v>
      </c>
      <c r="O858" s="58">
        <v>5.4117930000000003</v>
      </c>
      <c r="P858" s="55" t="s">
        <v>74</v>
      </c>
      <c r="Q858" s="55" t="s">
        <v>74</v>
      </c>
      <c r="R858" s="60" t="s">
        <v>17</v>
      </c>
      <c r="S858" s="60" t="s">
        <v>17</v>
      </c>
      <c r="T858" s="60" t="s">
        <v>17</v>
      </c>
      <c r="U858" s="55" t="s">
        <v>1782</v>
      </c>
      <c r="V858" s="60" t="s">
        <v>17</v>
      </c>
      <c r="W858" s="55" t="s">
        <v>17</v>
      </c>
      <c r="X858" s="61">
        <v>3</v>
      </c>
      <c r="Y858" s="11">
        <f t="shared" si="58"/>
        <v>2018</v>
      </c>
      <c r="Z858" s="7" t="str">
        <f t="shared" si="59"/>
        <v>2018.3</v>
      </c>
      <c r="AA858" s="12" t="str">
        <f>IF(AND(INDEX('Rate Case History'!V$11:V$13,MATCH($F858,'Rate Case History'!$U$11:$U$13,0))="Yes",INDEX('Rate Case History'!V$15:V$17,MATCH($N858,'Rate Case History'!$U$15:$U$17,0))="Yes",$M858&lt;='Rate Case History'!$V$7,ISNUMBER($S858)),$S858/100,"NA")</f>
        <v>NA</v>
      </c>
    </row>
    <row r="859" spans="1:27" x14ac:dyDescent="0.25">
      <c r="A859" s="55" t="s">
        <v>40</v>
      </c>
      <c r="B859" s="56" t="s">
        <v>758</v>
      </c>
      <c r="C859" s="55" t="s">
        <v>179</v>
      </c>
      <c r="D859" s="55" t="s">
        <v>764</v>
      </c>
      <c r="E859" s="55" t="s">
        <v>163</v>
      </c>
      <c r="F859" s="55" t="s">
        <v>35</v>
      </c>
      <c r="G859" s="57">
        <v>42836</v>
      </c>
      <c r="H859" s="58">
        <v>52.233378000000002</v>
      </c>
      <c r="I859" s="59">
        <v>7.5</v>
      </c>
      <c r="J859" s="59">
        <v>10.35</v>
      </c>
      <c r="K859" s="59">
        <v>54.2</v>
      </c>
      <c r="L859" s="59">
        <v>843.67588799999999</v>
      </c>
      <c r="M859" s="57">
        <v>43152</v>
      </c>
      <c r="N859" s="55" t="s">
        <v>76</v>
      </c>
      <c r="O859" s="58">
        <v>15.200571999999999</v>
      </c>
      <c r="P859" s="55" t="s">
        <v>74</v>
      </c>
      <c r="Q859" s="55" t="s">
        <v>74</v>
      </c>
      <c r="R859" s="60">
        <v>7.2</v>
      </c>
      <c r="S859" s="60">
        <v>9.8000000000000007</v>
      </c>
      <c r="T859" s="60">
        <v>54.16</v>
      </c>
      <c r="U859" s="55" t="s">
        <v>1722</v>
      </c>
      <c r="V859" s="60">
        <v>807.34720500000003</v>
      </c>
      <c r="W859" s="55" t="s">
        <v>18</v>
      </c>
      <c r="X859" s="61">
        <v>10</v>
      </c>
      <c r="Y859" s="11">
        <f t="shared" si="58"/>
        <v>2018</v>
      </c>
      <c r="Z859" s="7" t="str">
        <f t="shared" si="59"/>
        <v>2018.1</v>
      </c>
      <c r="AA859" s="12">
        <f>IF(AND(INDEX('Rate Case History'!V$11:V$13,MATCH($F859,'Rate Case History'!$U$11:$U$13,0))="Yes",INDEX('Rate Case History'!V$15:V$17,MATCH($N859,'Rate Case History'!$U$15:$U$17,0))="Yes",$M859&lt;='Rate Case History'!$V$7,ISNUMBER($S859)),$S859/100,"NA")</f>
        <v>9.8000000000000004E-2</v>
      </c>
    </row>
    <row r="860" spans="1:27" x14ac:dyDescent="0.25">
      <c r="A860" s="55" t="s">
        <v>40</v>
      </c>
      <c r="B860" s="56" t="s">
        <v>758</v>
      </c>
      <c r="C860" s="55" t="s">
        <v>179</v>
      </c>
      <c r="D860" s="55" t="s">
        <v>765</v>
      </c>
      <c r="E860" s="55" t="s">
        <v>163</v>
      </c>
      <c r="F860" s="55" t="s">
        <v>24</v>
      </c>
      <c r="G860" s="57">
        <v>42769</v>
      </c>
      <c r="H860" s="58">
        <v>2.9254889999999998</v>
      </c>
      <c r="I860" s="59" t="s">
        <v>17</v>
      </c>
      <c r="J860" s="59" t="s">
        <v>17</v>
      </c>
      <c r="K860" s="59" t="s">
        <v>17</v>
      </c>
      <c r="L860" s="59">
        <v>119</v>
      </c>
      <c r="M860" s="57">
        <v>42851</v>
      </c>
      <c r="N860" s="55" t="s">
        <v>73</v>
      </c>
      <c r="O860" s="58">
        <v>3.0007489999999999</v>
      </c>
      <c r="P860" s="55" t="s">
        <v>74</v>
      </c>
      <c r="Q860" s="55" t="s">
        <v>74</v>
      </c>
      <c r="R860" s="60" t="s">
        <v>17</v>
      </c>
      <c r="S860" s="60" t="s">
        <v>17</v>
      </c>
      <c r="T860" s="60" t="s">
        <v>17</v>
      </c>
      <c r="U860" s="55" t="s">
        <v>1801</v>
      </c>
      <c r="V860" s="60" t="s">
        <v>17</v>
      </c>
      <c r="W860" s="55" t="s">
        <v>17</v>
      </c>
      <c r="X860" s="61">
        <v>2</v>
      </c>
      <c r="Y860" s="11">
        <f t="shared" si="58"/>
        <v>2017</v>
      </c>
      <c r="Z860" s="7" t="str">
        <f t="shared" si="59"/>
        <v>2017.2</v>
      </c>
      <c r="AA860" s="12" t="str">
        <f>IF(AND(INDEX('Rate Case History'!V$11:V$13,MATCH($F860,'Rate Case History'!$U$11:$U$13,0))="Yes",INDEX('Rate Case History'!V$15:V$17,MATCH($N860,'Rate Case History'!$U$15:$U$17,0))="Yes",$M860&lt;='Rate Case History'!$V$7,ISNUMBER($S860)),$S860/100,"NA")</f>
        <v>NA</v>
      </c>
    </row>
    <row r="861" spans="1:27" x14ac:dyDescent="0.25">
      <c r="A861" s="55" t="s">
        <v>40</v>
      </c>
      <c r="B861" s="56" t="s">
        <v>758</v>
      </c>
      <c r="C861" s="55" t="s">
        <v>179</v>
      </c>
      <c r="D861" s="55" t="s">
        <v>766</v>
      </c>
      <c r="E861" s="55" t="s">
        <v>163</v>
      </c>
      <c r="F861" s="55" t="s">
        <v>24</v>
      </c>
      <c r="G861" s="57">
        <v>42643</v>
      </c>
      <c r="H861" s="58">
        <v>3.45181</v>
      </c>
      <c r="I861" s="59" t="s">
        <v>17</v>
      </c>
      <c r="J861" s="59" t="s">
        <v>17</v>
      </c>
      <c r="K861" s="59" t="s">
        <v>17</v>
      </c>
      <c r="L861" s="60">
        <v>104.3</v>
      </c>
      <c r="M861" s="57">
        <v>42753</v>
      </c>
      <c r="N861" s="55" t="s">
        <v>76</v>
      </c>
      <c r="O861" s="58">
        <v>3.1862979999999999</v>
      </c>
      <c r="P861" s="55" t="s">
        <v>74</v>
      </c>
      <c r="Q861" s="55" t="s">
        <v>74</v>
      </c>
      <c r="R861" s="60" t="s">
        <v>17</v>
      </c>
      <c r="S861" s="60" t="s">
        <v>17</v>
      </c>
      <c r="T861" s="60" t="s">
        <v>17</v>
      </c>
      <c r="U861" s="55" t="s">
        <v>1836</v>
      </c>
      <c r="V861" s="60" t="s">
        <v>17</v>
      </c>
      <c r="W861" s="55" t="s">
        <v>17</v>
      </c>
      <c r="X861" s="61">
        <v>3</v>
      </c>
      <c r="Y861" s="11">
        <f t="shared" si="58"/>
        <v>2017</v>
      </c>
      <c r="Z861" s="7" t="str">
        <f t="shared" si="59"/>
        <v>2017.1</v>
      </c>
      <c r="AA861" s="12" t="str">
        <f>IF(AND(INDEX('Rate Case History'!V$11:V$13,MATCH($F861,'Rate Case History'!$U$11:$U$13,0))="Yes",INDEX('Rate Case History'!V$15:V$17,MATCH($N861,'Rate Case History'!$U$15:$U$17,0))="Yes",$M861&lt;='Rate Case History'!$V$7,ISNUMBER($S861)),$S861/100,"NA")</f>
        <v>NA</v>
      </c>
    </row>
    <row r="862" spans="1:27" x14ac:dyDescent="0.25">
      <c r="A862" s="55" t="s">
        <v>40</v>
      </c>
      <c r="B862" s="56" t="s">
        <v>758</v>
      </c>
      <c r="C862" s="55" t="s">
        <v>179</v>
      </c>
      <c r="D862" s="55" t="s">
        <v>767</v>
      </c>
      <c r="E862" s="55" t="s">
        <v>163</v>
      </c>
      <c r="F862" s="55" t="s">
        <v>24</v>
      </c>
      <c r="G862" s="57">
        <v>42401</v>
      </c>
      <c r="H862" s="58">
        <v>3.5978379999999999</v>
      </c>
      <c r="I862" s="59" t="s">
        <v>17</v>
      </c>
      <c r="J862" s="59" t="s">
        <v>17</v>
      </c>
      <c r="K862" s="59" t="s">
        <v>17</v>
      </c>
      <c r="L862" s="60">
        <v>75.900000000000006</v>
      </c>
      <c r="M862" s="57">
        <v>42509</v>
      </c>
      <c r="N862" s="55" t="s">
        <v>76</v>
      </c>
      <c r="O862" s="58">
        <v>3.5700500000000002</v>
      </c>
      <c r="P862" s="55" t="s">
        <v>74</v>
      </c>
      <c r="Q862" s="55" t="s">
        <v>74</v>
      </c>
      <c r="R862" s="60" t="s">
        <v>17</v>
      </c>
      <c r="S862" s="60" t="s">
        <v>17</v>
      </c>
      <c r="T862" s="60" t="s">
        <v>17</v>
      </c>
      <c r="U862" s="55" t="s">
        <v>1837</v>
      </c>
      <c r="V862" s="60">
        <v>75.900000000000006</v>
      </c>
      <c r="W862" s="55" t="s">
        <v>18</v>
      </c>
      <c r="X862" s="61">
        <v>3</v>
      </c>
      <c r="Y862" s="11">
        <f t="shared" si="58"/>
        <v>2016</v>
      </c>
      <c r="Z862" s="7" t="str">
        <f t="shared" si="59"/>
        <v>2016.2</v>
      </c>
      <c r="AA862" s="12" t="str">
        <f>IF(AND(INDEX('Rate Case History'!V$11:V$13,MATCH($F862,'Rate Case History'!$U$11:$U$13,0))="Yes",INDEX('Rate Case History'!V$15:V$17,MATCH($N862,'Rate Case History'!$U$15:$U$17,0))="Yes",$M862&lt;='Rate Case History'!$V$7,ISNUMBER($S862)),$S862/100,"NA")</f>
        <v>NA</v>
      </c>
    </row>
    <row r="863" spans="1:27" x14ac:dyDescent="0.25">
      <c r="A863" s="55" t="s">
        <v>40</v>
      </c>
      <c r="B863" s="56" t="s">
        <v>758</v>
      </c>
      <c r="C863" s="55" t="s">
        <v>179</v>
      </c>
      <c r="D863" s="55" t="s">
        <v>768</v>
      </c>
      <c r="E863" s="55" t="s">
        <v>163</v>
      </c>
      <c r="F863" s="55" t="s">
        <v>24</v>
      </c>
      <c r="G863" s="57">
        <v>42219</v>
      </c>
      <c r="H863" s="58">
        <v>1.807205</v>
      </c>
      <c r="I863" s="59" t="s">
        <v>17</v>
      </c>
      <c r="J863" s="59" t="s">
        <v>17</v>
      </c>
      <c r="K863" s="59" t="s">
        <v>17</v>
      </c>
      <c r="L863" s="59">
        <v>59</v>
      </c>
      <c r="M863" s="57">
        <v>42320</v>
      </c>
      <c r="N863" s="55" t="s">
        <v>76</v>
      </c>
      <c r="O863" s="58">
        <v>1.8781509999999999</v>
      </c>
      <c r="P863" s="55" t="s">
        <v>74</v>
      </c>
      <c r="Q863" s="55" t="s">
        <v>74</v>
      </c>
      <c r="R863" s="59" t="s">
        <v>17</v>
      </c>
      <c r="S863" s="59" t="s">
        <v>17</v>
      </c>
      <c r="T863" s="59" t="s">
        <v>17</v>
      </c>
      <c r="U863" s="55" t="s">
        <v>1838</v>
      </c>
      <c r="V863" s="59">
        <v>59</v>
      </c>
      <c r="W863" s="55" t="s">
        <v>18</v>
      </c>
      <c r="X863" s="61">
        <v>3</v>
      </c>
      <c r="Y863" s="11">
        <f t="shared" si="58"/>
        <v>2015</v>
      </c>
      <c r="Z863" s="7" t="str">
        <f t="shared" si="59"/>
        <v>2015.4</v>
      </c>
      <c r="AA863" s="12" t="str">
        <f>IF(AND(INDEX('Rate Case History'!V$11:V$13,MATCH($F863,'Rate Case History'!$U$11:$U$13,0))="Yes",INDEX('Rate Case History'!V$15:V$17,MATCH($N863,'Rate Case History'!$U$15:$U$17,0))="Yes",$M863&lt;='Rate Case History'!$V$7,ISNUMBER($S863)),$S863/100,"NA")</f>
        <v>NA</v>
      </c>
    </row>
    <row r="864" spans="1:27" x14ac:dyDescent="0.25">
      <c r="A864" s="55" t="s">
        <v>40</v>
      </c>
      <c r="B864" s="56" t="s">
        <v>758</v>
      </c>
      <c r="C864" s="55" t="s">
        <v>179</v>
      </c>
      <c r="D864" s="55" t="s">
        <v>769</v>
      </c>
      <c r="E864" s="55" t="s">
        <v>163</v>
      </c>
      <c r="F864" s="55" t="s">
        <v>24</v>
      </c>
      <c r="G864" s="57">
        <v>42111</v>
      </c>
      <c r="H864" s="58">
        <v>2.8696280000000001</v>
      </c>
      <c r="I864" s="59" t="s">
        <v>17</v>
      </c>
      <c r="J864" s="59" t="s">
        <v>17</v>
      </c>
      <c r="K864" s="59" t="s">
        <v>17</v>
      </c>
      <c r="L864" s="60">
        <v>45.8</v>
      </c>
      <c r="M864" s="57">
        <v>42137</v>
      </c>
      <c r="N864" s="55" t="s">
        <v>76</v>
      </c>
      <c r="O864" s="58">
        <v>2.8149259999999998</v>
      </c>
      <c r="P864" s="55" t="s">
        <v>74</v>
      </c>
      <c r="Q864" s="55" t="s">
        <v>74</v>
      </c>
      <c r="R864" s="60" t="s">
        <v>17</v>
      </c>
      <c r="S864" s="60" t="s">
        <v>17</v>
      </c>
      <c r="T864" s="60" t="s">
        <v>17</v>
      </c>
      <c r="U864" s="55" t="s">
        <v>1839</v>
      </c>
      <c r="V864" s="60" t="s">
        <v>17</v>
      </c>
      <c r="W864" s="55" t="s">
        <v>18</v>
      </c>
      <c r="X864" s="61">
        <v>0</v>
      </c>
      <c r="Y864" s="11">
        <f t="shared" si="58"/>
        <v>2015</v>
      </c>
      <c r="Z864" s="7" t="str">
        <f t="shared" si="59"/>
        <v>2015.2</v>
      </c>
      <c r="AA864" s="12" t="str">
        <f>IF(AND(INDEX('Rate Case History'!V$11:V$13,MATCH($F864,'Rate Case History'!$U$11:$U$13,0))="Yes",INDEX('Rate Case History'!V$15:V$17,MATCH($N864,'Rate Case History'!$U$15:$U$17,0))="Yes",$M864&lt;='Rate Case History'!$V$7,ISNUMBER($S864)),$S864/100,"NA")</f>
        <v>NA</v>
      </c>
    </row>
    <row r="865" spans="1:27" x14ac:dyDescent="0.25">
      <c r="A865" s="55" t="s">
        <v>40</v>
      </c>
      <c r="B865" s="56" t="s">
        <v>758</v>
      </c>
      <c r="C865" s="55" t="s">
        <v>179</v>
      </c>
      <c r="D865" s="55" t="s">
        <v>770</v>
      </c>
      <c r="E865" s="55" t="s">
        <v>163</v>
      </c>
      <c r="F865" s="55" t="s">
        <v>24</v>
      </c>
      <c r="G865" s="57">
        <v>42034</v>
      </c>
      <c r="H865" s="58">
        <v>2.6042689999999999</v>
      </c>
      <c r="I865" s="59" t="s">
        <v>17</v>
      </c>
      <c r="J865" s="59" t="s">
        <v>17</v>
      </c>
      <c r="K865" s="59" t="s">
        <v>17</v>
      </c>
      <c r="L865" s="60">
        <v>28.2</v>
      </c>
      <c r="M865" s="57">
        <v>42110</v>
      </c>
      <c r="N865" s="55" t="s">
        <v>17</v>
      </c>
      <c r="O865" s="58" t="s">
        <v>17</v>
      </c>
      <c r="P865" s="55" t="s">
        <v>74</v>
      </c>
      <c r="Q865" s="55" t="s">
        <v>74</v>
      </c>
      <c r="R865" s="60" t="s">
        <v>17</v>
      </c>
      <c r="S865" s="60" t="s">
        <v>17</v>
      </c>
      <c r="T865" s="60" t="s">
        <v>17</v>
      </c>
      <c r="U865" s="55" t="s">
        <v>17</v>
      </c>
      <c r="V865" s="60" t="s">
        <v>17</v>
      </c>
      <c r="W865" s="55" t="s">
        <v>17</v>
      </c>
      <c r="X865" s="61">
        <v>2</v>
      </c>
      <c r="Y865" s="11">
        <f t="shared" si="58"/>
        <v>2015</v>
      </c>
      <c r="Z865" s="7" t="str">
        <f t="shared" si="59"/>
        <v>2015.2</v>
      </c>
      <c r="AA865" s="12" t="str">
        <f>IF(AND(INDEX('Rate Case History'!V$11:V$13,MATCH($F865,'Rate Case History'!$U$11:$U$13,0))="Yes",INDEX('Rate Case History'!V$15:V$17,MATCH($N865,'Rate Case History'!$U$15:$U$17,0))="Yes",$M865&lt;='Rate Case History'!$V$7,ISNUMBER($S865)),$S865/100,"NA")</f>
        <v>NA</v>
      </c>
    </row>
    <row r="866" spans="1:27" x14ac:dyDescent="0.25">
      <c r="A866" s="55" t="s">
        <v>40</v>
      </c>
      <c r="B866" s="56" t="s">
        <v>758</v>
      </c>
      <c r="C866" s="55" t="s">
        <v>179</v>
      </c>
      <c r="D866" s="55" t="s">
        <v>771</v>
      </c>
      <c r="E866" s="55" t="s">
        <v>163</v>
      </c>
      <c r="F866" s="55" t="s">
        <v>24</v>
      </c>
      <c r="G866" s="57">
        <v>41845</v>
      </c>
      <c r="H866" s="58">
        <v>2.7753480000000001</v>
      </c>
      <c r="I866" s="59" t="s">
        <v>17</v>
      </c>
      <c r="J866" s="59" t="s">
        <v>17</v>
      </c>
      <c r="K866" s="59" t="s">
        <v>17</v>
      </c>
      <c r="L866" s="60">
        <v>20.226641999999998</v>
      </c>
      <c r="M866" s="57">
        <v>41920</v>
      </c>
      <c r="N866" s="55" t="s">
        <v>73</v>
      </c>
      <c r="O866" s="58">
        <v>1.9902960000000001</v>
      </c>
      <c r="P866" s="55" t="s">
        <v>74</v>
      </c>
      <c r="Q866" s="55" t="s">
        <v>74</v>
      </c>
      <c r="R866" s="60" t="s">
        <v>17</v>
      </c>
      <c r="S866" s="60" t="s">
        <v>17</v>
      </c>
      <c r="T866" s="60" t="s">
        <v>17</v>
      </c>
      <c r="U866" s="55" t="s">
        <v>1764</v>
      </c>
      <c r="V866" s="60">
        <v>13.4</v>
      </c>
      <c r="W866" s="55" t="s">
        <v>18</v>
      </c>
      <c r="X866" s="61">
        <v>2</v>
      </c>
      <c r="Y866" s="11">
        <f t="shared" si="58"/>
        <v>2014</v>
      </c>
      <c r="Z866" s="7" t="str">
        <f t="shared" si="59"/>
        <v>2014.4</v>
      </c>
      <c r="AA866" s="12" t="str">
        <f>IF(AND(INDEX('Rate Case History'!V$11:V$13,MATCH($F866,'Rate Case History'!$U$11:$U$13,0))="Yes",INDEX('Rate Case History'!V$15:V$17,MATCH($N866,'Rate Case History'!$U$15:$U$17,0))="Yes",$M866&lt;='Rate Case History'!$V$7,ISNUMBER($S866)),$S866/100,"NA")</f>
        <v>NA</v>
      </c>
    </row>
    <row r="867" spans="1:27" x14ac:dyDescent="0.25">
      <c r="A867" s="55" t="s">
        <v>40</v>
      </c>
      <c r="B867" s="56" t="s">
        <v>758</v>
      </c>
      <c r="C867" s="55" t="s">
        <v>179</v>
      </c>
      <c r="D867" s="55" t="s">
        <v>772</v>
      </c>
      <c r="E867" s="55" t="s">
        <v>163</v>
      </c>
      <c r="F867" s="55" t="s">
        <v>24</v>
      </c>
      <c r="G867" s="57">
        <v>41614</v>
      </c>
      <c r="H867" s="58">
        <v>1.9199489999999999</v>
      </c>
      <c r="I867" s="59" t="s">
        <v>17</v>
      </c>
      <c r="J867" s="59" t="s">
        <v>17</v>
      </c>
      <c r="K867" s="59" t="s">
        <v>17</v>
      </c>
      <c r="L867" s="60">
        <v>62</v>
      </c>
      <c r="M867" s="57">
        <v>41717</v>
      </c>
      <c r="N867" s="55" t="s">
        <v>73</v>
      </c>
      <c r="O867" s="58">
        <v>1.7299169999999999</v>
      </c>
      <c r="P867" s="55" t="s">
        <v>74</v>
      </c>
      <c r="Q867" s="55" t="s">
        <v>74</v>
      </c>
      <c r="R867" s="60" t="s">
        <v>17</v>
      </c>
      <c r="S867" s="60" t="s">
        <v>17</v>
      </c>
      <c r="T867" s="60" t="s">
        <v>17</v>
      </c>
      <c r="U867" s="55" t="s">
        <v>1667</v>
      </c>
      <c r="V867" s="60">
        <v>60.3</v>
      </c>
      <c r="W867" s="55" t="s">
        <v>18</v>
      </c>
      <c r="X867" s="61">
        <v>3</v>
      </c>
      <c r="Y867" s="11">
        <f t="shared" si="58"/>
        <v>2014</v>
      </c>
      <c r="Z867" s="7" t="str">
        <f t="shared" si="59"/>
        <v>2014.1</v>
      </c>
      <c r="AA867" s="12" t="str">
        <f>IF(AND(INDEX('Rate Case History'!V$11:V$13,MATCH($F867,'Rate Case History'!$U$11:$U$13,0))="Yes",INDEX('Rate Case History'!V$15:V$17,MATCH($N867,'Rate Case History'!$U$15:$U$17,0))="Yes",$M867&lt;='Rate Case History'!$V$7,ISNUMBER($S867)),$S867/100,"NA")</f>
        <v>NA</v>
      </c>
    </row>
    <row r="868" spans="1:27" x14ac:dyDescent="0.25">
      <c r="A868" s="55" t="s">
        <v>40</v>
      </c>
      <c r="B868" s="56" t="s">
        <v>758</v>
      </c>
      <c r="C868" s="55" t="s">
        <v>179</v>
      </c>
      <c r="D868" s="55" t="s">
        <v>773</v>
      </c>
      <c r="E868" s="55" t="s">
        <v>163</v>
      </c>
      <c r="F868" s="55" t="s">
        <v>35</v>
      </c>
      <c r="G868" s="57">
        <v>41533</v>
      </c>
      <c r="H868" s="58">
        <v>23.384260000000001</v>
      </c>
      <c r="I868" s="59">
        <v>7.11</v>
      </c>
      <c r="J868" s="59">
        <v>9.6999999999999993</v>
      </c>
      <c r="K868" s="59">
        <v>51.55</v>
      </c>
      <c r="L868" s="60">
        <v>565.20000000000005</v>
      </c>
      <c r="M868" s="57">
        <v>41752</v>
      </c>
      <c r="N868" s="55" t="s">
        <v>73</v>
      </c>
      <c r="O868" s="58">
        <v>7.8</v>
      </c>
      <c r="P868" s="55" t="s">
        <v>74</v>
      </c>
      <c r="Q868" s="55" t="s">
        <v>74</v>
      </c>
      <c r="R868" s="60" t="s">
        <v>17</v>
      </c>
      <c r="S868" s="60" t="s">
        <v>17</v>
      </c>
      <c r="T868" s="60" t="s">
        <v>17</v>
      </c>
      <c r="U868" s="55" t="s">
        <v>1840</v>
      </c>
      <c r="V868" s="60" t="s">
        <v>17</v>
      </c>
      <c r="W868" s="55" t="s">
        <v>17</v>
      </c>
      <c r="X868" s="61">
        <v>7</v>
      </c>
      <c r="Y868" s="11">
        <f t="shared" si="58"/>
        <v>2014</v>
      </c>
      <c r="Z868" s="7" t="str">
        <f t="shared" si="59"/>
        <v>2014.2</v>
      </c>
      <c r="AA868" s="12" t="str">
        <f>IF(AND(INDEX('Rate Case History'!V$11:V$13,MATCH($F868,'Rate Case History'!$U$11:$U$13,0))="Yes",INDEX('Rate Case History'!V$15:V$17,MATCH($N868,'Rate Case History'!$U$15:$U$17,0))="Yes",$M868&lt;='Rate Case History'!$V$7,ISNUMBER($S868)),$S868/100,"NA")</f>
        <v>NA</v>
      </c>
    </row>
    <row r="869" spans="1:27" x14ac:dyDescent="0.25">
      <c r="A869" s="55" t="s">
        <v>40</v>
      </c>
      <c r="B869" s="56" t="s">
        <v>758</v>
      </c>
      <c r="C869" s="55" t="s">
        <v>179</v>
      </c>
      <c r="D869" s="55" t="s">
        <v>774</v>
      </c>
      <c r="E869" s="55" t="s">
        <v>163</v>
      </c>
      <c r="F869" s="55" t="s">
        <v>24</v>
      </c>
      <c r="G869" s="57">
        <v>41313</v>
      </c>
      <c r="H869" s="58">
        <v>1.741862</v>
      </c>
      <c r="I869" s="59" t="s">
        <v>17</v>
      </c>
      <c r="J869" s="59" t="s">
        <v>17</v>
      </c>
      <c r="K869" s="59" t="s">
        <v>17</v>
      </c>
      <c r="L869" s="60">
        <v>53</v>
      </c>
      <c r="M869" s="57">
        <v>41395</v>
      </c>
      <c r="N869" s="55" t="s">
        <v>76</v>
      </c>
      <c r="O869" s="58">
        <v>1.7417400000000001</v>
      </c>
      <c r="P869" s="55" t="s">
        <v>74</v>
      </c>
      <c r="Q869" s="55" t="s">
        <v>74</v>
      </c>
      <c r="R869" s="60" t="s">
        <v>17</v>
      </c>
      <c r="S869" s="60" t="s">
        <v>17</v>
      </c>
      <c r="T869" s="60" t="s">
        <v>17</v>
      </c>
      <c r="U869" s="55" t="s">
        <v>17</v>
      </c>
      <c r="V869" s="60" t="s">
        <v>17</v>
      </c>
      <c r="W869" s="55" t="s">
        <v>17</v>
      </c>
      <c r="X869" s="61">
        <v>2</v>
      </c>
      <c r="Y869" s="11">
        <f t="shared" si="58"/>
        <v>2013</v>
      </c>
      <c r="Z869" s="7" t="str">
        <f t="shared" si="59"/>
        <v>2013.2</v>
      </c>
      <c r="AA869" s="12" t="str">
        <f>IF(AND(INDEX('Rate Case History'!V$11:V$13,MATCH($F869,'Rate Case History'!$U$11:$U$13,0))="Yes",INDEX('Rate Case History'!V$15:V$17,MATCH($N869,'Rate Case History'!$U$15:$U$17,0))="Yes",$M869&lt;='Rate Case History'!$V$7,ISNUMBER($S869)),$S869/100,"NA")</f>
        <v>NA</v>
      </c>
    </row>
    <row r="870" spans="1:27" x14ac:dyDescent="0.25">
      <c r="A870" s="55" t="s">
        <v>40</v>
      </c>
      <c r="B870" s="56" t="s">
        <v>758</v>
      </c>
      <c r="C870" s="55" t="s">
        <v>179</v>
      </c>
      <c r="D870" s="55" t="s">
        <v>775</v>
      </c>
      <c r="E870" s="55" t="s">
        <v>163</v>
      </c>
      <c r="F870" s="55" t="s">
        <v>35</v>
      </c>
      <c r="G870" s="57">
        <v>39905</v>
      </c>
      <c r="H870" s="58">
        <v>32.416997000000002</v>
      </c>
      <c r="I870" s="59">
        <v>8.43</v>
      </c>
      <c r="J870" s="59">
        <v>11.25</v>
      </c>
      <c r="K870" s="59">
        <v>48</v>
      </c>
      <c r="L870" s="60">
        <v>604.95477900000003</v>
      </c>
      <c r="M870" s="57">
        <v>40219</v>
      </c>
      <c r="N870" s="55" t="s">
        <v>76</v>
      </c>
      <c r="O870" s="58">
        <v>16.2</v>
      </c>
      <c r="P870" s="55" t="s">
        <v>74</v>
      </c>
      <c r="Q870" s="55" t="s">
        <v>74</v>
      </c>
      <c r="R870" s="60">
        <v>7.72</v>
      </c>
      <c r="S870" s="60">
        <v>10</v>
      </c>
      <c r="T870" s="60">
        <v>38.659999999999997</v>
      </c>
      <c r="U870" s="55" t="s">
        <v>1659</v>
      </c>
      <c r="V870" s="60">
        <v>619.20000000000005</v>
      </c>
      <c r="W870" s="55" t="s">
        <v>18</v>
      </c>
      <c r="X870" s="61">
        <v>10</v>
      </c>
      <c r="Y870" s="11">
        <f t="shared" si="58"/>
        <v>2010</v>
      </c>
      <c r="Z870" s="7" t="str">
        <f t="shared" si="59"/>
        <v>2010.1</v>
      </c>
      <c r="AA870" s="12">
        <f>IF(AND(INDEX('Rate Case History'!V$11:V$13,MATCH($F870,'Rate Case History'!$U$11:$U$13,0))="Yes",INDEX('Rate Case History'!V$15:V$17,MATCH($N870,'Rate Case History'!$U$15:$U$17,0))="Yes",$M870&lt;='Rate Case History'!$V$7,ISNUMBER($S870)),$S870/100,"NA")</f>
        <v>0.1</v>
      </c>
    </row>
    <row r="871" spans="1:27" x14ac:dyDescent="0.25">
      <c r="A871" s="55" t="s">
        <v>40</v>
      </c>
      <c r="B871" s="56" t="s">
        <v>758</v>
      </c>
      <c r="C871" s="55" t="s">
        <v>179</v>
      </c>
      <c r="D871" s="55" t="s">
        <v>776</v>
      </c>
      <c r="E871" s="55" t="s">
        <v>163</v>
      </c>
      <c r="F871" s="55" t="s">
        <v>35</v>
      </c>
      <c r="G871" s="57">
        <v>38839</v>
      </c>
      <c r="H871" s="58">
        <v>37.799999999999997</v>
      </c>
      <c r="I871" s="59">
        <v>8.84</v>
      </c>
      <c r="J871" s="59">
        <v>11.75</v>
      </c>
      <c r="K871" s="59">
        <v>46</v>
      </c>
      <c r="L871" s="60">
        <v>590.20000000000005</v>
      </c>
      <c r="M871" s="57">
        <v>39163</v>
      </c>
      <c r="N871" s="55" t="s">
        <v>76</v>
      </c>
      <c r="O871" s="58">
        <v>27.206968</v>
      </c>
      <c r="P871" s="55" t="s">
        <v>74</v>
      </c>
      <c r="Q871" s="55" t="s">
        <v>74</v>
      </c>
      <c r="R871" s="60">
        <v>8.6</v>
      </c>
      <c r="S871" s="60">
        <v>10.5</v>
      </c>
      <c r="T871" s="60">
        <v>36.06</v>
      </c>
      <c r="U871" s="55" t="s">
        <v>1697</v>
      </c>
      <c r="V871" s="60">
        <v>589.70000000000005</v>
      </c>
      <c r="W871" s="55" t="s">
        <v>18</v>
      </c>
      <c r="X871" s="61">
        <v>10</v>
      </c>
      <c r="Y871" s="11">
        <f t="shared" si="58"/>
        <v>2007</v>
      </c>
      <c r="Z871" s="7" t="str">
        <f t="shared" si="59"/>
        <v>2007.1</v>
      </c>
      <c r="AA871" s="12">
        <f>IF(AND(INDEX('Rate Case History'!V$11:V$13,MATCH($F871,'Rate Case History'!$U$11:$U$13,0))="Yes",INDEX('Rate Case History'!V$15:V$17,MATCH($N871,'Rate Case History'!$U$15:$U$17,0))="Yes",$M871&lt;='Rate Case History'!$V$7,ISNUMBER($S871)),$S871/100,"NA")</f>
        <v>0.105</v>
      </c>
    </row>
    <row r="872" spans="1:27" x14ac:dyDescent="0.25">
      <c r="A872" s="55" t="s">
        <v>40</v>
      </c>
      <c r="B872" s="56" t="s">
        <v>758</v>
      </c>
      <c r="C872" s="55" t="s">
        <v>179</v>
      </c>
      <c r="D872" s="55" t="s">
        <v>777</v>
      </c>
      <c r="E872" s="55" t="s">
        <v>163</v>
      </c>
      <c r="F872" s="55" t="s">
        <v>35</v>
      </c>
      <c r="G872" s="57">
        <v>37929</v>
      </c>
      <c r="H872" s="58">
        <v>40</v>
      </c>
      <c r="I872" s="59">
        <v>9.67</v>
      </c>
      <c r="J872" s="59">
        <v>12</v>
      </c>
      <c r="K872" s="59">
        <v>43.34</v>
      </c>
      <c r="L872" s="60">
        <v>545</v>
      </c>
      <c r="M872" s="57">
        <v>38251</v>
      </c>
      <c r="N872" s="55" t="s">
        <v>76</v>
      </c>
      <c r="O872" s="58">
        <v>22.5</v>
      </c>
      <c r="P872" s="55" t="s">
        <v>74</v>
      </c>
      <c r="Q872" s="55" t="s">
        <v>74</v>
      </c>
      <c r="R872" s="60">
        <v>8.36</v>
      </c>
      <c r="S872" s="60">
        <v>10.5</v>
      </c>
      <c r="T872" s="60">
        <v>29.99</v>
      </c>
      <c r="U872" s="55" t="s">
        <v>1804</v>
      </c>
      <c r="V872" s="60">
        <v>524.20000000000005</v>
      </c>
      <c r="W872" s="55" t="s">
        <v>18</v>
      </c>
      <c r="X872" s="61">
        <v>10</v>
      </c>
      <c r="Y872" s="11">
        <f t="shared" si="58"/>
        <v>2004</v>
      </c>
      <c r="Z872" s="7" t="str">
        <f t="shared" si="59"/>
        <v>2004.3</v>
      </c>
      <c r="AA872" s="12">
        <f>IF(AND(INDEX('Rate Case History'!V$11:V$13,MATCH($F872,'Rate Case History'!$U$11:$U$13,0))="Yes",INDEX('Rate Case History'!V$15:V$17,MATCH($N872,'Rate Case History'!$U$15:$U$17,0))="Yes",$M872&lt;='Rate Case History'!$V$7,ISNUMBER($S872)),$S872/100,"NA")</f>
        <v>0.105</v>
      </c>
    </row>
    <row r="873" spans="1:27" x14ac:dyDescent="0.25">
      <c r="A873" s="55" t="s">
        <v>40</v>
      </c>
      <c r="B873" s="56" t="s">
        <v>758</v>
      </c>
      <c r="C873" s="55" t="s">
        <v>179</v>
      </c>
      <c r="D873" s="55" t="s">
        <v>778</v>
      </c>
      <c r="E873" s="55" t="s">
        <v>163</v>
      </c>
      <c r="F873" s="55" t="s">
        <v>35</v>
      </c>
      <c r="G873" s="57">
        <v>36837</v>
      </c>
      <c r="H873" s="58">
        <v>39.299999999999997</v>
      </c>
      <c r="I873" s="59">
        <v>10.65</v>
      </c>
      <c r="J873" s="59">
        <v>12.5</v>
      </c>
      <c r="K873" s="59">
        <v>50</v>
      </c>
      <c r="L873" s="60" t="s">
        <v>17</v>
      </c>
      <c r="M873" s="57">
        <v>37077</v>
      </c>
      <c r="N873" s="55" t="s">
        <v>73</v>
      </c>
      <c r="O873" s="58">
        <v>9.9</v>
      </c>
      <c r="P873" s="55" t="s">
        <v>74</v>
      </c>
      <c r="Q873" s="55" t="s">
        <v>74</v>
      </c>
      <c r="R873" s="60" t="s">
        <v>17</v>
      </c>
      <c r="S873" s="60" t="s">
        <v>17</v>
      </c>
      <c r="T873" s="60" t="s">
        <v>17</v>
      </c>
      <c r="U873" s="55" t="s">
        <v>17</v>
      </c>
      <c r="V873" s="60" t="s">
        <v>17</v>
      </c>
      <c r="W873" s="55" t="s">
        <v>17</v>
      </c>
      <c r="X873" s="61">
        <v>8</v>
      </c>
      <c r="Y873" s="11">
        <f t="shared" si="58"/>
        <v>2001</v>
      </c>
      <c r="Z873" s="7" t="str">
        <f t="shared" si="59"/>
        <v>2001.3</v>
      </c>
      <c r="AA873" s="12" t="str">
        <f>IF(AND(INDEX('Rate Case History'!V$11:V$13,MATCH($F873,'Rate Case History'!$U$11:$U$13,0))="Yes",INDEX('Rate Case History'!V$15:V$17,MATCH($N873,'Rate Case History'!$U$15:$U$17,0))="Yes",$M873&lt;='Rate Case History'!$V$7,ISNUMBER($S873)),$S873/100,"NA")</f>
        <v>NA</v>
      </c>
    </row>
    <row r="874" spans="1:27" x14ac:dyDescent="0.25">
      <c r="A874" s="55" t="s">
        <v>40</v>
      </c>
      <c r="B874" s="56" t="s">
        <v>758</v>
      </c>
      <c r="C874" s="55" t="s">
        <v>179</v>
      </c>
      <c r="D874" s="55" t="s">
        <v>779</v>
      </c>
      <c r="E874" s="55" t="s">
        <v>163</v>
      </c>
      <c r="F874" s="55" t="s">
        <v>35</v>
      </c>
      <c r="G874" s="57">
        <v>35706</v>
      </c>
      <c r="H874" s="58">
        <v>21.9</v>
      </c>
      <c r="I874" s="59">
        <v>9.81</v>
      </c>
      <c r="J874" s="59">
        <v>12</v>
      </c>
      <c r="K874" s="59">
        <v>38.5</v>
      </c>
      <c r="L874" s="59">
        <v>428</v>
      </c>
      <c r="M874" s="57">
        <v>36033</v>
      </c>
      <c r="N874" s="55" t="s">
        <v>76</v>
      </c>
      <c r="O874" s="58">
        <v>13.3</v>
      </c>
      <c r="P874" s="55" t="s">
        <v>74</v>
      </c>
      <c r="Q874" s="55" t="s">
        <v>74</v>
      </c>
      <c r="R874" s="59">
        <v>9.4</v>
      </c>
      <c r="S874" s="59">
        <v>10.93</v>
      </c>
      <c r="T874" s="59">
        <v>38.5</v>
      </c>
      <c r="U874" s="55" t="s">
        <v>1749</v>
      </c>
      <c r="V874" s="59">
        <v>400</v>
      </c>
      <c r="W874" s="55" t="s">
        <v>18</v>
      </c>
      <c r="X874" s="61">
        <v>10</v>
      </c>
      <c r="Y874" s="11">
        <f t="shared" si="58"/>
        <v>1998</v>
      </c>
      <c r="Z874" s="7" t="str">
        <f t="shared" si="59"/>
        <v>1998.3</v>
      </c>
      <c r="AA874" s="12">
        <f>IF(AND(INDEX('Rate Case History'!V$11:V$13,MATCH($F874,'Rate Case History'!$U$11:$U$13,0))="Yes",INDEX('Rate Case History'!V$15:V$17,MATCH($N874,'Rate Case History'!$U$15:$U$17,0))="Yes",$M874&lt;='Rate Case History'!$V$7,ISNUMBER($S874)),$S874/100,"NA")</f>
        <v>0.10929999999999999</v>
      </c>
    </row>
    <row r="875" spans="1:27" x14ac:dyDescent="0.25">
      <c r="A875" s="55" t="s">
        <v>40</v>
      </c>
      <c r="B875" s="56" t="s">
        <v>758</v>
      </c>
      <c r="C875" s="55" t="s">
        <v>179</v>
      </c>
      <c r="D875" s="55" t="s">
        <v>780</v>
      </c>
      <c r="E875" s="55" t="s">
        <v>163</v>
      </c>
      <c r="F875" s="55" t="s">
        <v>35</v>
      </c>
      <c r="G875" s="55">
        <v>35125</v>
      </c>
      <c r="H875" s="60">
        <v>34</v>
      </c>
      <c r="I875" s="60">
        <v>9.65</v>
      </c>
      <c r="J875" s="60">
        <v>12.25</v>
      </c>
      <c r="K875" s="60">
        <v>30</v>
      </c>
      <c r="L875" s="60">
        <v>377.4</v>
      </c>
      <c r="M875" s="57">
        <v>35452</v>
      </c>
      <c r="N875" s="55" t="s">
        <v>76</v>
      </c>
      <c r="O875" s="60">
        <v>7.5</v>
      </c>
      <c r="P875" s="55" t="s">
        <v>74</v>
      </c>
      <c r="Q875" s="55" t="s">
        <v>74</v>
      </c>
      <c r="R875" s="60">
        <v>9.4600000000000009</v>
      </c>
      <c r="S875" s="60">
        <v>11.3</v>
      </c>
      <c r="T875" s="60">
        <v>33.130000000000003</v>
      </c>
      <c r="U875" s="55" t="s">
        <v>1841</v>
      </c>
      <c r="V875" s="60">
        <v>348</v>
      </c>
      <c r="W875" s="55" t="s">
        <v>18</v>
      </c>
      <c r="X875" s="60">
        <v>10</v>
      </c>
      <c r="Y875" s="11">
        <f t="shared" si="58"/>
        <v>1997</v>
      </c>
      <c r="Z875" s="7" t="str">
        <f t="shared" si="59"/>
        <v>1997.1</v>
      </c>
      <c r="AA875" s="12">
        <f>IF(AND(INDEX('Rate Case History'!V$11:V$13,MATCH($F875,'Rate Case History'!$U$11:$U$13,0))="Yes",INDEX('Rate Case History'!V$15:V$17,MATCH($N875,'Rate Case History'!$U$15:$U$17,0))="Yes",$M875&lt;='Rate Case History'!$V$7,ISNUMBER($S875)),$S875/100,"NA")</f>
        <v>0.113</v>
      </c>
    </row>
    <row r="876" spans="1:27" x14ac:dyDescent="0.25">
      <c r="A876" s="55" t="s">
        <v>40</v>
      </c>
      <c r="B876" s="56" t="s">
        <v>758</v>
      </c>
      <c r="C876" s="55" t="s">
        <v>179</v>
      </c>
      <c r="D876" s="55" t="s">
        <v>781</v>
      </c>
      <c r="E876" s="55" t="s">
        <v>163</v>
      </c>
      <c r="F876" s="55" t="s">
        <v>35</v>
      </c>
      <c r="G876" s="57">
        <v>34005</v>
      </c>
      <c r="H876" s="58">
        <v>20.8</v>
      </c>
      <c r="I876" s="59">
        <v>10.19</v>
      </c>
      <c r="J876" s="59">
        <v>12.5</v>
      </c>
      <c r="K876" s="59">
        <v>47.53</v>
      </c>
      <c r="L876" s="59" t="s">
        <v>17</v>
      </c>
      <c r="M876" s="57">
        <v>34247</v>
      </c>
      <c r="N876" s="55" t="s">
        <v>73</v>
      </c>
      <c r="O876" s="58">
        <v>9.8000000000000007</v>
      </c>
      <c r="P876" s="55" t="s">
        <v>74</v>
      </c>
      <c r="Q876" s="55" t="s">
        <v>74</v>
      </c>
      <c r="R876" s="60" t="s">
        <v>17</v>
      </c>
      <c r="S876" s="60" t="s">
        <v>17</v>
      </c>
      <c r="T876" s="60" t="s">
        <v>17</v>
      </c>
      <c r="U876" s="55" t="s">
        <v>1715</v>
      </c>
      <c r="V876" s="59" t="s">
        <v>17</v>
      </c>
      <c r="W876" s="55" t="s">
        <v>18</v>
      </c>
      <c r="X876" s="61">
        <v>8</v>
      </c>
      <c r="Y876" s="11">
        <f t="shared" si="58"/>
        <v>1993</v>
      </c>
      <c r="Z876" s="7" t="str">
        <f t="shared" si="59"/>
        <v>1993.4</v>
      </c>
      <c r="AA876" s="12" t="str">
        <f>IF(AND(INDEX('Rate Case History'!V$11:V$13,MATCH($F876,'Rate Case History'!$U$11:$U$13,0))="Yes",INDEX('Rate Case History'!V$15:V$17,MATCH($N876,'Rate Case History'!$U$15:$U$17,0))="Yes",$M876&lt;='Rate Case History'!$V$7,ISNUMBER($S876)),$S876/100,"NA")</f>
        <v>NA</v>
      </c>
    </row>
    <row r="877" spans="1:27" x14ac:dyDescent="0.25">
      <c r="A877" s="55" t="s">
        <v>40</v>
      </c>
      <c r="B877" s="56" t="s">
        <v>758</v>
      </c>
      <c r="C877" s="55" t="s">
        <v>179</v>
      </c>
      <c r="D877" s="55" t="s">
        <v>782</v>
      </c>
      <c r="E877" s="55" t="s">
        <v>163</v>
      </c>
      <c r="F877" s="55" t="s">
        <v>35</v>
      </c>
      <c r="G877" s="57">
        <v>33305</v>
      </c>
      <c r="H877" s="58">
        <v>20.100000000000001</v>
      </c>
      <c r="I877" s="59">
        <v>11.06</v>
      </c>
      <c r="J877" s="59">
        <v>13.75</v>
      </c>
      <c r="K877" s="59">
        <v>47.23</v>
      </c>
      <c r="L877" s="59">
        <v>199.7</v>
      </c>
      <c r="M877" s="57">
        <v>33625</v>
      </c>
      <c r="N877" s="55" t="s">
        <v>76</v>
      </c>
      <c r="O877" s="58">
        <v>7.3</v>
      </c>
      <c r="P877" s="55" t="s">
        <v>74</v>
      </c>
      <c r="Q877" s="55" t="s">
        <v>74</v>
      </c>
      <c r="R877" s="59">
        <v>10.54</v>
      </c>
      <c r="S877" s="59">
        <v>12.84</v>
      </c>
      <c r="T877" s="59">
        <v>45.25</v>
      </c>
      <c r="U877" s="55" t="s">
        <v>1758</v>
      </c>
      <c r="V877" s="60">
        <v>204.2</v>
      </c>
      <c r="W877" s="55" t="s">
        <v>18</v>
      </c>
      <c r="X877" s="61">
        <v>10</v>
      </c>
      <c r="Y877" s="11">
        <f t="shared" si="58"/>
        <v>1992</v>
      </c>
      <c r="Z877" s="7" t="str">
        <f t="shared" si="59"/>
        <v>1992.1</v>
      </c>
      <c r="AA877" s="12">
        <f>IF(AND(INDEX('Rate Case History'!V$11:V$13,MATCH($F877,'Rate Case History'!$U$11:$U$13,0))="Yes",INDEX('Rate Case History'!V$15:V$17,MATCH($N877,'Rate Case History'!$U$15:$U$17,0))="Yes",$M877&lt;='Rate Case History'!$V$7,ISNUMBER($S877)),$S877/100,"NA")</f>
        <v>0.12839999999999999</v>
      </c>
    </row>
    <row r="878" spans="1:27" x14ac:dyDescent="0.25">
      <c r="A878" s="55" t="s">
        <v>40</v>
      </c>
      <c r="B878" s="56" t="s">
        <v>758</v>
      </c>
      <c r="C878" s="55" t="s">
        <v>179</v>
      </c>
      <c r="D878" s="55" t="s">
        <v>2260</v>
      </c>
      <c r="E878" s="55" t="s">
        <v>163</v>
      </c>
      <c r="F878" s="55" t="s">
        <v>35</v>
      </c>
      <c r="G878" s="57">
        <v>32749</v>
      </c>
      <c r="H878" s="58">
        <v>25.6</v>
      </c>
      <c r="I878" s="59">
        <v>10.96</v>
      </c>
      <c r="J878" s="59">
        <v>13.5</v>
      </c>
      <c r="K878" s="59">
        <v>50.34</v>
      </c>
      <c r="L878" s="59" t="s">
        <v>17</v>
      </c>
      <c r="M878" s="57">
        <v>32990</v>
      </c>
      <c r="N878" s="55" t="s">
        <v>73</v>
      </c>
      <c r="O878" s="58">
        <v>18.5</v>
      </c>
      <c r="P878" s="55" t="s">
        <v>74</v>
      </c>
      <c r="Q878" s="55" t="s">
        <v>74</v>
      </c>
      <c r="R878" s="60" t="s">
        <v>17</v>
      </c>
      <c r="S878" s="60" t="s">
        <v>17</v>
      </c>
      <c r="T878" s="60" t="s">
        <v>17</v>
      </c>
      <c r="U878" s="55" t="s">
        <v>17</v>
      </c>
      <c r="V878" s="60" t="s">
        <v>17</v>
      </c>
      <c r="W878" s="55" t="s">
        <v>17</v>
      </c>
      <c r="X878" s="61">
        <v>8</v>
      </c>
      <c r="Y878" s="11">
        <f t="shared" si="58"/>
        <v>1990</v>
      </c>
      <c r="Z878" s="7" t="str">
        <f t="shared" si="59"/>
        <v>1990.2</v>
      </c>
      <c r="AA878" s="12" t="str">
        <f>IF(AND(INDEX('Rate Case History'!V$11:V$13,MATCH($F878,'Rate Case History'!$U$11:$U$13,0))="Yes",INDEX('Rate Case History'!V$15:V$17,MATCH($N878,'Rate Case History'!$U$15:$U$17,0))="Yes",$M878&lt;='Rate Case History'!$V$7,ISNUMBER($S878)),$S878/100,"NA")</f>
        <v>NA</v>
      </c>
    </row>
    <row r="879" spans="1:27" x14ac:dyDescent="0.25">
      <c r="A879" s="55" t="s">
        <v>40</v>
      </c>
      <c r="B879" s="56" t="s">
        <v>758</v>
      </c>
      <c r="C879" s="55" t="s">
        <v>179</v>
      </c>
      <c r="D879" s="55" t="s">
        <v>2261</v>
      </c>
      <c r="E879" s="55" t="s">
        <v>163</v>
      </c>
      <c r="F879" s="55" t="s">
        <v>35</v>
      </c>
      <c r="G879" s="57">
        <v>30315</v>
      </c>
      <c r="H879" s="58">
        <v>21</v>
      </c>
      <c r="I879" s="59">
        <v>14.12</v>
      </c>
      <c r="J879" s="59">
        <v>18</v>
      </c>
      <c r="K879" s="59">
        <v>37.58</v>
      </c>
      <c r="L879" s="59" t="s">
        <v>17</v>
      </c>
      <c r="M879" s="57">
        <v>30566</v>
      </c>
      <c r="N879" s="55" t="s">
        <v>73</v>
      </c>
      <c r="O879" s="58">
        <v>14.1</v>
      </c>
      <c r="P879" s="55" t="s">
        <v>74</v>
      </c>
      <c r="Q879" s="55" t="s">
        <v>75</v>
      </c>
      <c r="R879" s="60" t="s">
        <v>17</v>
      </c>
      <c r="S879" s="60" t="s">
        <v>17</v>
      </c>
      <c r="T879" s="60" t="s">
        <v>17</v>
      </c>
      <c r="U879" s="55" t="s">
        <v>1961</v>
      </c>
      <c r="V879" s="60" t="s">
        <v>17</v>
      </c>
      <c r="W879" s="55" t="s">
        <v>17</v>
      </c>
      <c r="X879" s="61">
        <v>8</v>
      </c>
      <c r="Y879" s="11">
        <f t="shared" si="58"/>
        <v>1983</v>
      </c>
      <c r="Z879" s="7" t="str">
        <f t="shared" si="59"/>
        <v>1983.3</v>
      </c>
      <c r="AA879" s="12" t="str">
        <f>IF(AND(INDEX('Rate Case History'!V$11:V$13,MATCH($F879,'Rate Case History'!$U$11:$U$13,0))="Yes",INDEX('Rate Case History'!V$15:V$17,MATCH($N879,'Rate Case History'!$U$15:$U$17,0))="Yes",$M879&lt;='Rate Case History'!$V$7,ISNUMBER($S879)),$S879/100,"NA")</f>
        <v>NA</v>
      </c>
    </row>
    <row r="880" spans="1:27" x14ac:dyDescent="0.25">
      <c r="A880" s="55" t="s">
        <v>40</v>
      </c>
      <c r="B880" s="56" t="s">
        <v>758</v>
      </c>
      <c r="C880" s="55" t="s">
        <v>179</v>
      </c>
      <c r="D880" s="55" t="s">
        <v>2262</v>
      </c>
      <c r="E880" s="55" t="s">
        <v>163</v>
      </c>
      <c r="F880" s="55" t="s">
        <v>35</v>
      </c>
      <c r="G880" s="57">
        <v>29915</v>
      </c>
      <c r="H880" s="58">
        <v>17.899999999999999</v>
      </c>
      <c r="I880" s="59">
        <v>13.54</v>
      </c>
      <c r="J880" s="59">
        <v>18.5</v>
      </c>
      <c r="K880" s="59">
        <v>39.799999999999997</v>
      </c>
      <c r="L880" s="59" t="s">
        <v>17</v>
      </c>
      <c r="M880" s="57">
        <v>30169</v>
      </c>
      <c r="N880" s="55" t="s">
        <v>73</v>
      </c>
      <c r="O880" s="58">
        <v>10.6</v>
      </c>
      <c r="P880" s="55" t="s">
        <v>74</v>
      </c>
      <c r="Q880" s="55" t="s">
        <v>74</v>
      </c>
      <c r="R880" s="60" t="s">
        <v>17</v>
      </c>
      <c r="S880" s="60" t="s">
        <v>17</v>
      </c>
      <c r="T880" s="60" t="s">
        <v>17</v>
      </c>
      <c r="U880" s="55" t="s">
        <v>1949</v>
      </c>
      <c r="V880" s="60" t="s">
        <v>17</v>
      </c>
      <c r="W880" s="55" t="s">
        <v>17</v>
      </c>
      <c r="X880" s="61">
        <v>8</v>
      </c>
      <c r="Y880" s="11">
        <f t="shared" si="58"/>
        <v>1982</v>
      </c>
      <c r="Z880" s="7" t="str">
        <f t="shared" si="59"/>
        <v>1982.3</v>
      </c>
      <c r="AA880" s="12" t="str">
        <f>IF(AND(INDEX('Rate Case History'!V$11:V$13,MATCH($F880,'Rate Case History'!$U$11:$U$13,0))="Yes",INDEX('Rate Case History'!V$15:V$17,MATCH($N880,'Rate Case History'!$U$15:$U$17,0))="Yes",$M880&lt;='Rate Case History'!$V$7,ISNUMBER($S880)),$S880/100,"NA")</f>
        <v>NA</v>
      </c>
    </row>
    <row r="881" spans="1:27" x14ac:dyDescent="0.25">
      <c r="A881" s="55" t="s">
        <v>40</v>
      </c>
      <c r="B881" s="56" t="s">
        <v>758</v>
      </c>
      <c r="C881" s="55" t="s">
        <v>179</v>
      </c>
      <c r="D881" s="55" t="s">
        <v>2263</v>
      </c>
      <c r="E881" s="55" t="s">
        <v>163</v>
      </c>
      <c r="F881" s="55" t="s">
        <v>35</v>
      </c>
      <c r="G881" s="57">
        <v>29539</v>
      </c>
      <c r="H881" s="58">
        <v>14.9</v>
      </c>
      <c r="I881" s="59">
        <v>12.55</v>
      </c>
      <c r="J881" s="59">
        <v>16</v>
      </c>
      <c r="K881" s="59">
        <v>37.86</v>
      </c>
      <c r="L881" s="59" t="s">
        <v>17</v>
      </c>
      <c r="M881" s="57">
        <v>29861</v>
      </c>
      <c r="N881" s="55" t="s">
        <v>76</v>
      </c>
      <c r="O881" s="58">
        <v>7</v>
      </c>
      <c r="P881" s="55" t="s">
        <v>74</v>
      </c>
      <c r="Q881" s="55" t="s">
        <v>74</v>
      </c>
      <c r="R881" s="60">
        <v>11.36</v>
      </c>
      <c r="S881" s="60">
        <v>14.8</v>
      </c>
      <c r="T881" s="60">
        <v>38.58</v>
      </c>
      <c r="U881" s="55" t="s">
        <v>1983</v>
      </c>
      <c r="V881" s="60" t="s">
        <v>17</v>
      </c>
      <c r="W881" s="55" t="s">
        <v>18</v>
      </c>
      <c r="X881" s="61">
        <v>10</v>
      </c>
      <c r="Y881" s="11">
        <f t="shared" si="58"/>
        <v>1981</v>
      </c>
      <c r="Z881" s="7" t="str">
        <f t="shared" si="59"/>
        <v>1981.4</v>
      </c>
      <c r="AA881" s="12">
        <f>IF(AND(INDEX('Rate Case History'!V$11:V$13,MATCH($F881,'Rate Case History'!$U$11:$U$13,0))="Yes",INDEX('Rate Case History'!V$15:V$17,MATCH($N881,'Rate Case History'!$U$15:$U$17,0))="Yes",$M881&lt;='Rate Case History'!$V$7,ISNUMBER($S881)),$S881/100,"NA")</f>
        <v>0.14800000000000002</v>
      </c>
    </row>
    <row r="882" spans="1:27" x14ac:dyDescent="0.25">
      <c r="A882" s="55" t="s">
        <v>40</v>
      </c>
      <c r="B882" s="56" t="s">
        <v>758</v>
      </c>
      <c r="C882" s="55" t="s">
        <v>179</v>
      </c>
      <c r="D882" s="55" t="s">
        <v>2264</v>
      </c>
      <c r="E882" s="55" t="s">
        <v>163</v>
      </c>
      <c r="F882" s="55" t="s">
        <v>35</v>
      </c>
      <c r="G882" s="57">
        <v>29217</v>
      </c>
      <c r="H882" s="58">
        <v>11.2</v>
      </c>
      <c r="I882" s="59">
        <v>10.96</v>
      </c>
      <c r="J882" s="59">
        <v>15.5</v>
      </c>
      <c r="K882" s="59">
        <v>36.770000000000003</v>
      </c>
      <c r="L882" s="59" t="s">
        <v>17</v>
      </c>
      <c r="M882" s="57">
        <v>29469</v>
      </c>
      <c r="N882" s="55" t="s">
        <v>76</v>
      </c>
      <c r="O882" s="58">
        <v>4.9000000000000004</v>
      </c>
      <c r="P882" s="55" t="s">
        <v>74</v>
      </c>
      <c r="Q882" s="55" t="s">
        <v>74</v>
      </c>
      <c r="R882" s="60" t="s">
        <v>17</v>
      </c>
      <c r="S882" s="60" t="s">
        <v>17</v>
      </c>
      <c r="T882" s="60" t="s">
        <v>17</v>
      </c>
      <c r="U882" s="55" t="s">
        <v>1942</v>
      </c>
      <c r="V882" s="60" t="s">
        <v>17</v>
      </c>
      <c r="W882" s="55" t="s">
        <v>17</v>
      </c>
      <c r="X882" s="61">
        <v>8</v>
      </c>
      <c r="Y882" s="11">
        <f t="shared" si="58"/>
        <v>1980</v>
      </c>
      <c r="Z882" s="7" t="str">
        <f t="shared" si="59"/>
        <v>1980.3</v>
      </c>
      <c r="AA882" s="12" t="str">
        <f>IF(AND(INDEX('Rate Case History'!V$11:V$13,MATCH($F882,'Rate Case History'!$U$11:$U$13,0))="Yes",INDEX('Rate Case History'!V$15:V$17,MATCH($N882,'Rate Case History'!$U$15:$U$17,0))="Yes",$M882&lt;='Rate Case History'!$V$7,ISNUMBER($S882)),$S882/100,"NA")</f>
        <v>NA</v>
      </c>
    </row>
    <row r="883" spans="1:27" x14ac:dyDescent="0.25">
      <c r="A883" s="55" t="s">
        <v>40</v>
      </c>
      <c r="B883" s="56" t="s">
        <v>783</v>
      </c>
      <c r="C883" s="55" t="s">
        <v>179</v>
      </c>
      <c r="D883" s="55" t="s">
        <v>2265</v>
      </c>
      <c r="E883" s="55" t="s">
        <v>163</v>
      </c>
      <c r="F883" s="55" t="s">
        <v>24</v>
      </c>
      <c r="G883" s="57">
        <v>45097</v>
      </c>
      <c r="H883" s="58">
        <v>14.243605000000001</v>
      </c>
      <c r="I883" s="59" t="s">
        <v>17</v>
      </c>
      <c r="J883" s="59" t="s">
        <v>17</v>
      </c>
      <c r="K883" s="59" t="s">
        <v>17</v>
      </c>
      <c r="L883" s="59">
        <v>105.578487</v>
      </c>
      <c r="M883" s="57">
        <v>45203</v>
      </c>
      <c r="N883" s="55" t="s">
        <v>76</v>
      </c>
      <c r="O883" s="58">
        <v>12.392206</v>
      </c>
      <c r="P883" s="55" t="s">
        <v>74</v>
      </c>
      <c r="Q883" s="55" t="s">
        <v>74</v>
      </c>
      <c r="R883" s="59" t="s">
        <v>17</v>
      </c>
      <c r="S883" s="59" t="s">
        <v>17</v>
      </c>
      <c r="T883" s="59" t="s">
        <v>17</v>
      </c>
      <c r="U883" s="55" t="s">
        <v>1892</v>
      </c>
      <c r="V883" s="59">
        <v>105.48619100000001</v>
      </c>
      <c r="W883" s="55" t="s">
        <v>18</v>
      </c>
      <c r="X883" s="61">
        <v>3</v>
      </c>
      <c r="Y883" s="11">
        <f t="shared" si="58"/>
        <v>2023</v>
      </c>
      <c r="Z883" s="7" t="str">
        <f t="shared" si="59"/>
        <v>2023.4</v>
      </c>
      <c r="AA883" s="12" t="str">
        <f>IF(AND(INDEX('Rate Case History'!V$11:V$13,MATCH($F883,'Rate Case History'!$U$11:$U$13,0))="Yes",INDEX('Rate Case History'!V$15:V$17,MATCH($N883,'Rate Case History'!$U$15:$U$17,0))="Yes",$M883&lt;='Rate Case History'!$V$7,ISNUMBER($S883)),$S883/100,"NA")</f>
        <v>NA</v>
      </c>
    </row>
    <row r="884" spans="1:27" x14ac:dyDescent="0.25">
      <c r="A884" s="55" t="s">
        <v>40</v>
      </c>
      <c r="B884" s="56" t="s">
        <v>783</v>
      </c>
      <c r="C884" s="55" t="s">
        <v>179</v>
      </c>
      <c r="D884" s="55" t="s">
        <v>1642</v>
      </c>
      <c r="E884" s="55" t="s">
        <v>163</v>
      </c>
      <c r="F884" s="55" t="s">
        <v>24</v>
      </c>
      <c r="G884" s="57">
        <v>44922</v>
      </c>
      <c r="H884" s="58">
        <v>7.7203520000000001</v>
      </c>
      <c r="I884" s="59" t="s">
        <v>17</v>
      </c>
      <c r="J884" s="59" t="s">
        <v>17</v>
      </c>
      <c r="K884" s="59" t="s">
        <v>17</v>
      </c>
      <c r="L884" s="59">
        <v>70.456103999999996</v>
      </c>
      <c r="M884" s="57">
        <v>45036</v>
      </c>
      <c r="N884" s="55" t="s">
        <v>76</v>
      </c>
      <c r="O884" s="58">
        <v>7.7203520000000001</v>
      </c>
      <c r="P884" s="55" t="s">
        <v>74</v>
      </c>
      <c r="Q884" s="55" t="s">
        <v>74</v>
      </c>
      <c r="R884" s="59" t="s">
        <v>17</v>
      </c>
      <c r="S884" s="59" t="s">
        <v>17</v>
      </c>
      <c r="T884" s="59" t="s">
        <v>17</v>
      </c>
      <c r="U884" s="55" t="s">
        <v>1842</v>
      </c>
      <c r="V884" s="59">
        <v>70.456103999999996</v>
      </c>
      <c r="W884" s="55" t="s">
        <v>18</v>
      </c>
      <c r="X884" s="61">
        <v>3</v>
      </c>
      <c r="Y884" s="11">
        <f t="shared" si="58"/>
        <v>2023</v>
      </c>
      <c r="Z884" s="7" t="str">
        <f t="shared" si="59"/>
        <v>2023.2</v>
      </c>
      <c r="AA884" s="12" t="str">
        <f>IF(AND(INDEX('Rate Case History'!V$11:V$13,MATCH($F884,'Rate Case History'!$U$11:$U$13,0))="Yes",INDEX('Rate Case History'!V$15:V$17,MATCH($N884,'Rate Case History'!$U$15:$U$17,0))="Yes",$M884&lt;='Rate Case History'!$V$7,ISNUMBER($S884)),$S884/100,"NA")</f>
        <v>NA</v>
      </c>
    </row>
    <row r="885" spans="1:27" x14ac:dyDescent="0.25">
      <c r="A885" s="55" t="s">
        <v>40</v>
      </c>
      <c r="B885" s="56" t="s">
        <v>783</v>
      </c>
      <c r="C885" s="55" t="s">
        <v>179</v>
      </c>
      <c r="D885" s="55" t="s">
        <v>1604</v>
      </c>
      <c r="E885" s="55" t="s">
        <v>163</v>
      </c>
      <c r="F885" s="55" t="s">
        <v>24</v>
      </c>
      <c r="G885" s="57">
        <v>44715</v>
      </c>
      <c r="H885" s="58">
        <v>11.907079</v>
      </c>
      <c r="I885" s="59" t="s">
        <v>17</v>
      </c>
      <c r="J885" s="59" t="s">
        <v>17</v>
      </c>
      <c r="K885" s="59" t="s">
        <v>17</v>
      </c>
      <c r="L885" s="59">
        <v>32.103228000000001</v>
      </c>
      <c r="M885" s="57">
        <v>44839</v>
      </c>
      <c r="N885" s="55" t="s">
        <v>73</v>
      </c>
      <c r="O885" s="58">
        <v>10.481088</v>
      </c>
      <c r="P885" s="55" t="s">
        <v>74</v>
      </c>
      <c r="Q885" s="55" t="s">
        <v>74</v>
      </c>
      <c r="R885" s="59" t="s">
        <v>17</v>
      </c>
      <c r="S885" s="59" t="s">
        <v>17</v>
      </c>
      <c r="T885" s="59" t="s">
        <v>17</v>
      </c>
      <c r="U885" s="55" t="s">
        <v>1765</v>
      </c>
      <c r="V885" s="59" t="s">
        <v>17</v>
      </c>
      <c r="W885" s="55" t="s">
        <v>17</v>
      </c>
      <c r="X885" s="61">
        <v>4</v>
      </c>
      <c r="Y885" s="11">
        <f t="shared" si="58"/>
        <v>2022</v>
      </c>
      <c r="Z885" s="7" t="str">
        <f t="shared" si="59"/>
        <v>2022.4</v>
      </c>
      <c r="AA885" s="12" t="str">
        <f>IF(AND(INDEX('Rate Case History'!V$11:V$13,MATCH($F885,'Rate Case History'!$U$11:$U$13,0))="Yes",INDEX('Rate Case History'!V$15:V$17,MATCH($N885,'Rate Case History'!$U$15:$U$17,0))="Yes",$M885&lt;='Rate Case History'!$V$7,ISNUMBER($S885)),$S885/100,"NA")</f>
        <v>NA</v>
      </c>
    </row>
    <row r="886" spans="1:27" x14ac:dyDescent="0.25">
      <c r="A886" s="55" t="s">
        <v>40</v>
      </c>
      <c r="B886" s="56" t="s">
        <v>783</v>
      </c>
      <c r="C886" s="55" t="s">
        <v>179</v>
      </c>
      <c r="D886" s="55" t="s">
        <v>1613</v>
      </c>
      <c r="E886" s="55" t="s">
        <v>163</v>
      </c>
      <c r="F886" s="55" t="s">
        <v>35</v>
      </c>
      <c r="G886" s="57">
        <v>44652</v>
      </c>
      <c r="H886" s="58">
        <v>151.88027700000001</v>
      </c>
      <c r="I886" s="59">
        <v>7.57</v>
      </c>
      <c r="J886" s="59">
        <v>10.5</v>
      </c>
      <c r="K886" s="59">
        <v>55</v>
      </c>
      <c r="L886" s="60">
        <v>3408.4777079999999</v>
      </c>
      <c r="M886" s="57">
        <v>44895</v>
      </c>
      <c r="N886" s="55" t="s">
        <v>73</v>
      </c>
      <c r="O886" s="58">
        <v>78</v>
      </c>
      <c r="P886" s="55" t="s">
        <v>74</v>
      </c>
      <c r="Q886" s="55" t="s">
        <v>74</v>
      </c>
      <c r="R886" s="60" t="s">
        <v>17</v>
      </c>
      <c r="S886" s="60" t="s">
        <v>17</v>
      </c>
      <c r="T886" s="60" t="s">
        <v>17</v>
      </c>
      <c r="U886" s="55" t="s">
        <v>1814</v>
      </c>
      <c r="V886" s="60" t="s">
        <v>17</v>
      </c>
      <c r="W886" s="55" t="s">
        <v>17</v>
      </c>
      <c r="X886" s="61">
        <v>8</v>
      </c>
      <c r="Y886" s="11">
        <f t="shared" si="58"/>
        <v>2022</v>
      </c>
      <c r="Z886" s="7" t="str">
        <f t="shared" si="59"/>
        <v>2022.4</v>
      </c>
      <c r="AA886" s="12" t="str">
        <f>IF(AND(INDEX('Rate Case History'!V$11:V$13,MATCH($F886,'Rate Case History'!$U$11:$U$13,0))="Yes",INDEX('Rate Case History'!V$15:V$17,MATCH($N886,'Rate Case History'!$U$15:$U$17,0))="Yes",$M886&lt;='Rate Case History'!$V$7,ISNUMBER($S886)),$S886/100,"NA")</f>
        <v>NA</v>
      </c>
    </row>
    <row r="887" spans="1:27" x14ac:dyDescent="0.25">
      <c r="A887" s="55" t="s">
        <v>40</v>
      </c>
      <c r="B887" s="56" t="s">
        <v>783</v>
      </c>
      <c r="C887" s="55" t="s">
        <v>179</v>
      </c>
      <c r="D887" s="55" t="s">
        <v>1576</v>
      </c>
      <c r="E887" s="55" t="s">
        <v>163</v>
      </c>
      <c r="F887" s="55" t="s">
        <v>24</v>
      </c>
      <c r="G887" s="57">
        <v>44553</v>
      </c>
      <c r="H887" s="58">
        <v>11.317268</v>
      </c>
      <c r="I887" s="59" t="s">
        <v>17</v>
      </c>
      <c r="J887" s="59" t="s">
        <v>17</v>
      </c>
      <c r="K887" s="59" t="s">
        <v>17</v>
      </c>
      <c r="L887" s="59">
        <v>108.703987</v>
      </c>
      <c r="M887" s="57">
        <v>44672</v>
      </c>
      <c r="N887" s="55" t="s">
        <v>73</v>
      </c>
      <c r="O887" s="58">
        <v>8.5041770000000003</v>
      </c>
      <c r="P887" s="55" t="s">
        <v>74</v>
      </c>
      <c r="Q887" s="55" t="s">
        <v>74</v>
      </c>
      <c r="R887" s="59" t="s">
        <v>17</v>
      </c>
      <c r="S887" s="59" t="s">
        <v>17</v>
      </c>
      <c r="T887" s="59" t="s">
        <v>17</v>
      </c>
      <c r="U887" s="55" t="s">
        <v>1664</v>
      </c>
      <c r="V887" s="59" t="s">
        <v>17</v>
      </c>
      <c r="W887" s="55" t="s">
        <v>17</v>
      </c>
      <c r="X887" s="61">
        <v>3</v>
      </c>
      <c r="Y887" s="11">
        <f t="shared" si="58"/>
        <v>2022</v>
      </c>
      <c r="Z887" s="7" t="str">
        <f t="shared" si="59"/>
        <v>2022.2</v>
      </c>
      <c r="AA887" s="12" t="str">
        <f>IF(AND(INDEX('Rate Case History'!V$11:V$13,MATCH($F887,'Rate Case History'!$U$11:$U$13,0))="Yes",INDEX('Rate Case History'!V$15:V$17,MATCH($N887,'Rate Case History'!$U$15:$U$17,0))="Yes",$M887&lt;='Rate Case History'!$V$7,ISNUMBER($S887)),$S887/100,"NA")</f>
        <v>NA</v>
      </c>
    </row>
    <row r="888" spans="1:27" x14ac:dyDescent="0.25">
      <c r="A888" s="55" t="s">
        <v>40</v>
      </c>
      <c r="B888" s="56" t="s">
        <v>783</v>
      </c>
      <c r="C888" s="55" t="s">
        <v>179</v>
      </c>
      <c r="D888" s="55" t="s">
        <v>784</v>
      </c>
      <c r="E888" s="55" t="s">
        <v>163</v>
      </c>
      <c r="F888" s="55" t="s">
        <v>35</v>
      </c>
      <c r="G888" s="57">
        <v>44176</v>
      </c>
      <c r="H888" s="58">
        <v>111.47538900000001</v>
      </c>
      <c r="I888" s="59">
        <v>7.23</v>
      </c>
      <c r="J888" s="59">
        <v>9.9499999999999993</v>
      </c>
      <c r="K888" s="59">
        <v>54.25</v>
      </c>
      <c r="L888" s="60">
        <v>2777.2211950000001</v>
      </c>
      <c r="M888" s="57">
        <v>44496</v>
      </c>
      <c r="N888" s="55" t="s">
        <v>76</v>
      </c>
      <c r="O888" s="58">
        <v>72.228128999999996</v>
      </c>
      <c r="P888" s="55" t="s">
        <v>74</v>
      </c>
      <c r="Q888" s="55" t="s">
        <v>74</v>
      </c>
      <c r="R888" s="60">
        <v>6.37</v>
      </c>
      <c r="S888" s="60">
        <v>9.3699999999999992</v>
      </c>
      <c r="T888" s="60">
        <v>49.86</v>
      </c>
      <c r="U888" s="55" t="s">
        <v>1674</v>
      </c>
      <c r="V888" s="60">
        <v>2899.325484</v>
      </c>
      <c r="W888" s="55" t="s">
        <v>18</v>
      </c>
      <c r="X888" s="61">
        <v>10</v>
      </c>
      <c r="Y888" s="11">
        <f t="shared" si="58"/>
        <v>2021</v>
      </c>
      <c r="Z888" s="7" t="str">
        <f t="shared" ref="Z888:Z925" si="60">YEAR(M888)&amp;"."&amp;INT((MONTH(M888)-1)/3)+1</f>
        <v>2021.4</v>
      </c>
      <c r="AA888" s="12">
        <f>IF(AND(INDEX('Rate Case History'!V$11:V$13,MATCH($F888,'Rate Case History'!$U$11:$U$13,0))="Yes",INDEX('Rate Case History'!V$15:V$17,MATCH($N888,'Rate Case History'!$U$15:$U$17,0))="Yes",$M888&lt;='Rate Case History'!$V$7,ISNUMBER($S888)),$S888/100,"NA")</f>
        <v>9.3699999999999992E-2</v>
      </c>
    </row>
    <row r="889" spans="1:27" x14ac:dyDescent="0.25">
      <c r="A889" s="55" t="s">
        <v>40</v>
      </c>
      <c r="B889" s="56" t="s">
        <v>783</v>
      </c>
      <c r="C889" s="55" t="s">
        <v>179</v>
      </c>
      <c r="D889" s="55" t="s">
        <v>785</v>
      </c>
      <c r="E889" s="55" t="s">
        <v>163</v>
      </c>
      <c r="F889" s="55" t="s">
        <v>24</v>
      </c>
      <c r="G889" s="57">
        <v>44047</v>
      </c>
      <c r="H889" s="58">
        <v>7.3832719999999998</v>
      </c>
      <c r="I889" s="59" t="s">
        <v>17</v>
      </c>
      <c r="J889" s="59" t="s">
        <v>17</v>
      </c>
      <c r="K889" s="59" t="s">
        <v>17</v>
      </c>
      <c r="L889" s="60">
        <v>43.858696000000002</v>
      </c>
      <c r="M889" s="57">
        <v>44147</v>
      </c>
      <c r="N889" s="55" t="s">
        <v>73</v>
      </c>
      <c r="O889" s="58">
        <v>5.1623999999999999</v>
      </c>
      <c r="P889" s="55" t="s">
        <v>74</v>
      </c>
      <c r="Q889" s="55" t="s">
        <v>74</v>
      </c>
      <c r="R889" s="60" t="s">
        <v>17</v>
      </c>
      <c r="S889" s="60" t="s">
        <v>17</v>
      </c>
      <c r="T889" s="60" t="s">
        <v>17</v>
      </c>
      <c r="U889" s="55" t="s">
        <v>1843</v>
      </c>
      <c r="V889" s="60" t="s">
        <v>17</v>
      </c>
      <c r="W889" s="55" t="s">
        <v>17</v>
      </c>
      <c r="X889" s="61">
        <v>3</v>
      </c>
      <c r="Y889" s="11">
        <f t="shared" si="58"/>
        <v>2020</v>
      </c>
      <c r="Z889" s="7" t="str">
        <f t="shared" si="60"/>
        <v>2020.4</v>
      </c>
      <c r="AA889" s="12" t="str">
        <f>IF(AND(INDEX('Rate Case History'!V$11:V$13,MATCH($F889,'Rate Case History'!$U$11:$U$13,0))="Yes",INDEX('Rate Case History'!V$15:V$17,MATCH($N889,'Rate Case History'!$U$15:$U$17,0))="Yes",$M889&lt;='Rate Case History'!$V$7,ISNUMBER($S889)),$S889/100,"NA")</f>
        <v>NA</v>
      </c>
    </row>
    <row r="890" spans="1:27" x14ac:dyDescent="0.25">
      <c r="A890" s="55" t="s">
        <v>40</v>
      </c>
      <c r="B890" s="56" t="s">
        <v>783</v>
      </c>
      <c r="C890" s="55" t="s">
        <v>179</v>
      </c>
      <c r="D890" s="55" t="s">
        <v>786</v>
      </c>
      <c r="E890" s="55" t="s">
        <v>163</v>
      </c>
      <c r="F890" s="55" t="s">
        <v>24</v>
      </c>
      <c r="G890" s="57">
        <v>43864</v>
      </c>
      <c r="H890" s="58">
        <v>10.670832000000001</v>
      </c>
      <c r="I890" s="59" t="s">
        <v>17</v>
      </c>
      <c r="J890" s="59" t="s">
        <v>17</v>
      </c>
      <c r="K890" s="59" t="s">
        <v>17</v>
      </c>
      <c r="L890" s="60">
        <v>53.547207999999998</v>
      </c>
      <c r="M890" s="57">
        <v>43964</v>
      </c>
      <c r="N890" s="55" t="s">
        <v>73</v>
      </c>
      <c r="O890" s="58">
        <v>5.5191879999999998</v>
      </c>
      <c r="P890" s="55" t="s">
        <v>74</v>
      </c>
      <c r="Q890" s="55" t="s">
        <v>74</v>
      </c>
      <c r="R890" s="60" t="s">
        <v>17</v>
      </c>
      <c r="S890" s="60" t="s">
        <v>17</v>
      </c>
      <c r="T890" s="60" t="s">
        <v>17</v>
      </c>
      <c r="U890" s="55" t="s">
        <v>1834</v>
      </c>
      <c r="V890" s="60" t="s">
        <v>17</v>
      </c>
      <c r="W890" s="55" t="s">
        <v>17</v>
      </c>
      <c r="X890" s="61">
        <v>3</v>
      </c>
      <c r="Y890" s="11">
        <f t="shared" si="58"/>
        <v>2020</v>
      </c>
      <c r="Z890" s="7" t="str">
        <f t="shared" si="60"/>
        <v>2020.2</v>
      </c>
      <c r="AA890" s="12" t="str">
        <f>IF(AND(INDEX('Rate Case History'!V$11:V$13,MATCH($F890,'Rate Case History'!$U$11:$U$13,0))="Yes",INDEX('Rate Case History'!V$15:V$17,MATCH($N890,'Rate Case History'!$U$15:$U$17,0))="Yes",$M890&lt;='Rate Case History'!$V$7,ISNUMBER($S890)),$S890/100,"NA")</f>
        <v>NA</v>
      </c>
    </row>
    <row r="891" spans="1:27" x14ac:dyDescent="0.25">
      <c r="A891" s="55" t="s">
        <v>40</v>
      </c>
      <c r="B891" s="56" t="s">
        <v>783</v>
      </c>
      <c r="C891" s="55" t="s">
        <v>179</v>
      </c>
      <c r="D891" s="55" t="s">
        <v>787</v>
      </c>
      <c r="E891" s="55" t="s">
        <v>163</v>
      </c>
      <c r="F891" s="55" t="s">
        <v>24</v>
      </c>
      <c r="G891" s="57">
        <v>43661</v>
      </c>
      <c r="H891" s="58">
        <v>8.104616</v>
      </c>
      <c r="I891" s="59" t="s">
        <v>17</v>
      </c>
      <c r="J891" s="59" t="s">
        <v>17</v>
      </c>
      <c r="K891" s="59" t="s">
        <v>17</v>
      </c>
      <c r="L891" s="60">
        <v>53.465609000000001</v>
      </c>
      <c r="M891" s="57">
        <v>43768</v>
      </c>
      <c r="N891" s="55" t="s">
        <v>73</v>
      </c>
      <c r="O891" s="58">
        <v>4.7631800000000002</v>
      </c>
      <c r="P891" s="55" t="s">
        <v>74</v>
      </c>
      <c r="Q891" s="55" t="s">
        <v>74</v>
      </c>
      <c r="R891" s="60" t="s">
        <v>17</v>
      </c>
      <c r="S891" s="60" t="s">
        <v>17</v>
      </c>
      <c r="T891" s="60" t="s">
        <v>17</v>
      </c>
      <c r="U891" s="55" t="s">
        <v>1835</v>
      </c>
      <c r="V891" s="60">
        <v>45.508271000000001</v>
      </c>
      <c r="W891" s="55" t="s">
        <v>18</v>
      </c>
      <c r="X891" s="61">
        <v>3</v>
      </c>
      <c r="Y891" s="11">
        <f t="shared" si="58"/>
        <v>2019</v>
      </c>
      <c r="Z891" s="7" t="str">
        <f t="shared" si="60"/>
        <v>2019.4</v>
      </c>
      <c r="AA891" s="12" t="str">
        <f>IF(AND(INDEX('Rate Case History'!V$11:V$13,MATCH($F891,'Rate Case History'!$U$11:$U$13,0))="Yes",INDEX('Rate Case History'!V$15:V$17,MATCH($N891,'Rate Case History'!$U$15:$U$17,0))="Yes",$M891&lt;='Rate Case History'!$V$7,ISNUMBER($S891)),$S891/100,"NA")</f>
        <v>NA</v>
      </c>
    </row>
    <row r="892" spans="1:27" x14ac:dyDescent="0.25">
      <c r="A892" s="55" t="s">
        <v>40</v>
      </c>
      <c r="B892" s="56" t="s">
        <v>783</v>
      </c>
      <c r="C892" s="55" t="s">
        <v>179</v>
      </c>
      <c r="D892" s="55" t="s">
        <v>788</v>
      </c>
      <c r="E892" s="55" t="s">
        <v>163</v>
      </c>
      <c r="F892" s="55" t="s">
        <v>24</v>
      </c>
      <c r="G892" s="57">
        <v>43479</v>
      </c>
      <c r="H892" s="58">
        <v>9.2039910000000003</v>
      </c>
      <c r="I892" s="59" t="s">
        <v>17</v>
      </c>
      <c r="J892" s="59" t="s">
        <v>17</v>
      </c>
      <c r="K892" s="59" t="s">
        <v>17</v>
      </c>
      <c r="L892" s="60">
        <v>54.195585000000001</v>
      </c>
      <c r="M892" s="57">
        <v>43588</v>
      </c>
      <c r="N892" s="55" t="s">
        <v>76</v>
      </c>
      <c r="O892" s="58">
        <v>5.9434899999999997</v>
      </c>
      <c r="P892" s="55" t="s">
        <v>74</v>
      </c>
      <c r="Q892" s="55" t="s">
        <v>74</v>
      </c>
      <c r="R892" s="59" t="s">
        <v>17</v>
      </c>
      <c r="S892" s="59" t="s">
        <v>17</v>
      </c>
      <c r="T892" s="59" t="s">
        <v>17</v>
      </c>
      <c r="U892" s="55" t="s">
        <v>1774</v>
      </c>
      <c r="V892" s="60" t="s">
        <v>17</v>
      </c>
      <c r="W892" s="55" t="s">
        <v>17</v>
      </c>
      <c r="X892" s="61">
        <v>3</v>
      </c>
      <c r="Y892" s="11">
        <f t="shared" si="58"/>
        <v>2019</v>
      </c>
      <c r="Z892" s="7" t="str">
        <f t="shared" si="60"/>
        <v>2019.2</v>
      </c>
      <c r="AA892" s="12" t="str">
        <f>IF(AND(INDEX('Rate Case History'!V$11:V$13,MATCH($F892,'Rate Case History'!$U$11:$U$13,0))="Yes",INDEX('Rate Case History'!V$15:V$17,MATCH($N892,'Rate Case History'!$U$15:$U$17,0))="Yes",$M892&lt;='Rate Case History'!$V$7,ISNUMBER($S892)),$S892/100,"NA")</f>
        <v>NA</v>
      </c>
    </row>
    <row r="893" spans="1:27" x14ac:dyDescent="0.25">
      <c r="A893" s="55" t="s">
        <v>40</v>
      </c>
      <c r="B893" s="56" t="s">
        <v>783</v>
      </c>
      <c r="C893" s="55" t="s">
        <v>179</v>
      </c>
      <c r="D893" s="55" t="s">
        <v>789</v>
      </c>
      <c r="E893" s="55" t="s">
        <v>163</v>
      </c>
      <c r="F893" s="55" t="s">
        <v>24</v>
      </c>
      <c r="G893" s="57">
        <v>43258</v>
      </c>
      <c r="H893" s="58">
        <v>4.8075070000000002</v>
      </c>
      <c r="I893" s="59" t="s">
        <v>17</v>
      </c>
      <c r="J893" s="59" t="s">
        <v>17</v>
      </c>
      <c r="K893" s="59" t="s">
        <v>17</v>
      </c>
      <c r="L893" s="60">
        <v>67.176349000000002</v>
      </c>
      <c r="M893" s="57">
        <v>43363</v>
      </c>
      <c r="N893" s="55" t="s">
        <v>76</v>
      </c>
      <c r="O893" s="58">
        <v>2.6076100000000002</v>
      </c>
      <c r="P893" s="55" t="s">
        <v>74</v>
      </c>
      <c r="Q893" s="55" t="s">
        <v>74</v>
      </c>
      <c r="R893" s="60" t="s">
        <v>17</v>
      </c>
      <c r="S893" s="60" t="s">
        <v>17</v>
      </c>
      <c r="T893" s="60" t="s">
        <v>17</v>
      </c>
      <c r="U893" s="55" t="s">
        <v>1782</v>
      </c>
      <c r="V893" s="60" t="s">
        <v>17</v>
      </c>
      <c r="W893" s="55" t="s">
        <v>17</v>
      </c>
      <c r="X893" s="61">
        <v>3</v>
      </c>
      <c r="Y893" s="11">
        <f t="shared" si="58"/>
        <v>2018</v>
      </c>
      <c r="Z893" s="7" t="str">
        <f t="shared" si="60"/>
        <v>2018.3</v>
      </c>
      <c r="AA893" s="12" t="str">
        <f>IF(AND(INDEX('Rate Case History'!V$11:V$13,MATCH($F893,'Rate Case History'!$U$11:$U$13,0))="Yes",INDEX('Rate Case History'!V$15:V$17,MATCH($N893,'Rate Case History'!$U$15:$U$17,0))="Yes",$M893&lt;='Rate Case History'!$V$7,ISNUMBER($S893)),$S893/100,"NA")</f>
        <v>NA</v>
      </c>
    </row>
    <row r="894" spans="1:27" x14ac:dyDescent="0.25">
      <c r="A894" s="55" t="s">
        <v>40</v>
      </c>
      <c r="B894" s="56" t="s">
        <v>783</v>
      </c>
      <c r="C894" s="55" t="s">
        <v>179</v>
      </c>
      <c r="D894" s="55" t="s">
        <v>790</v>
      </c>
      <c r="E894" s="55" t="s">
        <v>163</v>
      </c>
      <c r="F894" s="55" t="s">
        <v>35</v>
      </c>
      <c r="G894" s="57">
        <v>42836</v>
      </c>
      <c r="H894" s="58">
        <v>60.455672</v>
      </c>
      <c r="I894" s="60">
        <v>7.5</v>
      </c>
      <c r="J894" s="59">
        <v>10.35</v>
      </c>
      <c r="K894" s="59">
        <v>54.2</v>
      </c>
      <c r="L894" s="60">
        <v>1315.950736</v>
      </c>
      <c r="M894" s="57">
        <v>43152</v>
      </c>
      <c r="N894" s="55" t="s">
        <v>76</v>
      </c>
      <c r="O894" s="58">
        <v>18.031545000000001</v>
      </c>
      <c r="P894" s="55" t="s">
        <v>74</v>
      </c>
      <c r="Q894" s="55" t="s">
        <v>74</v>
      </c>
      <c r="R894" s="60">
        <v>7.2</v>
      </c>
      <c r="S894" s="60">
        <v>9.8000000000000007</v>
      </c>
      <c r="T894" s="60">
        <v>54.16</v>
      </c>
      <c r="U894" s="55" t="s">
        <v>1722</v>
      </c>
      <c r="V894" s="60">
        <v>1220.578917</v>
      </c>
      <c r="W894" s="55" t="s">
        <v>18</v>
      </c>
      <c r="X894" s="61">
        <v>10</v>
      </c>
      <c r="Y894" s="11">
        <f t="shared" si="58"/>
        <v>2018</v>
      </c>
      <c r="Z894" s="7" t="str">
        <f t="shared" si="60"/>
        <v>2018.1</v>
      </c>
      <c r="AA894" s="12">
        <f>IF(AND(INDEX('Rate Case History'!V$11:V$13,MATCH($F894,'Rate Case History'!$U$11:$U$13,0))="Yes",INDEX('Rate Case History'!V$15:V$17,MATCH($N894,'Rate Case History'!$U$15:$U$17,0))="Yes",$M894&lt;='Rate Case History'!$V$7,ISNUMBER($S894)),$S894/100,"NA")</f>
        <v>9.8000000000000004E-2</v>
      </c>
    </row>
    <row r="895" spans="1:27" x14ac:dyDescent="0.25">
      <c r="A895" s="55" t="s">
        <v>40</v>
      </c>
      <c r="B895" s="56" t="s">
        <v>783</v>
      </c>
      <c r="C895" s="55" t="s">
        <v>179</v>
      </c>
      <c r="D895" s="55" t="s">
        <v>791</v>
      </c>
      <c r="E895" s="55" t="s">
        <v>163</v>
      </c>
      <c r="F895" s="55" t="s">
        <v>24</v>
      </c>
      <c r="G895" s="55">
        <v>42769</v>
      </c>
      <c r="H895" s="60">
        <v>3.3026529999999998</v>
      </c>
      <c r="I895" s="60" t="s">
        <v>17</v>
      </c>
      <c r="J895" s="60" t="s">
        <v>17</v>
      </c>
      <c r="K895" s="60" t="s">
        <v>17</v>
      </c>
      <c r="L895" s="60">
        <v>226</v>
      </c>
      <c r="M895" s="57">
        <v>42851</v>
      </c>
      <c r="N895" s="55" t="s">
        <v>73</v>
      </c>
      <c r="O895" s="60">
        <v>3.0444810000000002</v>
      </c>
      <c r="P895" s="55" t="s">
        <v>74</v>
      </c>
      <c r="Q895" s="55" t="s">
        <v>74</v>
      </c>
      <c r="R895" s="60" t="s">
        <v>17</v>
      </c>
      <c r="S895" s="60" t="s">
        <v>17</v>
      </c>
      <c r="T895" s="60" t="s">
        <v>17</v>
      </c>
      <c r="U895" s="55" t="s">
        <v>1801</v>
      </c>
      <c r="V895" s="60" t="s">
        <v>17</v>
      </c>
      <c r="W895" s="55" t="s">
        <v>17</v>
      </c>
      <c r="X895" s="60">
        <v>2</v>
      </c>
      <c r="Y895" s="11">
        <f t="shared" si="58"/>
        <v>2017</v>
      </c>
      <c r="Z895" s="7" t="str">
        <f t="shared" si="60"/>
        <v>2017.2</v>
      </c>
      <c r="AA895" s="12" t="str">
        <f>IF(AND(INDEX('Rate Case History'!V$11:V$13,MATCH($F895,'Rate Case History'!$U$11:$U$13,0))="Yes",INDEX('Rate Case History'!V$15:V$17,MATCH($N895,'Rate Case History'!$U$15:$U$17,0))="Yes",$M895&lt;='Rate Case History'!$V$7,ISNUMBER($S895)),$S895/100,"NA")</f>
        <v>NA</v>
      </c>
    </row>
    <row r="896" spans="1:27" x14ac:dyDescent="0.25">
      <c r="A896" s="55" t="s">
        <v>40</v>
      </c>
      <c r="B896" s="56" t="s">
        <v>783</v>
      </c>
      <c r="C896" s="55" t="s">
        <v>179</v>
      </c>
      <c r="D896" s="55" t="s">
        <v>792</v>
      </c>
      <c r="E896" s="55" t="s">
        <v>163</v>
      </c>
      <c r="F896" s="55" t="s">
        <v>24</v>
      </c>
      <c r="G896" s="57">
        <v>42643</v>
      </c>
      <c r="H896" s="58">
        <v>4.961233</v>
      </c>
      <c r="I896" s="59" t="s">
        <v>17</v>
      </c>
      <c r="J896" s="59" t="s">
        <v>17</v>
      </c>
      <c r="K896" s="59" t="s">
        <v>17</v>
      </c>
      <c r="L896" s="59">
        <v>212.7</v>
      </c>
      <c r="M896" s="57">
        <v>42753</v>
      </c>
      <c r="N896" s="55" t="s">
        <v>76</v>
      </c>
      <c r="O896" s="58">
        <v>4.5041380000000002</v>
      </c>
      <c r="P896" s="55" t="s">
        <v>74</v>
      </c>
      <c r="Q896" s="55" t="s">
        <v>74</v>
      </c>
      <c r="R896" s="60" t="s">
        <v>17</v>
      </c>
      <c r="S896" s="60" t="s">
        <v>17</v>
      </c>
      <c r="T896" s="60" t="s">
        <v>17</v>
      </c>
      <c r="U896" s="55" t="s">
        <v>1836</v>
      </c>
      <c r="V896" s="60" t="s">
        <v>17</v>
      </c>
      <c r="W896" s="55" t="s">
        <v>17</v>
      </c>
      <c r="X896" s="61">
        <v>3</v>
      </c>
      <c r="Y896" s="11">
        <f t="shared" si="58"/>
        <v>2017</v>
      </c>
      <c r="Z896" s="7" t="str">
        <f t="shared" si="60"/>
        <v>2017.1</v>
      </c>
      <c r="AA896" s="12" t="str">
        <f>IF(AND(INDEX('Rate Case History'!V$11:V$13,MATCH($F896,'Rate Case History'!$U$11:$U$13,0))="Yes",INDEX('Rate Case History'!V$15:V$17,MATCH($N896,'Rate Case History'!$U$15:$U$17,0))="Yes",$M896&lt;='Rate Case History'!$V$7,ISNUMBER($S896)),$S896/100,"NA")</f>
        <v>NA</v>
      </c>
    </row>
    <row r="897" spans="1:27" x14ac:dyDescent="0.25">
      <c r="A897" s="55" t="s">
        <v>40</v>
      </c>
      <c r="B897" s="56" t="s">
        <v>783</v>
      </c>
      <c r="C897" s="55" t="s">
        <v>179</v>
      </c>
      <c r="D897" s="55" t="s">
        <v>793</v>
      </c>
      <c r="E897" s="55" t="s">
        <v>163</v>
      </c>
      <c r="F897" s="55" t="s">
        <v>24</v>
      </c>
      <c r="G897" s="57">
        <v>42401</v>
      </c>
      <c r="H897" s="58">
        <v>5.0390180000000004</v>
      </c>
      <c r="I897" s="59" t="s">
        <v>17</v>
      </c>
      <c r="J897" s="59" t="s">
        <v>17</v>
      </c>
      <c r="K897" s="59" t="s">
        <v>17</v>
      </c>
      <c r="L897" s="59">
        <v>168.8</v>
      </c>
      <c r="M897" s="57">
        <v>42509</v>
      </c>
      <c r="N897" s="55" t="s">
        <v>76</v>
      </c>
      <c r="O897" s="58">
        <v>5.3890000000000002</v>
      </c>
      <c r="P897" s="55" t="s">
        <v>74</v>
      </c>
      <c r="Q897" s="55" t="s">
        <v>74</v>
      </c>
      <c r="R897" s="60" t="s">
        <v>17</v>
      </c>
      <c r="S897" s="60" t="s">
        <v>17</v>
      </c>
      <c r="T897" s="60" t="s">
        <v>17</v>
      </c>
      <c r="U897" s="55" t="s">
        <v>1837</v>
      </c>
      <c r="V897" s="59">
        <v>168.8</v>
      </c>
      <c r="W897" s="55" t="s">
        <v>18</v>
      </c>
      <c r="X897" s="61">
        <v>3</v>
      </c>
      <c r="Y897" s="11">
        <f t="shared" si="58"/>
        <v>2016</v>
      </c>
      <c r="Z897" s="7" t="str">
        <f t="shared" si="60"/>
        <v>2016.2</v>
      </c>
      <c r="AA897" s="12" t="str">
        <f>IF(AND(INDEX('Rate Case History'!V$11:V$13,MATCH($F897,'Rate Case History'!$U$11:$U$13,0))="Yes",INDEX('Rate Case History'!V$15:V$17,MATCH($N897,'Rate Case History'!$U$15:$U$17,0))="Yes",$M897&lt;='Rate Case History'!$V$7,ISNUMBER($S897)),$S897/100,"NA")</f>
        <v>NA</v>
      </c>
    </row>
    <row r="898" spans="1:27" x14ac:dyDescent="0.25">
      <c r="A898" s="55" t="s">
        <v>40</v>
      </c>
      <c r="B898" s="56" t="s">
        <v>783</v>
      </c>
      <c r="C898" s="55" t="s">
        <v>179</v>
      </c>
      <c r="D898" s="55" t="s">
        <v>794</v>
      </c>
      <c r="E898" s="55" t="s">
        <v>163</v>
      </c>
      <c r="F898" s="55" t="s">
        <v>24</v>
      </c>
      <c r="G898" s="57">
        <v>42219</v>
      </c>
      <c r="H898" s="58">
        <v>4.330031</v>
      </c>
      <c r="I898" s="59" t="s">
        <v>17</v>
      </c>
      <c r="J898" s="59" t="s">
        <v>17</v>
      </c>
      <c r="K898" s="59" t="s">
        <v>17</v>
      </c>
      <c r="L898" s="59">
        <v>152.9</v>
      </c>
      <c r="M898" s="57">
        <v>42320</v>
      </c>
      <c r="N898" s="55" t="s">
        <v>76</v>
      </c>
      <c r="O898" s="58">
        <v>4.493055</v>
      </c>
      <c r="P898" s="55" t="s">
        <v>74</v>
      </c>
      <c r="Q898" s="55" t="s">
        <v>74</v>
      </c>
      <c r="R898" s="60" t="s">
        <v>17</v>
      </c>
      <c r="S898" s="60" t="s">
        <v>17</v>
      </c>
      <c r="T898" s="60" t="s">
        <v>17</v>
      </c>
      <c r="U898" s="55" t="s">
        <v>1838</v>
      </c>
      <c r="V898" s="59">
        <v>152.9</v>
      </c>
      <c r="W898" s="55" t="s">
        <v>18</v>
      </c>
      <c r="X898" s="61">
        <v>3</v>
      </c>
      <c r="Y898" s="11">
        <f t="shared" si="58"/>
        <v>2015</v>
      </c>
      <c r="Z898" s="7" t="str">
        <f t="shared" si="60"/>
        <v>2015.4</v>
      </c>
      <c r="AA898" s="12" t="str">
        <f>IF(AND(INDEX('Rate Case History'!V$11:V$13,MATCH($F898,'Rate Case History'!$U$11:$U$13,0))="Yes",INDEX('Rate Case History'!V$15:V$17,MATCH($N898,'Rate Case History'!$U$15:$U$17,0))="Yes",$M898&lt;='Rate Case History'!$V$7,ISNUMBER($S898)),$S898/100,"NA")</f>
        <v>NA</v>
      </c>
    </row>
    <row r="899" spans="1:27" x14ac:dyDescent="0.25">
      <c r="A899" s="55" t="s">
        <v>40</v>
      </c>
      <c r="B899" s="56" t="s">
        <v>783</v>
      </c>
      <c r="C899" s="55" t="s">
        <v>179</v>
      </c>
      <c r="D899" s="55" t="s">
        <v>795</v>
      </c>
      <c r="E899" s="55" t="s">
        <v>163</v>
      </c>
      <c r="F899" s="55" t="s">
        <v>24</v>
      </c>
      <c r="G899" s="57">
        <v>42111</v>
      </c>
      <c r="H899" s="58">
        <v>5.5244059999999999</v>
      </c>
      <c r="I899" s="59" t="s">
        <v>17</v>
      </c>
      <c r="J899" s="59" t="s">
        <v>17</v>
      </c>
      <c r="K899" s="59" t="s">
        <v>17</v>
      </c>
      <c r="L899" s="59">
        <v>113.8</v>
      </c>
      <c r="M899" s="57">
        <v>42144</v>
      </c>
      <c r="N899" s="55" t="s">
        <v>76</v>
      </c>
      <c r="O899" s="58">
        <v>5.5244059999999999</v>
      </c>
      <c r="P899" s="55" t="s">
        <v>74</v>
      </c>
      <c r="Q899" s="55" t="s">
        <v>74</v>
      </c>
      <c r="R899" s="60" t="s">
        <v>17</v>
      </c>
      <c r="S899" s="60" t="s">
        <v>17</v>
      </c>
      <c r="T899" s="60" t="s">
        <v>17</v>
      </c>
      <c r="U899" s="55" t="s">
        <v>1839</v>
      </c>
      <c r="V899" s="60">
        <v>113.8</v>
      </c>
      <c r="W899" s="55" t="s">
        <v>18</v>
      </c>
      <c r="X899" s="61">
        <v>1</v>
      </c>
      <c r="Y899" s="11">
        <f t="shared" si="58"/>
        <v>2015</v>
      </c>
      <c r="Z899" s="7" t="str">
        <f t="shared" si="60"/>
        <v>2015.2</v>
      </c>
      <c r="AA899" s="12" t="str">
        <f>IF(AND(INDEX('Rate Case History'!V$11:V$13,MATCH($F899,'Rate Case History'!$U$11:$U$13,0))="Yes",INDEX('Rate Case History'!V$15:V$17,MATCH($N899,'Rate Case History'!$U$15:$U$17,0))="Yes",$M899&lt;='Rate Case History'!$V$7,ISNUMBER($S899)),$S899/100,"NA")</f>
        <v>NA</v>
      </c>
    </row>
    <row r="900" spans="1:27" x14ac:dyDescent="0.25">
      <c r="A900" s="55" t="s">
        <v>40</v>
      </c>
      <c r="B900" s="56" t="s">
        <v>783</v>
      </c>
      <c r="C900" s="55" t="s">
        <v>179</v>
      </c>
      <c r="D900" s="55" t="s">
        <v>796</v>
      </c>
      <c r="E900" s="55" t="s">
        <v>163</v>
      </c>
      <c r="F900" s="55" t="s">
        <v>24</v>
      </c>
      <c r="G900" s="57">
        <v>42034</v>
      </c>
      <c r="H900" s="58">
        <v>5.3172569999999997</v>
      </c>
      <c r="I900" s="59" t="s">
        <v>17</v>
      </c>
      <c r="J900" s="59" t="s">
        <v>17</v>
      </c>
      <c r="K900" s="59" t="s">
        <v>17</v>
      </c>
      <c r="L900" s="59">
        <v>110.8</v>
      </c>
      <c r="M900" s="57">
        <v>42110</v>
      </c>
      <c r="N900" s="55" t="s">
        <v>17</v>
      </c>
      <c r="O900" s="58" t="s">
        <v>17</v>
      </c>
      <c r="P900" s="55" t="s">
        <v>74</v>
      </c>
      <c r="Q900" s="55" t="s">
        <v>74</v>
      </c>
      <c r="R900" s="60" t="s">
        <v>17</v>
      </c>
      <c r="S900" s="60" t="s">
        <v>17</v>
      </c>
      <c r="T900" s="60" t="s">
        <v>17</v>
      </c>
      <c r="U900" s="55" t="s">
        <v>17</v>
      </c>
      <c r="V900" s="60" t="s">
        <v>17</v>
      </c>
      <c r="W900" s="55" t="s">
        <v>17</v>
      </c>
      <c r="X900" s="61">
        <v>2</v>
      </c>
      <c r="Y900" s="11">
        <f t="shared" si="58"/>
        <v>2015</v>
      </c>
      <c r="Z900" s="7" t="str">
        <f t="shared" si="60"/>
        <v>2015.2</v>
      </c>
      <c r="AA900" s="12" t="str">
        <f>IF(AND(INDEX('Rate Case History'!V$11:V$13,MATCH($F900,'Rate Case History'!$U$11:$U$13,0))="Yes",INDEX('Rate Case History'!V$15:V$17,MATCH($N900,'Rate Case History'!$U$15:$U$17,0))="Yes",$M900&lt;='Rate Case History'!$V$7,ISNUMBER($S900)),$S900/100,"NA")</f>
        <v>NA</v>
      </c>
    </row>
    <row r="901" spans="1:27" x14ac:dyDescent="0.25">
      <c r="A901" s="55" t="s">
        <v>40</v>
      </c>
      <c r="B901" s="56" t="s">
        <v>783</v>
      </c>
      <c r="C901" s="55" t="s">
        <v>179</v>
      </c>
      <c r="D901" s="55" t="s">
        <v>797</v>
      </c>
      <c r="E901" s="55" t="s">
        <v>163</v>
      </c>
      <c r="F901" s="55" t="s">
        <v>24</v>
      </c>
      <c r="G901" s="57">
        <v>41845</v>
      </c>
      <c r="H901" s="58">
        <v>3.1491630000000002</v>
      </c>
      <c r="I901" s="59" t="s">
        <v>17</v>
      </c>
      <c r="J901" s="59" t="s">
        <v>17</v>
      </c>
      <c r="K901" s="59" t="s">
        <v>17</v>
      </c>
      <c r="L901" s="59">
        <v>82.509479999999996</v>
      </c>
      <c r="M901" s="57">
        <v>41927</v>
      </c>
      <c r="N901" s="55" t="s">
        <v>73</v>
      </c>
      <c r="O901" s="58">
        <v>2.8</v>
      </c>
      <c r="P901" s="55" t="s">
        <v>74</v>
      </c>
      <c r="Q901" s="55" t="s">
        <v>74</v>
      </c>
      <c r="R901" s="60" t="s">
        <v>17</v>
      </c>
      <c r="S901" s="60" t="s">
        <v>17</v>
      </c>
      <c r="T901" s="60" t="s">
        <v>17</v>
      </c>
      <c r="U901" s="55" t="s">
        <v>1764</v>
      </c>
      <c r="V901" s="60" t="s">
        <v>17</v>
      </c>
      <c r="W901" s="55" t="s">
        <v>18</v>
      </c>
      <c r="X901" s="61">
        <v>2</v>
      </c>
      <c r="Y901" s="11">
        <f t="shared" si="58"/>
        <v>2014</v>
      </c>
      <c r="Z901" s="7" t="str">
        <f t="shared" si="60"/>
        <v>2014.4</v>
      </c>
      <c r="AA901" s="12" t="str">
        <f>IF(AND(INDEX('Rate Case History'!V$11:V$13,MATCH($F901,'Rate Case History'!$U$11:$U$13,0))="Yes",INDEX('Rate Case History'!V$15:V$17,MATCH($N901,'Rate Case History'!$U$15:$U$17,0))="Yes",$M901&lt;='Rate Case History'!$V$7,ISNUMBER($S901)),$S901/100,"NA")</f>
        <v>NA</v>
      </c>
    </row>
    <row r="902" spans="1:27" x14ac:dyDescent="0.25">
      <c r="A902" s="55" t="s">
        <v>40</v>
      </c>
      <c r="B902" s="56" t="s">
        <v>783</v>
      </c>
      <c r="C902" s="55" t="s">
        <v>179</v>
      </c>
      <c r="D902" s="55" t="s">
        <v>798</v>
      </c>
      <c r="E902" s="55" t="s">
        <v>163</v>
      </c>
      <c r="F902" s="55" t="s">
        <v>24</v>
      </c>
      <c r="G902" s="57">
        <v>41656</v>
      </c>
      <c r="H902" s="58">
        <v>7.402628</v>
      </c>
      <c r="I902" s="59" t="s">
        <v>17</v>
      </c>
      <c r="J902" s="59" t="s">
        <v>17</v>
      </c>
      <c r="K902" s="59" t="s">
        <v>17</v>
      </c>
      <c r="L902" s="59">
        <v>54.602896999999999</v>
      </c>
      <c r="M902" s="57">
        <v>41731</v>
      </c>
      <c r="N902" s="55" t="s">
        <v>73</v>
      </c>
      <c r="O902" s="58">
        <v>7</v>
      </c>
      <c r="P902" s="55" t="s">
        <v>74</v>
      </c>
      <c r="Q902" s="55" t="s">
        <v>74</v>
      </c>
      <c r="R902" s="59" t="s">
        <v>17</v>
      </c>
      <c r="S902" s="59" t="s">
        <v>17</v>
      </c>
      <c r="T902" s="59" t="s">
        <v>17</v>
      </c>
      <c r="U902" s="55" t="s">
        <v>1661</v>
      </c>
      <c r="V902" s="59">
        <v>54</v>
      </c>
      <c r="W902" s="55" t="s">
        <v>18</v>
      </c>
      <c r="X902" s="61">
        <v>2</v>
      </c>
      <c r="Y902" s="11">
        <f t="shared" si="58"/>
        <v>2014</v>
      </c>
      <c r="Z902" s="7" t="str">
        <f t="shared" si="60"/>
        <v>2014.2</v>
      </c>
      <c r="AA902" s="12" t="str">
        <f>IF(AND(INDEX('Rate Case History'!V$11:V$13,MATCH($F902,'Rate Case History'!$U$11:$U$13,0))="Yes",INDEX('Rate Case History'!V$15:V$17,MATCH($N902,'Rate Case History'!$U$15:$U$17,0))="Yes",$M902&lt;='Rate Case History'!$V$7,ISNUMBER($S902)),$S902/100,"NA")</f>
        <v>NA</v>
      </c>
    </row>
    <row r="903" spans="1:27" x14ac:dyDescent="0.25">
      <c r="A903" s="55" t="s">
        <v>40</v>
      </c>
      <c r="B903" s="56" t="s">
        <v>783</v>
      </c>
      <c r="C903" s="55" t="s">
        <v>179</v>
      </c>
      <c r="D903" s="55" t="s">
        <v>799</v>
      </c>
      <c r="E903" s="55" t="s">
        <v>163</v>
      </c>
      <c r="F903" s="55" t="s">
        <v>24</v>
      </c>
      <c r="G903" s="57">
        <v>41285</v>
      </c>
      <c r="H903" s="58">
        <v>6.2235950000000004</v>
      </c>
      <c r="I903" s="60" t="s">
        <v>17</v>
      </c>
      <c r="J903" s="60" t="s">
        <v>17</v>
      </c>
      <c r="K903" s="60" t="s">
        <v>17</v>
      </c>
      <c r="L903" s="59">
        <v>96.2</v>
      </c>
      <c r="M903" s="57">
        <v>41346</v>
      </c>
      <c r="N903" s="55" t="s">
        <v>76</v>
      </c>
      <c r="O903" s="58">
        <v>4.8240369999999997</v>
      </c>
      <c r="P903" s="55" t="s">
        <v>74</v>
      </c>
      <c r="Q903" s="55" t="s">
        <v>74</v>
      </c>
      <c r="R903" s="60" t="s">
        <v>17</v>
      </c>
      <c r="S903" s="60" t="s">
        <v>17</v>
      </c>
      <c r="T903" s="60" t="s">
        <v>17</v>
      </c>
      <c r="U903" s="55" t="s">
        <v>17</v>
      </c>
      <c r="V903" s="60" t="s">
        <v>17</v>
      </c>
      <c r="W903" s="55" t="s">
        <v>17</v>
      </c>
      <c r="X903" s="61">
        <v>2</v>
      </c>
      <c r="Y903" s="11">
        <f t="shared" ref="Y903:Y930" si="61">YEAR(M903)</f>
        <v>2013</v>
      </c>
      <c r="Z903" s="7" t="str">
        <f t="shared" si="60"/>
        <v>2013.1</v>
      </c>
      <c r="AA903" s="12" t="str">
        <f>IF(AND(INDEX('Rate Case History'!V$11:V$13,MATCH($F903,'Rate Case History'!$U$11:$U$13,0))="Yes",INDEX('Rate Case History'!V$15:V$17,MATCH($N903,'Rate Case History'!$U$15:$U$17,0))="Yes",$M903&lt;='Rate Case History'!$V$7,ISNUMBER($S903)),$S903/100,"NA")</f>
        <v>NA</v>
      </c>
    </row>
    <row r="904" spans="1:27" x14ac:dyDescent="0.25">
      <c r="A904" s="55" t="s">
        <v>40</v>
      </c>
      <c r="B904" s="56" t="s">
        <v>783</v>
      </c>
      <c r="C904" s="55" t="s">
        <v>179</v>
      </c>
      <c r="D904" s="55" t="s">
        <v>800</v>
      </c>
      <c r="E904" s="55" t="s">
        <v>163</v>
      </c>
      <c r="F904" s="55" t="s">
        <v>35</v>
      </c>
      <c r="G904" s="57">
        <v>41264</v>
      </c>
      <c r="H904" s="58">
        <v>58.395000000000003</v>
      </c>
      <c r="I904" s="59">
        <v>8.3699999999999992</v>
      </c>
      <c r="J904" s="59">
        <v>10.5</v>
      </c>
      <c r="K904" s="59">
        <v>56.7</v>
      </c>
      <c r="L904" s="59">
        <v>944.34</v>
      </c>
      <c r="M904" s="57">
        <v>41451</v>
      </c>
      <c r="N904" s="55" t="s">
        <v>73</v>
      </c>
      <c r="O904" s="58">
        <v>14.811</v>
      </c>
      <c r="P904" s="55" t="s">
        <v>74</v>
      </c>
      <c r="Q904" s="55" t="s">
        <v>74</v>
      </c>
      <c r="R904" s="59" t="s">
        <v>17</v>
      </c>
      <c r="S904" s="59" t="s">
        <v>17</v>
      </c>
      <c r="T904" s="59" t="s">
        <v>17</v>
      </c>
      <c r="U904" s="55" t="s">
        <v>17</v>
      </c>
      <c r="V904" s="59" t="s">
        <v>17</v>
      </c>
      <c r="W904" s="55" t="s">
        <v>17</v>
      </c>
      <c r="X904" s="61">
        <v>6</v>
      </c>
      <c r="Y904" s="11">
        <f t="shared" si="61"/>
        <v>2013</v>
      </c>
      <c r="Z904" s="7" t="str">
        <f t="shared" si="60"/>
        <v>2013.2</v>
      </c>
      <c r="AA904" s="12" t="str">
        <f>IF(AND(INDEX('Rate Case History'!V$11:V$13,MATCH($F904,'Rate Case History'!$U$11:$U$13,0))="Yes",INDEX('Rate Case History'!V$15:V$17,MATCH($N904,'Rate Case History'!$U$15:$U$17,0))="Yes",$M904&lt;='Rate Case History'!$V$7,ISNUMBER($S904)),$S904/100,"NA")</f>
        <v>NA</v>
      </c>
    </row>
    <row r="905" spans="1:27" x14ac:dyDescent="0.25">
      <c r="A905" s="55" t="s">
        <v>40</v>
      </c>
      <c r="B905" s="56" t="s">
        <v>783</v>
      </c>
      <c r="C905" s="55" t="s">
        <v>179</v>
      </c>
      <c r="D905" s="55" t="s">
        <v>801</v>
      </c>
      <c r="E905" s="55" t="s">
        <v>163</v>
      </c>
      <c r="F905" s="55" t="s">
        <v>35</v>
      </c>
      <c r="G905" s="57">
        <v>40151</v>
      </c>
      <c r="H905" s="58">
        <v>60.66</v>
      </c>
      <c r="I905" s="59">
        <v>9.17</v>
      </c>
      <c r="J905" s="59">
        <v>11.13</v>
      </c>
      <c r="K905" s="59">
        <v>57.47</v>
      </c>
      <c r="L905" s="59">
        <v>754.95699999999999</v>
      </c>
      <c r="M905" s="57">
        <v>40408</v>
      </c>
      <c r="N905" s="55" t="s">
        <v>73</v>
      </c>
      <c r="O905" s="58">
        <v>31.4</v>
      </c>
      <c r="P905" s="55" t="s">
        <v>74</v>
      </c>
      <c r="Q905" s="55" t="s">
        <v>74</v>
      </c>
      <c r="R905" s="59" t="s">
        <v>17</v>
      </c>
      <c r="S905" s="59" t="s">
        <v>17</v>
      </c>
      <c r="T905" s="59" t="s">
        <v>17</v>
      </c>
      <c r="U905" s="55" t="s">
        <v>17</v>
      </c>
      <c r="V905" s="59" t="s">
        <v>17</v>
      </c>
      <c r="W905" s="55" t="s">
        <v>17</v>
      </c>
      <c r="X905" s="61">
        <v>8</v>
      </c>
      <c r="Y905" s="11">
        <f t="shared" si="61"/>
        <v>2010</v>
      </c>
      <c r="Z905" s="7" t="str">
        <f t="shared" si="60"/>
        <v>2010.3</v>
      </c>
      <c r="AA905" s="12" t="str">
        <f>IF(AND(INDEX('Rate Case History'!V$11:V$13,MATCH($F905,'Rate Case History'!$U$11:$U$13,0))="Yes",INDEX('Rate Case History'!V$15:V$17,MATCH($N905,'Rate Case History'!$U$15:$U$17,0))="Yes",$M905&lt;='Rate Case History'!$V$7,ISNUMBER($S905)),$S905/100,"NA")</f>
        <v>NA</v>
      </c>
    </row>
    <row r="906" spans="1:27" x14ac:dyDescent="0.25">
      <c r="A906" s="55" t="s">
        <v>40</v>
      </c>
      <c r="B906" s="56" t="s">
        <v>783</v>
      </c>
      <c r="C906" s="55" t="s">
        <v>179</v>
      </c>
      <c r="D906" s="55" t="s">
        <v>802</v>
      </c>
      <c r="E906" s="55" t="s">
        <v>163</v>
      </c>
      <c r="F906" s="55" t="s">
        <v>35</v>
      </c>
      <c r="G906" s="57">
        <v>39052</v>
      </c>
      <c r="H906" s="58">
        <v>52.9</v>
      </c>
      <c r="I906" s="59">
        <v>9.3000000000000007</v>
      </c>
      <c r="J906" s="59">
        <v>11.75</v>
      </c>
      <c r="K906" s="59">
        <v>50.72</v>
      </c>
      <c r="L906" s="59">
        <v>701.42</v>
      </c>
      <c r="M906" s="57">
        <v>39282</v>
      </c>
      <c r="N906" s="55" t="s">
        <v>73</v>
      </c>
      <c r="O906" s="58">
        <v>38.599969000000002</v>
      </c>
      <c r="P906" s="55" t="s">
        <v>74</v>
      </c>
      <c r="Q906" s="55" t="s">
        <v>74</v>
      </c>
      <c r="R906" s="60" t="s">
        <v>17</v>
      </c>
      <c r="S906" s="60" t="s">
        <v>17</v>
      </c>
      <c r="T906" s="60" t="s">
        <v>17</v>
      </c>
      <c r="U906" s="55" t="s">
        <v>17</v>
      </c>
      <c r="V906" s="60" t="s">
        <v>17</v>
      </c>
      <c r="W906" s="55" t="s">
        <v>17</v>
      </c>
      <c r="X906" s="61">
        <v>7</v>
      </c>
      <c r="Y906" s="11">
        <f t="shared" si="61"/>
        <v>2007</v>
      </c>
      <c r="Z906" s="7" t="str">
        <f t="shared" si="60"/>
        <v>2007.3</v>
      </c>
      <c r="AA906" s="12" t="str">
        <f>IF(AND(INDEX('Rate Case History'!V$11:V$13,MATCH($F906,'Rate Case History'!$U$11:$U$13,0))="Yes",INDEX('Rate Case History'!V$15:V$17,MATCH($N906,'Rate Case History'!$U$15:$U$17,0))="Yes",$M906&lt;='Rate Case History'!$V$7,ISNUMBER($S906)),$S906/100,"NA")</f>
        <v>NA</v>
      </c>
    </row>
    <row r="907" spans="1:27" x14ac:dyDescent="0.25">
      <c r="A907" s="55" t="s">
        <v>40</v>
      </c>
      <c r="B907" s="56" t="s">
        <v>783</v>
      </c>
      <c r="C907" s="55" t="s">
        <v>179</v>
      </c>
      <c r="D907" s="55" t="s">
        <v>803</v>
      </c>
      <c r="E907" s="55" t="s">
        <v>163</v>
      </c>
      <c r="F907" s="55" t="s">
        <v>35</v>
      </c>
      <c r="G907" s="57">
        <v>38401</v>
      </c>
      <c r="H907" s="58">
        <v>39</v>
      </c>
      <c r="I907" s="59">
        <v>8.5500000000000007</v>
      </c>
      <c r="J907" s="59">
        <v>11.75</v>
      </c>
      <c r="K907" s="59">
        <v>44.2</v>
      </c>
      <c r="L907" s="59">
        <v>745.2</v>
      </c>
      <c r="M907" s="57">
        <v>38625</v>
      </c>
      <c r="N907" s="55" t="s">
        <v>73</v>
      </c>
      <c r="O907" s="58">
        <v>8.5</v>
      </c>
      <c r="P907" s="55" t="s">
        <v>74</v>
      </c>
      <c r="Q907" s="55" t="s">
        <v>74</v>
      </c>
      <c r="R907" s="59" t="s">
        <v>17</v>
      </c>
      <c r="S907" s="59" t="s">
        <v>17</v>
      </c>
      <c r="T907" s="59" t="s">
        <v>17</v>
      </c>
      <c r="U907" s="55" t="s">
        <v>17</v>
      </c>
      <c r="V907" s="59" t="s">
        <v>17</v>
      </c>
      <c r="W907" s="55" t="s">
        <v>17</v>
      </c>
      <c r="X907" s="61">
        <v>7</v>
      </c>
      <c r="Y907" s="11">
        <f t="shared" si="61"/>
        <v>2005</v>
      </c>
      <c r="Z907" s="7" t="str">
        <f t="shared" si="60"/>
        <v>2005.3</v>
      </c>
      <c r="AA907" s="12" t="str">
        <f>IF(AND(INDEX('Rate Case History'!V$11:V$13,MATCH($F907,'Rate Case History'!$U$11:$U$13,0))="Yes",INDEX('Rate Case History'!V$15:V$17,MATCH($N907,'Rate Case History'!$U$15:$U$17,0))="Yes",$M907&lt;='Rate Case History'!$V$7,ISNUMBER($S907)),$S907/100,"NA")</f>
        <v>NA</v>
      </c>
    </row>
    <row r="908" spans="1:27" x14ac:dyDescent="0.25">
      <c r="A908" s="55" t="s">
        <v>40</v>
      </c>
      <c r="B908" s="56" t="s">
        <v>783</v>
      </c>
      <c r="C908" s="55" t="s">
        <v>179</v>
      </c>
      <c r="D908" s="55" t="s">
        <v>804</v>
      </c>
      <c r="E908" s="55" t="s">
        <v>163</v>
      </c>
      <c r="F908" s="55" t="s">
        <v>35</v>
      </c>
      <c r="G908" s="57">
        <v>37281</v>
      </c>
      <c r="H908" s="58">
        <v>36.1</v>
      </c>
      <c r="I908" s="59">
        <v>9.01</v>
      </c>
      <c r="J908" s="59">
        <v>11.75</v>
      </c>
      <c r="K908" s="59">
        <v>44.2</v>
      </c>
      <c r="L908" s="59" t="s">
        <v>17</v>
      </c>
      <c r="M908" s="57">
        <v>37532</v>
      </c>
      <c r="N908" s="55" t="s">
        <v>73</v>
      </c>
      <c r="O908" s="58">
        <v>14</v>
      </c>
      <c r="P908" s="55" t="s">
        <v>74</v>
      </c>
      <c r="Q908" s="55" t="s">
        <v>74</v>
      </c>
      <c r="R908" s="59" t="s">
        <v>17</v>
      </c>
      <c r="S908" s="59" t="s">
        <v>17</v>
      </c>
      <c r="T908" s="59" t="s">
        <v>17</v>
      </c>
      <c r="U908" s="55" t="s">
        <v>17</v>
      </c>
      <c r="V908" s="59" t="s">
        <v>17</v>
      </c>
      <c r="W908" s="55" t="s">
        <v>17</v>
      </c>
      <c r="X908" s="61">
        <v>8</v>
      </c>
      <c r="Y908" s="11">
        <f t="shared" si="61"/>
        <v>2002</v>
      </c>
      <c r="Z908" s="7" t="str">
        <f t="shared" si="60"/>
        <v>2002.4</v>
      </c>
      <c r="AA908" s="12" t="str">
        <f>IF(AND(INDEX('Rate Case History'!V$11:V$13,MATCH($F908,'Rate Case History'!$U$11:$U$13,0))="Yes",INDEX('Rate Case History'!V$15:V$17,MATCH($N908,'Rate Case History'!$U$15:$U$17,0))="Yes",$M908&lt;='Rate Case History'!$V$7,ISNUMBER($S908)),$S908/100,"NA")</f>
        <v>NA</v>
      </c>
    </row>
    <row r="909" spans="1:27" x14ac:dyDescent="0.25">
      <c r="A909" s="55" t="s">
        <v>40</v>
      </c>
      <c r="B909" s="56" t="s">
        <v>783</v>
      </c>
      <c r="C909" s="55" t="s">
        <v>179</v>
      </c>
      <c r="D909" s="55" t="s">
        <v>805</v>
      </c>
      <c r="E909" s="55" t="s">
        <v>163</v>
      </c>
      <c r="F909" s="55" t="s">
        <v>35</v>
      </c>
      <c r="G909" s="57">
        <v>37029</v>
      </c>
      <c r="H909" s="58">
        <v>39.799999999999997</v>
      </c>
      <c r="I909" s="59">
        <v>9.4700000000000006</v>
      </c>
      <c r="J909" s="59">
        <v>11.5</v>
      </c>
      <c r="K909" s="59">
        <v>50.1</v>
      </c>
      <c r="L909" s="59" t="s">
        <v>17</v>
      </c>
      <c r="M909" s="57">
        <v>37224</v>
      </c>
      <c r="N909" s="55" t="s">
        <v>73</v>
      </c>
      <c r="O909" s="58">
        <v>15.1</v>
      </c>
      <c r="P909" s="55" t="s">
        <v>74</v>
      </c>
      <c r="Q909" s="55" t="s">
        <v>74</v>
      </c>
      <c r="R909" s="59" t="s">
        <v>17</v>
      </c>
      <c r="S909" s="59" t="s">
        <v>17</v>
      </c>
      <c r="T909" s="59" t="s">
        <v>17</v>
      </c>
      <c r="U909" s="55" t="s">
        <v>1844</v>
      </c>
      <c r="V909" s="59" t="s">
        <v>17</v>
      </c>
      <c r="W909" s="55" t="s">
        <v>18</v>
      </c>
      <c r="X909" s="61">
        <v>6</v>
      </c>
      <c r="Y909" s="11">
        <f t="shared" si="61"/>
        <v>2001</v>
      </c>
      <c r="Z909" s="7" t="str">
        <f t="shared" si="60"/>
        <v>2001.4</v>
      </c>
      <c r="AA909" s="12" t="str">
        <f>IF(AND(INDEX('Rate Case History'!V$11:V$13,MATCH($F909,'Rate Case History'!$U$11:$U$13,0))="Yes",INDEX('Rate Case History'!V$15:V$17,MATCH($N909,'Rate Case History'!$U$15:$U$17,0))="Yes",$M909&lt;='Rate Case History'!$V$7,ISNUMBER($S909)),$S909/100,"NA")</f>
        <v>NA</v>
      </c>
    </row>
    <row r="910" spans="1:27" x14ac:dyDescent="0.25">
      <c r="A910" s="55" t="s">
        <v>40</v>
      </c>
      <c r="B910" s="56" t="s">
        <v>783</v>
      </c>
      <c r="C910" s="55" t="s">
        <v>179</v>
      </c>
      <c r="D910" s="55" t="s">
        <v>806</v>
      </c>
      <c r="E910" s="55" t="s">
        <v>163</v>
      </c>
      <c r="F910" s="55" t="s">
        <v>35</v>
      </c>
      <c r="G910" s="57">
        <v>36186</v>
      </c>
      <c r="H910" s="58">
        <v>28.4</v>
      </c>
      <c r="I910" s="59">
        <v>10.38</v>
      </c>
      <c r="J910" s="59">
        <v>12.75</v>
      </c>
      <c r="K910" s="59">
        <v>56</v>
      </c>
      <c r="L910" s="59">
        <v>542.5</v>
      </c>
      <c r="M910" s="57">
        <v>36508</v>
      </c>
      <c r="N910" s="55" t="s">
        <v>76</v>
      </c>
      <c r="O910" s="58">
        <v>11.2</v>
      </c>
      <c r="P910" s="55" t="s">
        <v>74</v>
      </c>
      <c r="Q910" s="55" t="s">
        <v>74</v>
      </c>
      <c r="R910" s="60">
        <v>8.9</v>
      </c>
      <c r="S910" s="60">
        <v>10.5</v>
      </c>
      <c r="T910" s="60">
        <v>52.66</v>
      </c>
      <c r="U910" s="55" t="s">
        <v>1737</v>
      </c>
      <c r="V910" s="60">
        <v>542.5</v>
      </c>
      <c r="W910" s="55" t="s">
        <v>18</v>
      </c>
      <c r="X910" s="61">
        <v>10</v>
      </c>
      <c r="Y910" s="11">
        <f t="shared" si="61"/>
        <v>1999</v>
      </c>
      <c r="Z910" s="7" t="str">
        <f t="shared" si="60"/>
        <v>1999.4</v>
      </c>
      <c r="AA910" s="12">
        <f>IF(AND(INDEX('Rate Case History'!V$11:V$13,MATCH($F910,'Rate Case History'!$U$11:$U$13,0))="Yes",INDEX('Rate Case History'!V$15:V$17,MATCH($N910,'Rate Case History'!$U$15:$U$17,0))="Yes",$M910&lt;='Rate Case History'!$V$7,ISNUMBER($S910)),$S910/100,"NA")</f>
        <v>0.105</v>
      </c>
    </row>
    <row r="911" spans="1:27" x14ac:dyDescent="0.25">
      <c r="A911" s="55" t="s">
        <v>40</v>
      </c>
      <c r="B911" s="56" t="s">
        <v>783</v>
      </c>
      <c r="C911" s="55" t="s">
        <v>179</v>
      </c>
      <c r="D911" s="55" t="s">
        <v>807</v>
      </c>
      <c r="E911" s="55" t="s">
        <v>163</v>
      </c>
      <c r="F911" s="55" t="s">
        <v>35</v>
      </c>
      <c r="G911" s="57">
        <v>35853</v>
      </c>
      <c r="H911" s="58">
        <v>49</v>
      </c>
      <c r="I911" s="59">
        <v>10.78</v>
      </c>
      <c r="J911" s="59">
        <v>13</v>
      </c>
      <c r="K911" s="59">
        <v>55.3</v>
      </c>
      <c r="L911" s="59" t="s">
        <v>17</v>
      </c>
      <c r="M911" s="57">
        <v>36084</v>
      </c>
      <c r="N911" s="55" t="s">
        <v>73</v>
      </c>
      <c r="O911" s="58">
        <v>0</v>
      </c>
      <c r="P911" s="55" t="s">
        <v>74</v>
      </c>
      <c r="Q911" s="55" t="s">
        <v>74</v>
      </c>
      <c r="R911" s="60" t="s">
        <v>17</v>
      </c>
      <c r="S911" s="60" t="s">
        <v>17</v>
      </c>
      <c r="T911" s="60" t="s">
        <v>17</v>
      </c>
      <c r="U911" s="55" t="s">
        <v>17</v>
      </c>
      <c r="V911" s="60" t="s">
        <v>17</v>
      </c>
      <c r="W911" s="55" t="s">
        <v>17</v>
      </c>
      <c r="X911" s="61">
        <v>7</v>
      </c>
      <c r="Y911" s="11">
        <f t="shared" si="61"/>
        <v>1998</v>
      </c>
      <c r="Z911" s="7" t="str">
        <f t="shared" si="60"/>
        <v>1998.4</v>
      </c>
      <c r="AA911" s="12" t="str">
        <f>IF(AND(INDEX('Rate Case History'!V$11:V$13,MATCH($F911,'Rate Case History'!$U$11:$U$13,0))="Yes",INDEX('Rate Case History'!V$15:V$17,MATCH($N911,'Rate Case History'!$U$15:$U$17,0))="Yes",$M911&lt;='Rate Case History'!$V$7,ISNUMBER($S911)),$S911/100,"NA")</f>
        <v>NA</v>
      </c>
    </row>
    <row r="912" spans="1:27" x14ac:dyDescent="0.25">
      <c r="A912" s="55" t="s">
        <v>40</v>
      </c>
      <c r="B912" s="56" t="s">
        <v>783</v>
      </c>
      <c r="C912" s="55" t="s">
        <v>179</v>
      </c>
      <c r="D912" s="55" t="s">
        <v>808</v>
      </c>
      <c r="E912" s="55" t="s">
        <v>163</v>
      </c>
      <c r="F912" s="55" t="s">
        <v>35</v>
      </c>
      <c r="G912" s="57">
        <v>35048</v>
      </c>
      <c r="H912" s="58">
        <v>23.8</v>
      </c>
      <c r="I912" s="59">
        <v>10.63</v>
      </c>
      <c r="J912" s="59">
        <v>12.5</v>
      </c>
      <c r="K912" s="59">
        <v>55.98</v>
      </c>
      <c r="L912" s="60" t="s">
        <v>17</v>
      </c>
      <c r="M912" s="57">
        <v>35305</v>
      </c>
      <c r="N912" s="55" t="s">
        <v>73</v>
      </c>
      <c r="O912" s="58">
        <v>9.5</v>
      </c>
      <c r="P912" s="55" t="s">
        <v>74</v>
      </c>
      <c r="Q912" s="55" t="s">
        <v>74</v>
      </c>
      <c r="R912" s="60" t="s">
        <v>17</v>
      </c>
      <c r="S912" s="60" t="s">
        <v>17</v>
      </c>
      <c r="T912" s="60" t="s">
        <v>17</v>
      </c>
      <c r="U912" s="55" t="s">
        <v>1691</v>
      </c>
      <c r="V912" s="60" t="s">
        <v>17</v>
      </c>
      <c r="W912" s="55" t="s">
        <v>18</v>
      </c>
      <c r="X912" s="61">
        <v>8</v>
      </c>
      <c r="Y912" s="11">
        <f t="shared" si="61"/>
        <v>1996</v>
      </c>
      <c r="Z912" s="7" t="str">
        <f t="shared" si="60"/>
        <v>1996.3</v>
      </c>
      <c r="AA912" s="12" t="str">
        <f>IF(AND(INDEX('Rate Case History'!V$11:V$13,MATCH($F912,'Rate Case History'!$U$11:$U$13,0))="Yes",INDEX('Rate Case History'!V$15:V$17,MATCH($N912,'Rate Case History'!$U$15:$U$17,0))="Yes",$M912&lt;='Rate Case History'!$V$7,ISNUMBER($S912)),$S912/100,"NA")</f>
        <v>NA</v>
      </c>
    </row>
    <row r="913" spans="1:27" x14ac:dyDescent="0.25">
      <c r="A913" s="55" t="s">
        <v>40</v>
      </c>
      <c r="B913" s="56" t="s">
        <v>783</v>
      </c>
      <c r="C913" s="55" t="s">
        <v>179</v>
      </c>
      <c r="D913" s="55" t="s">
        <v>809</v>
      </c>
      <c r="E913" s="55" t="s">
        <v>163</v>
      </c>
      <c r="F913" s="55" t="s">
        <v>35</v>
      </c>
      <c r="G913" s="57">
        <v>34348</v>
      </c>
      <c r="H913" s="58">
        <v>27.1</v>
      </c>
      <c r="I913" s="59">
        <v>10.54</v>
      </c>
      <c r="J913" s="59">
        <v>12.25</v>
      </c>
      <c r="K913" s="59">
        <v>54.8</v>
      </c>
      <c r="L913" s="60" t="s">
        <v>17</v>
      </c>
      <c r="M913" s="57">
        <v>34568</v>
      </c>
      <c r="N913" s="55" t="s">
        <v>73</v>
      </c>
      <c r="O913" s="58">
        <v>12.2</v>
      </c>
      <c r="P913" s="55" t="s">
        <v>74</v>
      </c>
      <c r="Q913" s="55" t="s">
        <v>74</v>
      </c>
      <c r="R913" s="60" t="s">
        <v>17</v>
      </c>
      <c r="S913" s="60" t="s">
        <v>17</v>
      </c>
      <c r="T913" s="60" t="s">
        <v>17</v>
      </c>
      <c r="U913" s="55" t="s">
        <v>17</v>
      </c>
      <c r="V913" s="60" t="s">
        <v>17</v>
      </c>
      <c r="W913" s="55" t="s">
        <v>17</v>
      </c>
      <c r="X913" s="61">
        <v>7</v>
      </c>
      <c r="Y913" s="11">
        <f t="shared" si="61"/>
        <v>1994</v>
      </c>
      <c r="Z913" s="7" t="str">
        <f t="shared" si="60"/>
        <v>1994.3</v>
      </c>
      <c r="AA913" s="12" t="str">
        <f>IF(AND(INDEX('Rate Case History'!V$11:V$13,MATCH($F913,'Rate Case History'!$U$11:$U$13,0))="Yes",INDEX('Rate Case History'!V$15:V$17,MATCH($N913,'Rate Case History'!$U$15:$U$17,0))="Yes",$M913&lt;='Rate Case History'!$V$7,ISNUMBER($S913)),$S913/100,"NA")</f>
        <v>NA</v>
      </c>
    </row>
    <row r="914" spans="1:27" x14ac:dyDescent="0.25">
      <c r="A914" s="55" t="s">
        <v>40</v>
      </c>
      <c r="B914" s="56" t="s">
        <v>783</v>
      </c>
      <c r="C914" s="55" t="s">
        <v>179</v>
      </c>
      <c r="D914" s="55" t="s">
        <v>810</v>
      </c>
      <c r="E914" s="55" t="s">
        <v>163</v>
      </c>
      <c r="F914" s="55" t="s">
        <v>35</v>
      </c>
      <c r="G914" s="57">
        <v>33617</v>
      </c>
      <c r="H914" s="58">
        <v>28.9</v>
      </c>
      <c r="I914" s="59">
        <v>11.59</v>
      </c>
      <c r="J914" s="59">
        <v>13.9</v>
      </c>
      <c r="K914" s="59">
        <v>54.6</v>
      </c>
      <c r="L914" s="60" t="s">
        <v>17</v>
      </c>
      <c r="M914" s="57">
        <v>33837</v>
      </c>
      <c r="N914" s="55" t="s">
        <v>73</v>
      </c>
      <c r="O914" s="58">
        <v>13.5</v>
      </c>
      <c r="P914" s="55" t="s">
        <v>74</v>
      </c>
      <c r="Q914" s="55" t="s">
        <v>74</v>
      </c>
      <c r="R914" s="60" t="s">
        <v>17</v>
      </c>
      <c r="S914" s="60" t="s">
        <v>17</v>
      </c>
      <c r="T914" s="60" t="s">
        <v>17</v>
      </c>
      <c r="U914" s="55" t="s">
        <v>17</v>
      </c>
      <c r="V914" s="60" t="s">
        <v>17</v>
      </c>
      <c r="W914" s="55" t="s">
        <v>17</v>
      </c>
      <c r="X914" s="61">
        <v>7</v>
      </c>
      <c r="Y914" s="11">
        <f t="shared" si="61"/>
        <v>1992</v>
      </c>
      <c r="Z914" s="7" t="str">
        <f t="shared" si="60"/>
        <v>1992.3</v>
      </c>
      <c r="AA914" s="12" t="str">
        <f>IF(AND(INDEX('Rate Case History'!V$11:V$13,MATCH($F914,'Rate Case History'!$U$11:$U$13,0))="Yes",INDEX('Rate Case History'!V$15:V$17,MATCH($N914,'Rate Case History'!$U$15:$U$17,0))="Yes",$M914&lt;='Rate Case History'!$V$7,ISNUMBER($S914)),$S914/100,"NA")</f>
        <v>NA</v>
      </c>
    </row>
    <row r="915" spans="1:27" x14ac:dyDescent="0.25">
      <c r="A915" s="55" t="s">
        <v>40</v>
      </c>
      <c r="B915" s="56" t="s">
        <v>783</v>
      </c>
      <c r="C915" s="55" t="s">
        <v>179</v>
      </c>
      <c r="D915" s="55" t="s">
        <v>2266</v>
      </c>
      <c r="E915" s="55" t="s">
        <v>163</v>
      </c>
      <c r="F915" s="55" t="s">
        <v>35</v>
      </c>
      <c r="G915" s="57">
        <v>32857</v>
      </c>
      <c r="H915" s="58">
        <v>26.9</v>
      </c>
      <c r="I915" s="60">
        <v>11.99</v>
      </c>
      <c r="J915" s="60">
        <v>14.5</v>
      </c>
      <c r="K915" s="60">
        <v>56.4</v>
      </c>
      <c r="L915" s="60" t="s">
        <v>17</v>
      </c>
      <c r="M915" s="57">
        <v>33072</v>
      </c>
      <c r="N915" s="55" t="s">
        <v>73</v>
      </c>
      <c r="O915" s="58">
        <v>12</v>
      </c>
      <c r="P915" s="55" t="s">
        <v>74</v>
      </c>
      <c r="Q915" s="55" t="s">
        <v>74</v>
      </c>
      <c r="R915" s="60" t="s">
        <v>17</v>
      </c>
      <c r="S915" s="60" t="s">
        <v>17</v>
      </c>
      <c r="T915" s="60" t="s">
        <v>17</v>
      </c>
      <c r="U915" s="55" t="s">
        <v>17</v>
      </c>
      <c r="V915" s="60" t="s">
        <v>17</v>
      </c>
      <c r="W915" s="55" t="s">
        <v>17</v>
      </c>
      <c r="X915" s="61">
        <v>7</v>
      </c>
      <c r="Y915" s="11">
        <f t="shared" si="61"/>
        <v>1990</v>
      </c>
      <c r="Z915" s="7" t="str">
        <f t="shared" si="60"/>
        <v>1990.3</v>
      </c>
      <c r="AA915" s="12" t="str">
        <f>IF(AND(INDEX('Rate Case History'!V$11:V$13,MATCH($F915,'Rate Case History'!$U$11:$U$13,0))="Yes",INDEX('Rate Case History'!V$15:V$17,MATCH($N915,'Rate Case History'!$U$15:$U$17,0))="Yes",$M915&lt;='Rate Case History'!$V$7,ISNUMBER($S915)),$S915/100,"NA")</f>
        <v>NA</v>
      </c>
    </row>
    <row r="916" spans="1:27" x14ac:dyDescent="0.25">
      <c r="A916" s="55" t="s">
        <v>40</v>
      </c>
      <c r="B916" s="56" t="s">
        <v>783</v>
      </c>
      <c r="C916" s="55" t="s">
        <v>179</v>
      </c>
      <c r="D916" s="55" t="s">
        <v>2267</v>
      </c>
      <c r="E916" s="55" t="s">
        <v>163</v>
      </c>
      <c r="F916" s="55" t="s">
        <v>35</v>
      </c>
      <c r="G916" s="57">
        <v>30715</v>
      </c>
      <c r="H916" s="58">
        <v>14.2</v>
      </c>
      <c r="I916" s="59">
        <v>12.56</v>
      </c>
      <c r="J916" s="59">
        <v>15.72</v>
      </c>
      <c r="K916" s="59">
        <v>60.7</v>
      </c>
      <c r="L916" s="59" t="s">
        <v>17</v>
      </c>
      <c r="M916" s="57">
        <v>30946</v>
      </c>
      <c r="N916" s="55" t="s">
        <v>73</v>
      </c>
      <c r="O916" s="58">
        <v>8.6</v>
      </c>
      <c r="P916" s="55" t="s">
        <v>74</v>
      </c>
      <c r="Q916" s="55" t="s">
        <v>74</v>
      </c>
      <c r="R916" s="59" t="s">
        <v>17</v>
      </c>
      <c r="S916" s="59" t="s">
        <v>17</v>
      </c>
      <c r="T916" s="59" t="s">
        <v>17</v>
      </c>
      <c r="U916" s="55" t="s">
        <v>2268</v>
      </c>
      <c r="V916" s="59" t="s">
        <v>17</v>
      </c>
      <c r="W916" s="55" t="s">
        <v>17</v>
      </c>
      <c r="X916" s="61">
        <v>7</v>
      </c>
      <c r="Y916" s="11">
        <f t="shared" si="61"/>
        <v>1984</v>
      </c>
      <c r="Z916" s="7" t="str">
        <f t="shared" si="60"/>
        <v>1984.3</v>
      </c>
      <c r="AA916" s="12" t="str">
        <f>IF(AND(INDEX('Rate Case History'!V$11:V$13,MATCH($F916,'Rate Case History'!$U$11:$U$13,0))="Yes",INDEX('Rate Case History'!V$15:V$17,MATCH($N916,'Rate Case History'!$U$15:$U$17,0))="Yes",$M916&lt;='Rate Case History'!$V$7,ISNUMBER($S916)),$S916/100,"NA")</f>
        <v>NA</v>
      </c>
    </row>
    <row r="917" spans="1:27" x14ac:dyDescent="0.25">
      <c r="A917" s="55" t="s">
        <v>40</v>
      </c>
      <c r="B917" s="56" t="s">
        <v>783</v>
      </c>
      <c r="C917" s="55" t="s">
        <v>179</v>
      </c>
      <c r="D917" s="55" t="s">
        <v>2269</v>
      </c>
      <c r="E917" s="55" t="s">
        <v>163</v>
      </c>
      <c r="F917" s="55" t="s">
        <v>35</v>
      </c>
      <c r="G917" s="57">
        <v>30327</v>
      </c>
      <c r="H917" s="58">
        <v>24.4</v>
      </c>
      <c r="I917" s="59">
        <v>12.41</v>
      </c>
      <c r="J917" s="59">
        <v>16</v>
      </c>
      <c r="K917" s="59">
        <v>56.6</v>
      </c>
      <c r="L917" s="59" t="s">
        <v>17</v>
      </c>
      <c r="M917" s="57">
        <v>30587</v>
      </c>
      <c r="N917" s="55" t="s">
        <v>73</v>
      </c>
      <c r="O917" s="58">
        <v>17.8</v>
      </c>
      <c r="P917" s="55" t="s">
        <v>74</v>
      </c>
      <c r="Q917" s="55" t="s">
        <v>74</v>
      </c>
      <c r="R917" s="59" t="s">
        <v>17</v>
      </c>
      <c r="S917" s="59" t="s">
        <v>17</v>
      </c>
      <c r="T917" s="59" t="s">
        <v>17</v>
      </c>
      <c r="U917" s="55" t="s">
        <v>2214</v>
      </c>
      <c r="V917" s="60" t="s">
        <v>17</v>
      </c>
      <c r="W917" s="55" t="s">
        <v>17</v>
      </c>
      <c r="X917" s="61">
        <v>8</v>
      </c>
      <c r="Y917" s="11">
        <f t="shared" si="61"/>
        <v>1983</v>
      </c>
      <c r="Z917" s="7" t="str">
        <f t="shared" si="60"/>
        <v>1983.3</v>
      </c>
      <c r="AA917" s="12" t="str">
        <f>IF(AND(INDEX('Rate Case History'!V$11:V$13,MATCH($F917,'Rate Case History'!$U$11:$U$13,0))="Yes",INDEX('Rate Case History'!V$15:V$17,MATCH($N917,'Rate Case History'!$U$15:$U$17,0))="Yes",$M917&lt;='Rate Case History'!$V$7,ISNUMBER($S917)),$S917/100,"NA")</f>
        <v>NA</v>
      </c>
    </row>
    <row r="918" spans="1:27" x14ac:dyDescent="0.25">
      <c r="A918" s="55" t="s">
        <v>40</v>
      </c>
      <c r="B918" s="56" t="s">
        <v>783</v>
      </c>
      <c r="C918" s="55" t="s">
        <v>179</v>
      </c>
      <c r="D918" s="55" t="s">
        <v>2270</v>
      </c>
      <c r="E918" s="55" t="s">
        <v>163</v>
      </c>
      <c r="F918" s="55" t="s">
        <v>35</v>
      </c>
      <c r="G918" s="57">
        <v>29987</v>
      </c>
      <c r="H918" s="58">
        <v>18.399999999999999</v>
      </c>
      <c r="I918" s="59">
        <v>12.03</v>
      </c>
      <c r="J918" s="59">
        <v>16</v>
      </c>
      <c r="K918" s="59">
        <v>53.4</v>
      </c>
      <c r="L918" s="60" t="s">
        <v>17</v>
      </c>
      <c r="M918" s="57">
        <v>30230</v>
      </c>
      <c r="N918" s="55" t="s">
        <v>73</v>
      </c>
      <c r="O918" s="58">
        <v>15.2</v>
      </c>
      <c r="P918" s="55" t="s">
        <v>74</v>
      </c>
      <c r="Q918" s="55" t="s">
        <v>74</v>
      </c>
      <c r="R918" s="60" t="s">
        <v>17</v>
      </c>
      <c r="S918" s="60" t="s">
        <v>17</v>
      </c>
      <c r="T918" s="60" t="s">
        <v>17</v>
      </c>
      <c r="U918" s="55" t="s">
        <v>2065</v>
      </c>
      <c r="V918" s="60" t="s">
        <v>17</v>
      </c>
      <c r="W918" s="55" t="s">
        <v>17</v>
      </c>
      <c r="X918" s="61">
        <v>8</v>
      </c>
      <c r="Y918" s="11">
        <f t="shared" si="61"/>
        <v>1982</v>
      </c>
      <c r="Z918" s="7" t="str">
        <f t="shared" si="60"/>
        <v>1982.4</v>
      </c>
      <c r="AA918" s="12" t="str">
        <f>IF(AND(INDEX('Rate Case History'!V$11:V$13,MATCH($F918,'Rate Case History'!$U$11:$U$13,0))="Yes",INDEX('Rate Case History'!V$15:V$17,MATCH($N918,'Rate Case History'!$U$15:$U$17,0))="Yes",$M918&lt;='Rate Case History'!$V$7,ISNUMBER($S918)),$S918/100,"NA")</f>
        <v>NA</v>
      </c>
    </row>
    <row r="919" spans="1:27" x14ac:dyDescent="0.25">
      <c r="A919" s="55" t="s">
        <v>40</v>
      </c>
      <c r="B919" s="56" t="s">
        <v>783</v>
      </c>
      <c r="C919" s="55" t="s">
        <v>179</v>
      </c>
      <c r="D919" s="55" t="s">
        <v>2271</v>
      </c>
      <c r="E919" s="55" t="s">
        <v>163</v>
      </c>
      <c r="F919" s="55" t="s">
        <v>35</v>
      </c>
      <c r="G919" s="57">
        <v>29623</v>
      </c>
      <c r="H919" s="58">
        <v>25.5</v>
      </c>
      <c r="I919" s="59">
        <v>11.39</v>
      </c>
      <c r="J919" s="59">
        <v>15.5</v>
      </c>
      <c r="K919" s="59">
        <v>51.17</v>
      </c>
      <c r="L919" s="59" t="s">
        <v>17</v>
      </c>
      <c r="M919" s="57">
        <v>29880</v>
      </c>
      <c r="N919" s="55" t="s">
        <v>76</v>
      </c>
      <c r="O919" s="58">
        <v>19.7</v>
      </c>
      <c r="P919" s="55" t="s">
        <v>74</v>
      </c>
      <c r="Q919" s="55" t="s">
        <v>74</v>
      </c>
      <c r="R919" s="59" t="s">
        <v>17</v>
      </c>
      <c r="S919" s="59" t="s">
        <v>17</v>
      </c>
      <c r="T919" s="59" t="s">
        <v>17</v>
      </c>
      <c r="U919" s="55" t="s">
        <v>1940</v>
      </c>
      <c r="V919" s="59" t="s">
        <v>17</v>
      </c>
      <c r="W919" s="55" t="s">
        <v>17</v>
      </c>
      <c r="X919" s="61">
        <v>8</v>
      </c>
      <c r="Y919" s="11">
        <f t="shared" si="61"/>
        <v>1981</v>
      </c>
      <c r="Z919" s="7" t="str">
        <f t="shared" si="60"/>
        <v>1981.4</v>
      </c>
      <c r="AA919" s="12" t="str">
        <f>IF(AND(INDEX('Rate Case History'!V$11:V$13,MATCH($F919,'Rate Case History'!$U$11:$U$13,0))="Yes",INDEX('Rate Case History'!V$15:V$17,MATCH($N919,'Rate Case History'!$U$15:$U$17,0))="Yes",$M919&lt;='Rate Case History'!$V$7,ISNUMBER($S919)),$S919/100,"NA")</f>
        <v>NA</v>
      </c>
    </row>
    <row r="920" spans="1:27" x14ac:dyDescent="0.25">
      <c r="A920" s="55" t="s">
        <v>40</v>
      </c>
      <c r="B920" s="56" t="s">
        <v>783</v>
      </c>
      <c r="C920" s="55" t="s">
        <v>179</v>
      </c>
      <c r="D920" s="55" t="s">
        <v>2272</v>
      </c>
      <c r="E920" s="55" t="s">
        <v>163</v>
      </c>
      <c r="F920" s="55" t="s">
        <v>35</v>
      </c>
      <c r="G920" s="57">
        <v>29258</v>
      </c>
      <c r="H920" s="58">
        <v>19.7</v>
      </c>
      <c r="I920" s="59">
        <v>10.76</v>
      </c>
      <c r="J920" s="59">
        <v>14.09</v>
      </c>
      <c r="K920" s="59">
        <v>50.03</v>
      </c>
      <c r="L920" s="60" t="s">
        <v>17</v>
      </c>
      <c r="M920" s="57">
        <v>29488</v>
      </c>
      <c r="N920" s="55" t="s">
        <v>76</v>
      </c>
      <c r="O920" s="58">
        <v>13.4</v>
      </c>
      <c r="P920" s="55" t="s">
        <v>74</v>
      </c>
      <c r="Q920" s="55" t="s">
        <v>74</v>
      </c>
      <c r="R920" s="59" t="s">
        <v>17</v>
      </c>
      <c r="S920" s="59" t="s">
        <v>17</v>
      </c>
      <c r="T920" s="59" t="s">
        <v>17</v>
      </c>
      <c r="U920" s="55" t="s">
        <v>1942</v>
      </c>
      <c r="V920" s="60" t="s">
        <v>17</v>
      </c>
      <c r="W920" s="55" t="s">
        <v>17</v>
      </c>
      <c r="X920" s="61">
        <v>7</v>
      </c>
      <c r="Y920" s="11">
        <f t="shared" si="61"/>
        <v>1980</v>
      </c>
      <c r="Z920" s="7" t="str">
        <f t="shared" si="60"/>
        <v>1980.3</v>
      </c>
      <c r="AA920" s="12" t="str">
        <f>IF(AND(INDEX('Rate Case History'!V$11:V$13,MATCH($F920,'Rate Case History'!$U$11:$U$13,0))="Yes",INDEX('Rate Case History'!V$15:V$17,MATCH($N920,'Rate Case History'!$U$15:$U$17,0))="Yes",$M920&lt;='Rate Case History'!$V$7,ISNUMBER($S920)),$S920/100,"NA")</f>
        <v>NA</v>
      </c>
    </row>
    <row r="921" spans="1:27" x14ac:dyDescent="0.25">
      <c r="A921" s="55" t="s">
        <v>40</v>
      </c>
      <c r="B921" s="56" t="s">
        <v>811</v>
      </c>
      <c r="C921" s="55" t="s">
        <v>182</v>
      </c>
      <c r="D921" s="55" t="s">
        <v>812</v>
      </c>
      <c r="E921" s="55" t="s">
        <v>163</v>
      </c>
      <c r="F921" s="55" t="s">
        <v>35</v>
      </c>
      <c r="G921" s="57">
        <v>41641</v>
      </c>
      <c r="H921" s="58">
        <v>8.2567599999999999</v>
      </c>
      <c r="I921" s="59">
        <v>8.2200000000000006</v>
      </c>
      <c r="J921" s="59">
        <v>12</v>
      </c>
      <c r="K921" s="59">
        <v>57</v>
      </c>
      <c r="L921" s="60">
        <v>113.2</v>
      </c>
      <c r="M921" s="57">
        <v>41941</v>
      </c>
      <c r="N921" s="55" t="s">
        <v>76</v>
      </c>
      <c r="O921" s="58">
        <v>7.1171610000000003</v>
      </c>
      <c r="P921" s="55" t="s">
        <v>74</v>
      </c>
      <c r="Q921" s="55" t="s">
        <v>74</v>
      </c>
      <c r="R921" s="60">
        <v>7.54</v>
      </c>
      <c r="S921" s="60">
        <v>10.8</v>
      </c>
      <c r="T921" s="60">
        <v>57</v>
      </c>
      <c r="U921" s="55" t="s">
        <v>1667</v>
      </c>
      <c r="V921" s="60">
        <v>113.2</v>
      </c>
      <c r="W921" s="55" t="s">
        <v>18</v>
      </c>
      <c r="X921" s="61">
        <v>10</v>
      </c>
      <c r="Y921" s="11">
        <f t="shared" si="61"/>
        <v>2014</v>
      </c>
      <c r="Z921" s="7" t="str">
        <f t="shared" si="60"/>
        <v>2014.4</v>
      </c>
      <c r="AA921" s="12">
        <f>IF(AND(INDEX('Rate Case History'!V$11:V$13,MATCH($F921,'Rate Case History'!$U$11:$U$13,0))="Yes",INDEX('Rate Case History'!V$15:V$17,MATCH($N921,'Rate Case History'!$U$15:$U$17,0))="Yes",$M921&lt;='Rate Case History'!$V$7,ISNUMBER($S921)),$S921/100,"NA")</f>
        <v>0.10800000000000001</v>
      </c>
    </row>
    <row r="922" spans="1:27" x14ac:dyDescent="0.25">
      <c r="A922" s="55" t="s">
        <v>40</v>
      </c>
      <c r="B922" s="56" t="s">
        <v>811</v>
      </c>
      <c r="C922" s="55" t="s">
        <v>182</v>
      </c>
      <c r="D922" s="55" t="s">
        <v>813</v>
      </c>
      <c r="E922" s="55" t="s">
        <v>163</v>
      </c>
      <c r="F922" s="55" t="s">
        <v>35</v>
      </c>
      <c r="G922" s="57" t="s">
        <v>17</v>
      </c>
      <c r="H922" s="58" t="s">
        <v>17</v>
      </c>
      <c r="I922" s="59" t="s">
        <v>17</v>
      </c>
      <c r="J922" s="59" t="s">
        <v>17</v>
      </c>
      <c r="K922" s="59" t="s">
        <v>17</v>
      </c>
      <c r="L922" s="60" t="s">
        <v>17</v>
      </c>
      <c r="M922" s="57">
        <v>44057</v>
      </c>
      <c r="N922" s="55" t="s">
        <v>17</v>
      </c>
      <c r="O922" s="58" t="s">
        <v>17</v>
      </c>
      <c r="P922" s="55" t="s">
        <v>74</v>
      </c>
      <c r="Q922" s="55" t="s">
        <v>74</v>
      </c>
      <c r="R922" s="60" t="s">
        <v>17</v>
      </c>
      <c r="S922" s="60" t="s">
        <v>17</v>
      </c>
      <c r="T922" s="60" t="s">
        <v>17</v>
      </c>
      <c r="U922" s="55" t="s">
        <v>17</v>
      </c>
      <c r="V922" s="60" t="s">
        <v>17</v>
      </c>
      <c r="W922" s="55" t="s">
        <v>17</v>
      </c>
      <c r="X922" s="61" t="s">
        <v>17</v>
      </c>
      <c r="Y922" s="11">
        <f t="shared" si="61"/>
        <v>2020</v>
      </c>
      <c r="Z922" s="7" t="str">
        <f t="shared" si="60"/>
        <v>2020.3</v>
      </c>
      <c r="AA922" s="12" t="str">
        <f>IF(AND(INDEX('Rate Case History'!V$11:V$13,MATCH($F922,'Rate Case History'!$U$11:$U$13,0))="Yes",INDEX('Rate Case History'!V$15:V$17,MATCH($N922,'Rate Case History'!$U$15:$U$17,0))="Yes",$M922&lt;='Rate Case History'!$V$7,ISNUMBER($S922)),$S922/100,"NA")</f>
        <v>NA</v>
      </c>
    </row>
    <row r="923" spans="1:27" x14ac:dyDescent="0.25">
      <c r="A923" s="55" t="s">
        <v>40</v>
      </c>
      <c r="B923" s="56" t="s">
        <v>125</v>
      </c>
      <c r="C923" s="55" t="s">
        <v>105</v>
      </c>
      <c r="D923" s="55" t="s">
        <v>814</v>
      </c>
      <c r="E923" s="55" t="s">
        <v>163</v>
      </c>
      <c r="F923" s="55" t="s">
        <v>35</v>
      </c>
      <c r="G923" s="57">
        <v>44286</v>
      </c>
      <c r="H923" s="58">
        <v>9.4030000000000005</v>
      </c>
      <c r="I923" s="59">
        <v>6.94</v>
      </c>
      <c r="J923" s="59">
        <v>9.8000000000000007</v>
      </c>
      <c r="K923" s="59">
        <v>51.93</v>
      </c>
      <c r="L923" s="59">
        <v>310.46100000000001</v>
      </c>
      <c r="M923" s="57">
        <v>44552</v>
      </c>
      <c r="N923" s="55" t="s">
        <v>73</v>
      </c>
      <c r="O923" s="58">
        <v>5</v>
      </c>
      <c r="P923" s="55" t="s">
        <v>74</v>
      </c>
      <c r="Q923" s="55" t="s">
        <v>74</v>
      </c>
      <c r="R923" s="60" t="s">
        <v>17</v>
      </c>
      <c r="S923" s="60" t="s">
        <v>17</v>
      </c>
      <c r="T923" s="60" t="s">
        <v>17</v>
      </c>
      <c r="U923" s="55" t="s">
        <v>1685</v>
      </c>
      <c r="V923" s="60">
        <v>313</v>
      </c>
      <c r="W923" s="55" t="s">
        <v>18</v>
      </c>
      <c r="X923" s="61">
        <v>8</v>
      </c>
      <c r="Y923" s="11">
        <f t="shared" si="61"/>
        <v>2021</v>
      </c>
      <c r="Z923" s="7" t="str">
        <f t="shared" si="60"/>
        <v>2021.4</v>
      </c>
      <c r="AA923" s="12" t="str">
        <f>IF(AND(INDEX('Rate Case History'!V$11:V$13,MATCH($F923,'Rate Case History'!$U$11:$U$13,0))="Yes",INDEX('Rate Case History'!V$15:V$17,MATCH($N923,'Rate Case History'!$U$15:$U$17,0))="Yes",$M923&lt;='Rate Case History'!$V$7,ISNUMBER($S923)),$S923/100,"NA")</f>
        <v>NA</v>
      </c>
    </row>
    <row r="924" spans="1:27" x14ac:dyDescent="0.25">
      <c r="A924" s="55" t="s">
        <v>40</v>
      </c>
      <c r="B924" s="56" t="s">
        <v>125</v>
      </c>
      <c r="C924" s="55" t="s">
        <v>105</v>
      </c>
      <c r="D924" s="55" t="s">
        <v>815</v>
      </c>
      <c r="E924" s="55" t="s">
        <v>163</v>
      </c>
      <c r="F924" s="55" t="s">
        <v>35</v>
      </c>
      <c r="G924" s="57">
        <v>43437</v>
      </c>
      <c r="H924" s="58">
        <v>4.266</v>
      </c>
      <c r="I924" s="59">
        <v>7.58</v>
      </c>
      <c r="J924" s="59">
        <v>10.3</v>
      </c>
      <c r="K924" s="59">
        <v>51.84</v>
      </c>
      <c r="L924" s="59">
        <v>259.30599999999998</v>
      </c>
      <c r="M924" s="57">
        <v>43698</v>
      </c>
      <c r="N924" s="55" t="s">
        <v>73</v>
      </c>
      <c r="O924" s="58">
        <v>-1</v>
      </c>
      <c r="P924" s="55" t="s">
        <v>74</v>
      </c>
      <c r="Q924" s="55" t="s">
        <v>75</v>
      </c>
      <c r="R924" s="59" t="s">
        <v>17</v>
      </c>
      <c r="S924" s="59" t="s">
        <v>17</v>
      </c>
      <c r="T924" s="59" t="s">
        <v>17</v>
      </c>
      <c r="U924" s="55" t="s">
        <v>1728</v>
      </c>
      <c r="V924" s="60" t="s">
        <v>17</v>
      </c>
      <c r="W924" s="55" t="s">
        <v>17</v>
      </c>
      <c r="X924" s="61">
        <v>8</v>
      </c>
      <c r="Y924" s="11">
        <f t="shared" si="61"/>
        <v>2019</v>
      </c>
      <c r="Z924" s="7" t="str">
        <f t="shared" si="60"/>
        <v>2019.3</v>
      </c>
      <c r="AA924" s="12" t="str">
        <f>IF(AND(INDEX('Rate Case History'!V$11:V$13,MATCH($F924,'Rate Case History'!$U$11:$U$13,0))="Yes",INDEX('Rate Case History'!V$15:V$17,MATCH($N924,'Rate Case History'!$U$15:$U$17,0))="Yes",$M924&lt;='Rate Case History'!$V$7,ISNUMBER($S924)),$S924/100,"NA")</f>
        <v>NA</v>
      </c>
    </row>
    <row r="925" spans="1:27" x14ac:dyDescent="0.25">
      <c r="A925" s="55" t="s">
        <v>40</v>
      </c>
      <c r="B925" s="56" t="s">
        <v>125</v>
      </c>
      <c r="C925" s="55" t="s">
        <v>105</v>
      </c>
      <c r="D925" s="55" t="s">
        <v>816</v>
      </c>
      <c r="E925" s="55" t="s">
        <v>163</v>
      </c>
      <c r="F925" s="55" t="s">
        <v>24</v>
      </c>
      <c r="G925" s="57">
        <v>41471</v>
      </c>
      <c r="H925" s="58">
        <v>1.3372729999999999</v>
      </c>
      <c r="I925" s="59" t="s">
        <v>17</v>
      </c>
      <c r="J925" s="59" t="s">
        <v>17</v>
      </c>
      <c r="K925" s="59" t="s">
        <v>17</v>
      </c>
      <c r="L925" s="59">
        <v>8.0271039999999996</v>
      </c>
      <c r="M925" s="57">
        <v>41550</v>
      </c>
      <c r="N925" s="55" t="s">
        <v>76</v>
      </c>
      <c r="O925" s="58">
        <v>1.2665459999999999</v>
      </c>
      <c r="P925" s="55" t="s">
        <v>74</v>
      </c>
      <c r="Q925" s="55" t="s">
        <v>74</v>
      </c>
      <c r="R925" s="59" t="s">
        <v>17</v>
      </c>
      <c r="S925" s="59" t="s">
        <v>17</v>
      </c>
      <c r="T925" s="59" t="s">
        <v>17</v>
      </c>
      <c r="U925" s="55" t="s">
        <v>1846</v>
      </c>
      <c r="V925" s="60" t="s">
        <v>17</v>
      </c>
      <c r="W925" s="55" t="s">
        <v>17</v>
      </c>
      <c r="X925" s="61">
        <v>2</v>
      </c>
      <c r="Y925" s="11">
        <f t="shared" si="61"/>
        <v>2013</v>
      </c>
      <c r="Z925" s="7" t="str">
        <f t="shared" si="60"/>
        <v>2013.4</v>
      </c>
      <c r="AA925" s="12" t="str">
        <f>IF(AND(INDEX('Rate Case History'!V$11:V$13,MATCH($F925,'Rate Case History'!$U$11:$U$13,0))="Yes",INDEX('Rate Case History'!V$15:V$17,MATCH($N925,'Rate Case History'!$U$15:$U$17,0))="Yes",$M925&lt;='Rate Case History'!$V$7,ISNUMBER($S925)),$S925/100,"NA")</f>
        <v>NA</v>
      </c>
    </row>
    <row r="926" spans="1:27" x14ac:dyDescent="0.25">
      <c r="A926" s="55" t="s">
        <v>40</v>
      </c>
      <c r="B926" s="56" t="s">
        <v>125</v>
      </c>
      <c r="C926" s="55" t="s">
        <v>105</v>
      </c>
      <c r="D926" s="55" t="s">
        <v>817</v>
      </c>
      <c r="E926" s="55" t="s">
        <v>163</v>
      </c>
      <c r="F926" s="55" t="s">
        <v>35</v>
      </c>
      <c r="G926" s="57">
        <v>40340</v>
      </c>
      <c r="H926" s="58">
        <v>11.875</v>
      </c>
      <c r="I926" s="59">
        <v>8.27</v>
      </c>
      <c r="J926" s="59">
        <v>10.5</v>
      </c>
      <c r="K926" s="59">
        <v>51.26</v>
      </c>
      <c r="L926" s="60">
        <v>244.864</v>
      </c>
      <c r="M926" s="57">
        <v>40562</v>
      </c>
      <c r="N926" s="55" t="s">
        <v>73</v>
      </c>
      <c r="O926" s="58">
        <v>9</v>
      </c>
      <c r="P926" s="55" t="s">
        <v>74</v>
      </c>
      <c r="Q926" s="55" t="s">
        <v>74</v>
      </c>
      <c r="R926" s="59" t="s">
        <v>17</v>
      </c>
      <c r="S926" s="59" t="s">
        <v>17</v>
      </c>
      <c r="T926" s="59" t="s">
        <v>17</v>
      </c>
      <c r="U926" s="55" t="s">
        <v>1657</v>
      </c>
      <c r="V926" s="60" t="s">
        <v>17</v>
      </c>
      <c r="W926" s="55" t="s">
        <v>17</v>
      </c>
      <c r="X926" s="61">
        <v>7</v>
      </c>
      <c r="Y926" s="11">
        <f t="shared" si="61"/>
        <v>2011</v>
      </c>
      <c r="Z926" s="7" t="str">
        <f t="shared" ref="Z926:Z943" si="62">YEAR(M926)&amp;"."&amp;INT((MONTH(M926)-1)/3)+1</f>
        <v>2011.1</v>
      </c>
      <c r="AA926" s="12" t="str">
        <f>IF(AND(INDEX('Rate Case History'!V$11:V$13,MATCH($F926,'Rate Case History'!$U$11:$U$13,0))="Yes",INDEX('Rate Case History'!V$15:V$17,MATCH($N926,'Rate Case History'!$U$15:$U$17,0))="Yes",$M926&lt;='Rate Case History'!$V$7,ISNUMBER($S926)),$S926/100,"NA")</f>
        <v>NA</v>
      </c>
    </row>
    <row r="927" spans="1:27" x14ac:dyDescent="0.25">
      <c r="A927" s="55" t="s">
        <v>40</v>
      </c>
      <c r="B927" s="56" t="s">
        <v>125</v>
      </c>
      <c r="C927" s="55" t="s">
        <v>105</v>
      </c>
      <c r="D927" s="55" t="s">
        <v>818</v>
      </c>
      <c r="E927" s="55" t="s">
        <v>163</v>
      </c>
      <c r="F927" s="55" t="s">
        <v>35</v>
      </c>
      <c r="G927" s="57">
        <v>38905</v>
      </c>
      <c r="H927" s="58">
        <v>10.9</v>
      </c>
      <c r="I927" s="59">
        <v>8.61</v>
      </c>
      <c r="J927" s="59">
        <v>11.5</v>
      </c>
      <c r="K927" s="59">
        <v>52.44</v>
      </c>
      <c r="L927" s="60">
        <v>218.1</v>
      </c>
      <c r="M927" s="57">
        <v>39156</v>
      </c>
      <c r="N927" s="55" t="s">
        <v>73</v>
      </c>
      <c r="O927" s="58">
        <v>6</v>
      </c>
      <c r="P927" s="55" t="s">
        <v>74</v>
      </c>
      <c r="Q927" s="55" t="s">
        <v>74</v>
      </c>
      <c r="R927" s="59" t="s">
        <v>17</v>
      </c>
      <c r="S927" s="59" t="s">
        <v>17</v>
      </c>
      <c r="T927" s="59" t="s">
        <v>17</v>
      </c>
      <c r="U927" s="55" t="s">
        <v>1690</v>
      </c>
      <c r="V927" s="60" t="s">
        <v>17</v>
      </c>
      <c r="W927" s="55" t="s">
        <v>17</v>
      </c>
      <c r="X927" s="61">
        <v>8</v>
      </c>
      <c r="Y927" s="11">
        <f t="shared" si="61"/>
        <v>2007</v>
      </c>
      <c r="Z927" s="7" t="str">
        <f t="shared" si="62"/>
        <v>2007.1</v>
      </c>
      <c r="AA927" s="12" t="str">
        <f>IF(AND(INDEX('Rate Case History'!V$11:V$13,MATCH($F927,'Rate Case History'!$U$11:$U$13,0))="Yes",INDEX('Rate Case History'!V$15:V$17,MATCH($N927,'Rate Case History'!$U$15:$U$17,0))="Yes",$M927&lt;='Rate Case History'!$V$7,ISNUMBER($S927)),$S927/100,"NA")</f>
        <v>NA</v>
      </c>
    </row>
    <row r="928" spans="1:27" x14ac:dyDescent="0.25">
      <c r="A928" s="55" t="s">
        <v>40</v>
      </c>
      <c r="B928" s="56" t="s">
        <v>125</v>
      </c>
      <c r="C928" s="55" t="s">
        <v>105</v>
      </c>
      <c r="D928" s="55" t="s">
        <v>819</v>
      </c>
      <c r="E928" s="55" t="s">
        <v>163</v>
      </c>
      <c r="F928" s="55" t="s">
        <v>35</v>
      </c>
      <c r="G928" s="57">
        <v>37764</v>
      </c>
      <c r="H928" s="58">
        <v>26.7</v>
      </c>
      <c r="I928" s="59">
        <v>9.58</v>
      </c>
      <c r="J928" s="59">
        <v>12.25</v>
      </c>
      <c r="K928" s="59">
        <v>59.76</v>
      </c>
      <c r="L928" s="59">
        <v>182.4</v>
      </c>
      <c r="M928" s="57">
        <v>37999</v>
      </c>
      <c r="N928" s="55" t="s">
        <v>73</v>
      </c>
      <c r="O928" s="58">
        <v>13</v>
      </c>
      <c r="P928" s="55" t="s">
        <v>74</v>
      </c>
      <c r="Q928" s="55" t="s">
        <v>74</v>
      </c>
      <c r="R928" s="59" t="s">
        <v>17</v>
      </c>
      <c r="S928" s="59" t="s">
        <v>17</v>
      </c>
      <c r="T928" s="59" t="s">
        <v>17</v>
      </c>
      <c r="U928" s="55" t="s">
        <v>17</v>
      </c>
      <c r="V928" s="60" t="s">
        <v>17</v>
      </c>
      <c r="W928" s="55" t="s">
        <v>17</v>
      </c>
      <c r="X928" s="61">
        <v>7</v>
      </c>
      <c r="Y928" s="11">
        <f t="shared" si="61"/>
        <v>2004</v>
      </c>
      <c r="Z928" s="7" t="str">
        <f t="shared" si="62"/>
        <v>2004.1</v>
      </c>
      <c r="AA928" s="12" t="str">
        <f>IF(AND(INDEX('Rate Case History'!V$11:V$13,MATCH($F928,'Rate Case History'!$U$11:$U$13,0))="Yes",INDEX('Rate Case History'!V$15:V$17,MATCH($N928,'Rate Case History'!$U$15:$U$17,0))="Yes",$M928&lt;='Rate Case History'!$V$7,ISNUMBER($S928)),$S928/100,"NA")</f>
        <v>NA</v>
      </c>
    </row>
    <row r="929" spans="1:27" x14ac:dyDescent="0.25">
      <c r="A929" s="55" t="s">
        <v>40</v>
      </c>
      <c r="B929" s="56" t="s">
        <v>125</v>
      </c>
      <c r="C929" s="55" t="s">
        <v>105</v>
      </c>
      <c r="D929" s="55" t="s">
        <v>820</v>
      </c>
      <c r="E929" s="55" t="s">
        <v>163</v>
      </c>
      <c r="F929" s="55" t="s">
        <v>35</v>
      </c>
      <c r="G929" s="57">
        <v>36574</v>
      </c>
      <c r="H929" s="58">
        <v>12</v>
      </c>
      <c r="I929" s="59">
        <v>10.32</v>
      </c>
      <c r="J929" s="59">
        <v>12.88</v>
      </c>
      <c r="K929" s="59">
        <v>56.77</v>
      </c>
      <c r="L929" s="59" t="s">
        <v>17</v>
      </c>
      <c r="M929" s="57">
        <v>36816</v>
      </c>
      <c r="N929" s="55" t="s">
        <v>73</v>
      </c>
      <c r="O929" s="58">
        <v>4.2</v>
      </c>
      <c r="P929" s="55" t="s">
        <v>74</v>
      </c>
      <c r="Q929" s="55" t="s">
        <v>74</v>
      </c>
      <c r="R929" s="59" t="s">
        <v>17</v>
      </c>
      <c r="S929" s="59" t="s">
        <v>17</v>
      </c>
      <c r="T929" s="59" t="s">
        <v>17</v>
      </c>
      <c r="U929" s="55" t="s">
        <v>17</v>
      </c>
      <c r="V929" s="59" t="s">
        <v>17</v>
      </c>
      <c r="W929" s="55" t="s">
        <v>17</v>
      </c>
      <c r="X929" s="61">
        <v>8</v>
      </c>
      <c r="Y929" s="11">
        <f t="shared" si="61"/>
        <v>2000</v>
      </c>
      <c r="Z929" s="7" t="str">
        <f t="shared" si="62"/>
        <v>2000.4</v>
      </c>
      <c r="AA929" s="12" t="str">
        <f>IF(AND(INDEX('Rate Case History'!V$11:V$13,MATCH($F929,'Rate Case History'!$U$11:$U$13,0))="Yes",INDEX('Rate Case History'!V$15:V$17,MATCH($N929,'Rate Case History'!$U$15:$U$17,0))="Yes",$M929&lt;='Rate Case History'!$V$7,ISNUMBER($S929)),$S929/100,"NA")</f>
        <v>NA</v>
      </c>
    </row>
    <row r="930" spans="1:27" x14ac:dyDescent="0.25">
      <c r="A930" s="55" t="s">
        <v>40</v>
      </c>
      <c r="B930" s="56" t="s">
        <v>125</v>
      </c>
      <c r="C930" s="55" t="s">
        <v>105</v>
      </c>
      <c r="D930" s="55" t="s">
        <v>821</v>
      </c>
      <c r="E930" s="55" t="s">
        <v>163</v>
      </c>
      <c r="F930" s="55" t="s">
        <v>35</v>
      </c>
      <c r="G930" s="57">
        <v>35510</v>
      </c>
      <c r="H930" s="58">
        <v>14.5</v>
      </c>
      <c r="I930" s="59">
        <v>10.46</v>
      </c>
      <c r="J930" s="59">
        <v>13.5</v>
      </c>
      <c r="K930" s="59">
        <v>54.18</v>
      </c>
      <c r="L930" s="59" t="s">
        <v>17</v>
      </c>
      <c r="M930" s="57">
        <v>35774</v>
      </c>
      <c r="N930" s="55" t="s">
        <v>73</v>
      </c>
      <c r="O930" s="58">
        <v>11.5</v>
      </c>
      <c r="P930" s="55" t="s">
        <v>74</v>
      </c>
      <c r="Q930" s="55" t="s">
        <v>74</v>
      </c>
      <c r="R930" s="60" t="s">
        <v>17</v>
      </c>
      <c r="S930" s="59" t="s">
        <v>17</v>
      </c>
      <c r="T930" s="60" t="s">
        <v>17</v>
      </c>
      <c r="U930" s="55" t="s">
        <v>17</v>
      </c>
      <c r="V930" s="60" t="s">
        <v>17</v>
      </c>
      <c r="W930" s="55" t="s">
        <v>17</v>
      </c>
      <c r="X930" s="61">
        <v>8</v>
      </c>
      <c r="Y930" s="11">
        <f t="shared" si="61"/>
        <v>1997</v>
      </c>
      <c r="Z930" s="7" t="str">
        <f t="shared" si="62"/>
        <v>1997.4</v>
      </c>
      <c r="AA930" s="12" t="str">
        <f>IF(AND(INDEX('Rate Case History'!V$11:V$13,MATCH($F930,'Rate Case History'!$U$11:$U$13,0))="Yes",INDEX('Rate Case History'!V$15:V$17,MATCH($N930,'Rate Case History'!$U$15:$U$17,0))="Yes",$M930&lt;='Rate Case History'!$V$7,ISNUMBER($S930)),$S930/100,"NA")</f>
        <v>NA</v>
      </c>
    </row>
    <row r="931" spans="1:27" x14ac:dyDescent="0.25">
      <c r="A931" s="55" t="s">
        <v>126</v>
      </c>
      <c r="B931" s="56" t="s">
        <v>269</v>
      </c>
      <c r="C931" s="55" t="s">
        <v>270</v>
      </c>
      <c r="D931" s="55" t="s">
        <v>2274</v>
      </c>
      <c r="E931" s="55" t="s">
        <v>163</v>
      </c>
      <c r="F931" s="55" t="s">
        <v>35</v>
      </c>
      <c r="G931" s="57">
        <v>31260</v>
      </c>
      <c r="H931" s="58">
        <v>9.4</v>
      </c>
      <c r="I931" s="59">
        <v>13</v>
      </c>
      <c r="J931" s="59">
        <v>15.02</v>
      </c>
      <c r="K931" s="59">
        <v>77.95</v>
      </c>
      <c r="L931" s="60" t="s">
        <v>17</v>
      </c>
      <c r="M931" s="57">
        <v>31359</v>
      </c>
      <c r="N931" s="55" t="s">
        <v>76</v>
      </c>
      <c r="O931" s="58">
        <v>7.9</v>
      </c>
      <c r="P931" s="55" t="s">
        <v>74</v>
      </c>
      <c r="Q931" s="55" t="s">
        <v>74</v>
      </c>
      <c r="R931" s="60">
        <v>11.86</v>
      </c>
      <c r="S931" s="59">
        <v>12.94</v>
      </c>
      <c r="T931" s="60">
        <v>77.760000000000005</v>
      </c>
      <c r="U931" s="55" t="s">
        <v>1965</v>
      </c>
      <c r="V931" s="60" t="s">
        <v>17</v>
      </c>
      <c r="W931" s="55" t="s">
        <v>18</v>
      </c>
      <c r="X931" s="61">
        <v>3</v>
      </c>
      <c r="Y931" s="11">
        <f t="shared" ref="Y931:Y951" si="63">YEAR(M931)</f>
        <v>1985</v>
      </c>
      <c r="Z931" s="7" t="str">
        <f t="shared" si="62"/>
        <v>1985.4</v>
      </c>
      <c r="AA931" s="12">
        <f>IF(AND(INDEX('Rate Case History'!V$11:V$13,MATCH($F931,'Rate Case History'!$U$11:$U$13,0))="Yes",INDEX('Rate Case History'!V$15:V$17,MATCH($N931,'Rate Case History'!$U$15:$U$17,0))="Yes",$M931&lt;='Rate Case History'!$V$7,ISNUMBER($S931)),$S931/100,"NA")</f>
        <v>0.12939999999999999</v>
      </c>
    </row>
    <row r="932" spans="1:27" x14ac:dyDescent="0.25">
      <c r="A932" s="55" t="s">
        <v>126</v>
      </c>
      <c r="B932" s="56" t="s">
        <v>269</v>
      </c>
      <c r="C932" s="55" t="s">
        <v>270</v>
      </c>
      <c r="D932" s="55" t="s">
        <v>2275</v>
      </c>
      <c r="E932" s="55" t="s">
        <v>163</v>
      </c>
      <c r="F932" s="55" t="s">
        <v>35</v>
      </c>
      <c r="G932" s="57">
        <v>30194</v>
      </c>
      <c r="H932" s="58">
        <v>14.3</v>
      </c>
      <c r="I932" s="59">
        <v>13.72</v>
      </c>
      <c r="J932" s="59" t="s">
        <v>17</v>
      </c>
      <c r="K932" s="59">
        <v>74.319999999999993</v>
      </c>
      <c r="L932" s="60" t="s">
        <v>17</v>
      </c>
      <c r="M932" s="57">
        <v>30285</v>
      </c>
      <c r="N932" s="55" t="s">
        <v>76</v>
      </c>
      <c r="O932" s="58">
        <v>11.7</v>
      </c>
      <c r="P932" s="55" t="s">
        <v>74</v>
      </c>
      <c r="Q932" s="55" t="s">
        <v>74</v>
      </c>
      <c r="R932" s="60">
        <v>11.66</v>
      </c>
      <c r="S932" s="59">
        <v>12.98</v>
      </c>
      <c r="T932" s="60" t="s">
        <v>17</v>
      </c>
      <c r="U932" s="55" t="s">
        <v>1961</v>
      </c>
      <c r="V932" s="60" t="s">
        <v>17</v>
      </c>
      <c r="W932" s="55" t="s">
        <v>21</v>
      </c>
      <c r="X932" s="61">
        <v>3</v>
      </c>
      <c r="Y932" s="11">
        <f t="shared" si="63"/>
        <v>1982</v>
      </c>
      <c r="Z932" s="7" t="str">
        <f t="shared" si="62"/>
        <v>1982.4</v>
      </c>
      <c r="AA932" s="12">
        <f>IF(AND(INDEX('Rate Case History'!V$11:V$13,MATCH($F932,'Rate Case History'!$U$11:$U$13,0))="Yes",INDEX('Rate Case History'!V$15:V$17,MATCH($N932,'Rate Case History'!$U$15:$U$17,0))="Yes",$M932&lt;='Rate Case History'!$V$7,ISNUMBER($S932)),$S932/100,"NA")</f>
        <v>0.1298</v>
      </c>
    </row>
    <row r="933" spans="1:27" x14ac:dyDescent="0.25">
      <c r="A933" s="55" t="s">
        <v>127</v>
      </c>
      <c r="B933" s="56" t="s">
        <v>128</v>
      </c>
      <c r="C933" s="55" t="s">
        <v>129</v>
      </c>
      <c r="D933" s="55" t="s">
        <v>822</v>
      </c>
      <c r="E933" s="55" t="s">
        <v>163</v>
      </c>
      <c r="F933" s="55" t="s">
        <v>35</v>
      </c>
      <c r="G933" s="57">
        <v>44004</v>
      </c>
      <c r="H933" s="58">
        <v>8.6475740000000005</v>
      </c>
      <c r="I933" s="59">
        <v>7.16</v>
      </c>
      <c r="J933" s="59">
        <v>9.8000000000000007</v>
      </c>
      <c r="K933" s="59">
        <v>50.21</v>
      </c>
      <c r="L933" s="59">
        <v>79.903362999999999</v>
      </c>
      <c r="M933" s="57">
        <v>44243</v>
      </c>
      <c r="N933" s="55" t="s">
        <v>73</v>
      </c>
      <c r="O933" s="58">
        <v>7.25</v>
      </c>
      <c r="P933" s="55" t="s">
        <v>74</v>
      </c>
      <c r="Q933" s="55" t="s">
        <v>75</v>
      </c>
      <c r="R933" s="59" t="s">
        <v>17</v>
      </c>
      <c r="S933" s="59" t="s">
        <v>17</v>
      </c>
      <c r="T933" s="59" t="s">
        <v>17</v>
      </c>
      <c r="U933" s="55" t="s">
        <v>17</v>
      </c>
      <c r="V933" s="59" t="s">
        <v>17</v>
      </c>
      <c r="W933" s="55" t="s">
        <v>17</v>
      </c>
      <c r="X933" s="61">
        <v>7</v>
      </c>
      <c r="Y933" s="11">
        <f t="shared" si="63"/>
        <v>2021</v>
      </c>
      <c r="Z933" s="7" t="str">
        <f t="shared" si="62"/>
        <v>2021.1</v>
      </c>
      <c r="AA933" s="12" t="str">
        <f>IF(AND(INDEX('Rate Case History'!V$11:V$13,MATCH($F933,'Rate Case History'!$U$11:$U$13,0))="Yes",INDEX('Rate Case History'!V$15:V$17,MATCH($N933,'Rate Case History'!$U$15:$U$17,0))="Yes",$M933&lt;='Rate Case History'!$V$7,ISNUMBER($S933)),$S933/100,"NA")</f>
        <v>NA</v>
      </c>
    </row>
    <row r="934" spans="1:27" x14ac:dyDescent="0.25">
      <c r="A934" s="55" t="s">
        <v>127</v>
      </c>
      <c r="B934" s="56" t="s">
        <v>128</v>
      </c>
      <c r="C934" s="55" t="s">
        <v>129</v>
      </c>
      <c r="D934" s="55" t="s">
        <v>823</v>
      </c>
      <c r="E934" s="55" t="s">
        <v>163</v>
      </c>
      <c r="F934" s="55" t="s">
        <v>35</v>
      </c>
      <c r="G934" s="57">
        <v>43003</v>
      </c>
      <c r="H934" s="58">
        <v>1.619286</v>
      </c>
      <c r="I934" s="59">
        <v>7.47</v>
      </c>
      <c r="J934" s="59">
        <v>9.9</v>
      </c>
      <c r="K934" s="59">
        <v>51.62</v>
      </c>
      <c r="L934" s="59">
        <v>53.742212000000002</v>
      </c>
      <c r="M934" s="57">
        <v>43249</v>
      </c>
      <c r="N934" s="55" t="s">
        <v>73</v>
      </c>
      <c r="O934" s="58">
        <v>0.97499999999999998</v>
      </c>
      <c r="P934" s="55" t="s">
        <v>74</v>
      </c>
      <c r="Q934" s="55" t="s">
        <v>74</v>
      </c>
      <c r="R934" s="59">
        <v>7.21</v>
      </c>
      <c r="S934" s="59">
        <v>9.4</v>
      </c>
      <c r="T934" s="59">
        <v>51.62</v>
      </c>
      <c r="U934" s="55" t="s">
        <v>17</v>
      </c>
      <c r="V934" s="59" t="s">
        <v>17</v>
      </c>
      <c r="W934" s="55" t="s">
        <v>17</v>
      </c>
      <c r="X934" s="61">
        <v>8</v>
      </c>
      <c r="Y934" s="11">
        <f t="shared" si="63"/>
        <v>2018</v>
      </c>
      <c r="Z934" s="7" t="str">
        <f t="shared" si="62"/>
        <v>2018.2</v>
      </c>
      <c r="AA934" s="12">
        <f>IF(AND(INDEX('Rate Case History'!V$11:V$13,MATCH($F934,'Rate Case History'!$U$11:$U$13,0))="Yes",INDEX('Rate Case History'!V$15:V$17,MATCH($N934,'Rate Case History'!$U$15:$U$17,0))="Yes",$M934&lt;='Rate Case History'!$V$7,ISNUMBER($S934)),$S934/100,"NA")</f>
        <v>9.4E-2</v>
      </c>
    </row>
    <row r="935" spans="1:27" x14ac:dyDescent="0.25">
      <c r="A935" s="55" t="s">
        <v>127</v>
      </c>
      <c r="B935" s="56" t="s">
        <v>128</v>
      </c>
      <c r="C935" s="55" t="s">
        <v>129</v>
      </c>
      <c r="D935" s="55" t="s">
        <v>2276</v>
      </c>
      <c r="E935" s="55" t="s">
        <v>163</v>
      </c>
      <c r="F935" s="55" t="s">
        <v>35</v>
      </c>
      <c r="G935" s="57">
        <v>31247</v>
      </c>
      <c r="H935" s="58">
        <v>5.2</v>
      </c>
      <c r="I935" s="59">
        <v>12.23</v>
      </c>
      <c r="J935" s="59">
        <v>16</v>
      </c>
      <c r="K935" s="59">
        <v>36.89</v>
      </c>
      <c r="L935" s="59" t="s">
        <v>17</v>
      </c>
      <c r="M935" s="57">
        <v>31565</v>
      </c>
      <c r="N935" s="55" t="s">
        <v>76</v>
      </c>
      <c r="O935" s="58">
        <v>4</v>
      </c>
      <c r="P935" s="55" t="s">
        <v>74</v>
      </c>
      <c r="Q935" s="55" t="s">
        <v>75</v>
      </c>
      <c r="R935" s="59">
        <v>11.17</v>
      </c>
      <c r="S935" s="59">
        <v>13</v>
      </c>
      <c r="T935" s="59">
        <v>39.83</v>
      </c>
      <c r="U935" s="55" t="s">
        <v>1955</v>
      </c>
      <c r="V935" s="59" t="s">
        <v>17</v>
      </c>
      <c r="W935" s="55" t="s">
        <v>21</v>
      </c>
      <c r="X935" s="61">
        <v>10</v>
      </c>
      <c r="Y935" s="11">
        <f t="shared" si="63"/>
        <v>1986</v>
      </c>
      <c r="Z935" s="7" t="str">
        <f t="shared" si="62"/>
        <v>1986.2</v>
      </c>
      <c r="AA935" s="12">
        <f>IF(AND(INDEX('Rate Case History'!V$11:V$13,MATCH($F935,'Rate Case History'!$U$11:$U$13,0))="Yes",INDEX('Rate Case History'!V$15:V$17,MATCH($N935,'Rate Case History'!$U$15:$U$17,0))="Yes",$M935&lt;='Rate Case History'!$V$7,ISNUMBER($S935)),$S935/100,"NA")</f>
        <v>0.13</v>
      </c>
    </row>
    <row r="936" spans="1:27" x14ac:dyDescent="0.25">
      <c r="A936" s="55" t="s">
        <v>127</v>
      </c>
      <c r="B936" s="56" t="s">
        <v>128</v>
      </c>
      <c r="C936" s="55" t="s">
        <v>129</v>
      </c>
      <c r="D936" s="55" t="s">
        <v>2277</v>
      </c>
      <c r="E936" s="55" t="s">
        <v>163</v>
      </c>
      <c r="F936" s="55" t="s">
        <v>35</v>
      </c>
      <c r="G936" s="57">
        <v>30551</v>
      </c>
      <c r="H936" s="58">
        <v>7.9</v>
      </c>
      <c r="I936" s="59">
        <v>11.55</v>
      </c>
      <c r="J936" s="59">
        <v>15.5</v>
      </c>
      <c r="K936" s="59">
        <v>39.39</v>
      </c>
      <c r="L936" s="59" t="s">
        <v>17</v>
      </c>
      <c r="M936" s="57">
        <v>30817</v>
      </c>
      <c r="N936" s="55" t="s">
        <v>76</v>
      </c>
      <c r="O936" s="58">
        <v>5.7</v>
      </c>
      <c r="P936" s="55" t="s">
        <v>74</v>
      </c>
      <c r="Q936" s="55" t="s">
        <v>75</v>
      </c>
      <c r="R936" s="59">
        <v>10.84</v>
      </c>
      <c r="S936" s="59">
        <v>13.35</v>
      </c>
      <c r="T936" s="59">
        <v>42.74</v>
      </c>
      <c r="U936" s="55" t="s">
        <v>1958</v>
      </c>
      <c r="V936" s="59" t="s">
        <v>17</v>
      </c>
      <c r="W936" s="55" t="s">
        <v>21</v>
      </c>
      <c r="X936" s="61">
        <v>8</v>
      </c>
      <c r="Y936" s="11">
        <f t="shared" si="63"/>
        <v>1984</v>
      </c>
      <c r="Z936" s="7" t="str">
        <f t="shared" si="62"/>
        <v>1984.2</v>
      </c>
      <c r="AA936" s="12">
        <f>IF(AND(INDEX('Rate Case History'!V$11:V$13,MATCH($F936,'Rate Case History'!$U$11:$U$13,0))="Yes",INDEX('Rate Case History'!V$15:V$17,MATCH($N936,'Rate Case History'!$U$15:$U$17,0))="Yes",$M936&lt;='Rate Case History'!$V$7,ISNUMBER($S936)),$S936/100,"NA")</f>
        <v>0.13350000000000001</v>
      </c>
    </row>
    <row r="937" spans="1:27" x14ac:dyDescent="0.25">
      <c r="A937" s="55" t="s">
        <v>127</v>
      </c>
      <c r="B937" s="56" t="s">
        <v>128</v>
      </c>
      <c r="C937" s="55" t="s">
        <v>129</v>
      </c>
      <c r="D937" s="55" t="s">
        <v>2278</v>
      </c>
      <c r="E937" s="55" t="s">
        <v>163</v>
      </c>
      <c r="F937" s="55" t="s">
        <v>35</v>
      </c>
      <c r="G937" s="57">
        <v>30120</v>
      </c>
      <c r="H937" s="58">
        <v>6.8</v>
      </c>
      <c r="I937" s="59">
        <v>11.4</v>
      </c>
      <c r="J937" s="59">
        <v>15.5</v>
      </c>
      <c r="K937" s="59">
        <v>38.99</v>
      </c>
      <c r="L937" s="59" t="s">
        <v>17</v>
      </c>
      <c r="M937" s="57">
        <v>30487</v>
      </c>
      <c r="N937" s="55" t="s">
        <v>76</v>
      </c>
      <c r="O937" s="58">
        <v>4.7</v>
      </c>
      <c r="P937" s="55" t="s">
        <v>74</v>
      </c>
      <c r="Q937" s="55" t="s">
        <v>75</v>
      </c>
      <c r="R937" s="59">
        <v>11.08</v>
      </c>
      <c r="S937" s="59">
        <v>14.15</v>
      </c>
      <c r="T937" s="59">
        <v>40.93</v>
      </c>
      <c r="U937" s="55" t="s">
        <v>1981</v>
      </c>
      <c r="V937" s="59" t="s">
        <v>17</v>
      </c>
      <c r="W937" s="55" t="s">
        <v>21</v>
      </c>
      <c r="X937" s="61">
        <v>12</v>
      </c>
      <c r="Y937" s="11">
        <f t="shared" si="63"/>
        <v>1983</v>
      </c>
      <c r="Z937" s="7" t="str">
        <f t="shared" si="62"/>
        <v>1983.2</v>
      </c>
      <c r="AA937" s="12">
        <f>IF(AND(INDEX('Rate Case History'!V$11:V$13,MATCH($F937,'Rate Case History'!$U$11:$U$13,0))="Yes",INDEX('Rate Case History'!V$15:V$17,MATCH($N937,'Rate Case History'!$U$15:$U$17,0))="Yes",$M937&lt;='Rate Case History'!$V$7,ISNUMBER($S937)),$S937/100,"NA")</f>
        <v>0.14150000000000001</v>
      </c>
    </row>
    <row r="938" spans="1:27" x14ac:dyDescent="0.25">
      <c r="A938" s="55" t="s">
        <v>127</v>
      </c>
      <c r="B938" s="56" t="s">
        <v>128</v>
      </c>
      <c r="C938" s="55" t="s">
        <v>129</v>
      </c>
      <c r="D938" s="55" t="s">
        <v>2279</v>
      </c>
      <c r="E938" s="55" t="s">
        <v>163</v>
      </c>
      <c r="F938" s="55" t="s">
        <v>35</v>
      </c>
      <c r="G938" s="57">
        <v>29780</v>
      </c>
      <c r="H938" s="58">
        <v>5.0999999999999996</v>
      </c>
      <c r="I938" s="59">
        <v>11.27</v>
      </c>
      <c r="J938" s="59">
        <v>16</v>
      </c>
      <c r="K938" s="59">
        <v>38.79</v>
      </c>
      <c r="L938" s="60" t="s">
        <v>17</v>
      </c>
      <c r="M938" s="57">
        <v>30059</v>
      </c>
      <c r="N938" s="55" t="s">
        <v>76</v>
      </c>
      <c r="O938" s="58">
        <v>1.8</v>
      </c>
      <c r="P938" s="55" t="s">
        <v>74</v>
      </c>
      <c r="Q938" s="55" t="s">
        <v>74</v>
      </c>
      <c r="R938" s="59">
        <v>10.77</v>
      </c>
      <c r="S938" s="59">
        <v>14.7</v>
      </c>
      <c r="T938" s="59">
        <v>38.79</v>
      </c>
      <c r="U938" s="55" t="s">
        <v>1959</v>
      </c>
      <c r="V938" s="60" t="s">
        <v>17</v>
      </c>
      <c r="W938" s="55" t="s">
        <v>21</v>
      </c>
      <c r="X938" s="61">
        <v>9</v>
      </c>
      <c r="Y938" s="11">
        <f t="shared" si="63"/>
        <v>1982</v>
      </c>
      <c r="Z938" s="7" t="str">
        <f t="shared" si="62"/>
        <v>1982.2</v>
      </c>
      <c r="AA938" s="12">
        <f>IF(AND(INDEX('Rate Case History'!V$11:V$13,MATCH($F938,'Rate Case History'!$U$11:$U$13,0))="Yes",INDEX('Rate Case History'!V$15:V$17,MATCH($N938,'Rate Case History'!$U$15:$U$17,0))="Yes",$M938&lt;='Rate Case History'!$V$7,ISNUMBER($S938)),$S938/100,"NA")</f>
        <v>0.14699999999999999</v>
      </c>
    </row>
    <row r="939" spans="1:27" x14ac:dyDescent="0.25">
      <c r="A939" s="55" t="s">
        <v>127</v>
      </c>
      <c r="B939" s="56" t="s">
        <v>128</v>
      </c>
      <c r="C939" s="55" t="s">
        <v>129</v>
      </c>
      <c r="D939" s="55" t="s">
        <v>2280</v>
      </c>
      <c r="E939" s="55" t="s">
        <v>163</v>
      </c>
      <c r="F939" s="55" t="s">
        <v>35</v>
      </c>
      <c r="G939" s="57">
        <v>29397</v>
      </c>
      <c r="H939" s="58">
        <v>4.5</v>
      </c>
      <c r="I939" s="59">
        <v>10.64</v>
      </c>
      <c r="J939" s="59">
        <v>14.25</v>
      </c>
      <c r="K939" s="59">
        <v>38.6</v>
      </c>
      <c r="L939" s="59" t="s">
        <v>17</v>
      </c>
      <c r="M939" s="57">
        <v>29705</v>
      </c>
      <c r="N939" s="55" t="s">
        <v>76</v>
      </c>
      <c r="O939" s="58">
        <v>1.7</v>
      </c>
      <c r="P939" s="55" t="s">
        <v>74</v>
      </c>
      <c r="Q939" s="55" t="s">
        <v>74</v>
      </c>
      <c r="R939" s="59">
        <v>10.5</v>
      </c>
      <c r="S939" s="59">
        <v>13.5</v>
      </c>
      <c r="T939" s="59">
        <v>46.11</v>
      </c>
      <c r="U939" s="55" t="s">
        <v>1991</v>
      </c>
      <c r="V939" s="59" t="s">
        <v>17</v>
      </c>
      <c r="W939" s="55" t="s">
        <v>21</v>
      </c>
      <c r="X939" s="61">
        <v>10</v>
      </c>
      <c r="Y939" s="11">
        <f t="shared" si="63"/>
        <v>1981</v>
      </c>
      <c r="Z939" s="7" t="str">
        <f t="shared" si="62"/>
        <v>1981.2</v>
      </c>
      <c r="AA939" s="12">
        <f>IF(AND(INDEX('Rate Case History'!V$11:V$13,MATCH($F939,'Rate Case History'!$U$11:$U$13,0))="Yes",INDEX('Rate Case History'!V$15:V$17,MATCH($N939,'Rate Case History'!$U$15:$U$17,0))="Yes",$M939&lt;='Rate Case History'!$V$7,ISNUMBER($S939)),$S939/100,"NA")</f>
        <v>0.13500000000000001</v>
      </c>
    </row>
    <row r="940" spans="1:27" x14ac:dyDescent="0.25">
      <c r="A940" s="55" t="s">
        <v>127</v>
      </c>
      <c r="B940" s="56" t="s">
        <v>1931</v>
      </c>
      <c r="C940" s="55" t="s">
        <v>130</v>
      </c>
      <c r="D940" s="55" t="s">
        <v>2281</v>
      </c>
      <c r="E940" s="55" t="s">
        <v>163</v>
      </c>
      <c r="F940" s="55" t="s">
        <v>35</v>
      </c>
      <c r="G940" s="57">
        <v>44781</v>
      </c>
      <c r="H940" s="58">
        <v>22.4</v>
      </c>
      <c r="I940" s="59">
        <v>7.17</v>
      </c>
      <c r="J940" s="59">
        <v>10.6</v>
      </c>
      <c r="K940" s="59">
        <v>48.02</v>
      </c>
      <c r="L940" s="59">
        <v>582.81882800000005</v>
      </c>
      <c r="M940" s="57">
        <v>45224</v>
      </c>
      <c r="N940" s="55" t="s">
        <v>73</v>
      </c>
      <c r="O940" s="58">
        <v>14.060425</v>
      </c>
      <c r="P940" s="55" t="s">
        <v>74</v>
      </c>
      <c r="Q940" s="55" t="s">
        <v>75</v>
      </c>
      <c r="R940" s="59">
        <v>6.67</v>
      </c>
      <c r="S940" s="59">
        <v>9.5500000000000007</v>
      </c>
      <c r="T940" s="59">
        <v>48.02</v>
      </c>
      <c r="U940" s="55" t="s">
        <v>1664</v>
      </c>
      <c r="V940" s="59">
        <v>582.81882800000005</v>
      </c>
      <c r="W940" s="55" t="s">
        <v>21</v>
      </c>
      <c r="X940" s="61">
        <v>14</v>
      </c>
      <c r="Y940" s="11">
        <f t="shared" si="63"/>
        <v>2023</v>
      </c>
      <c r="Z940" s="7" t="str">
        <f t="shared" si="62"/>
        <v>2023.4</v>
      </c>
      <c r="AA940" s="12">
        <f>IF(AND(INDEX('Rate Case History'!V$11:V$13,MATCH($F940,'Rate Case History'!$U$11:$U$13,0))="Yes",INDEX('Rate Case History'!V$15:V$17,MATCH($N940,'Rate Case History'!$U$15:$U$17,0))="Yes",$M940&lt;='Rate Case History'!$V$7,ISNUMBER($S940)),$S940/100,"NA")</f>
        <v>9.5500000000000002E-2</v>
      </c>
    </row>
    <row r="941" spans="1:27" x14ac:dyDescent="0.25">
      <c r="A941" s="55" t="s">
        <v>127</v>
      </c>
      <c r="B941" s="56" t="s">
        <v>1931</v>
      </c>
      <c r="C941" s="55" t="s">
        <v>130</v>
      </c>
      <c r="D941" s="55" t="s">
        <v>824</v>
      </c>
      <c r="E941" s="55" t="s">
        <v>163</v>
      </c>
      <c r="F941" s="55" t="s">
        <v>35</v>
      </c>
      <c r="G941" s="57">
        <v>42643</v>
      </c>
      <c r="H941" s="58">
        <v>9.4061579999999996</v>
      </c>
      <c r="I941" s="59">
        <v>7.33</v>
      </c>
      <c r="J941" s="59">
        <v>10.35</v>
      </c>
      <c r="K941" s="59">
        <v>46.79</v>
      </c>
      <c r="L941" s="59">
        <v>431.938017</v>
      </c>
      <c r="M941" s="57">
        <v>42936</v>
      </c>
      <c r="N941" s="55" t="s">
        <v>73</v>
      </c>
      <c r="O941" s="58">
        <v>5.154274</v>
      </c>
      <c r="P941" s="55" t="s">
        <v>74</v>
      </c>
      <c r="Q941" s="55" t="s">
        <v>74</v>
      </c>
      <c r="R941" s="59">
        <v>6.96</v>
      </c>
      <c r="S941" s="59">
        <v>9.5500000000000007</v>
      </c>
      <c r="T941" s="59">
        <v>46.79</v>
      </c>
      <c r="U941" s="55" t="s">
        <v>1656</v>
      </c>
      <c r="V941" s="59" t="s">
        <v>17</v>
      </c>
      <c r="W941" s="55" t="s">
        <v>21</v>
      </c>
      <c r="X941" s="61">
        <v>9</v>
      </c>
      <c r="Y941" s="11">
        <f t="shared" si="63"/>
        <v>2017</v>
      </c>
      <c r="Z941" s="7" t="str">
        <f t="shared" si="62"/>
        <v>2017.3</v>
      </c>
      <c r="AA941" s="12">
        <f>IF(AND(INDEX('Rate Case History'!V$11:V$13,MATCH($F941,'Rate Case History'!$U$11:$U$13,0))="Yes",INDEX('Rate Case History'!V$15:V$17,MATCH($N941,'Rate Case History'!$U$15:$U$17,0))="Yes",$M941&lt;='Rate Case History'!$V$7,ISNUMBER($S941)),$S941/100,"NA")</f>
        <v>9.5500000000000002E-2</v>
      </c>
    </row>
    <row r="942" spans="1:27" x14ac:dyDescent="0.25">
      <c r="A942" s="55" t="s">
        <v>127</v>
      </c>
      <c r="B942" s="56" t="s">
        <v>1931</v>
      </c>
      <c r="C942" s="55" t="s">
        <v>130</v>
      </c>
      <c r="D942" s="55" t="s">
        <v>825</v>
      </c>
      <c r="E942" s="55" t="s">
        <v>163</v>
      </c>
      <c r="F942" s="55" t="s">
        <v>35</v>
      </c>
      <c r="G942" s="57">
        <v>41180</v>
      </c>
      <c r="H942" s="58">
        <v>15.508198</v>
      </c>
      <c r="I942" s="59">
        <v>7.81</v>
      </c>
      <c r="J942" s="59">
        <v>10.5</v>
      </c>
      <c r="K942" s="59">
        <v>47.65</v>
      </c>
      <c r="L942" s="59">
        <v>309.47458399999999</v>
      </c>
      <c r="M942" s="57">
        <v>41387</v>
      </c>
      <c r="N942" s="55" t="s">
        <v>73</v>
      </c>
      <c r="O942" s="58">
        <v>11.5</v>
      </c>
      <c r="P942" s="55" t="s">
        <v>74</v>
      </c>
      <c r="Q942" s="55" t="s">
        <v>75</v>
      </c>
      <c r="R942" s="59" t="s">
        <v>17</v>
      </c>
      <c r="S942" s="59">
        <v>9.8000000000000007</v>
      </c>
      <c r="T942" s="59" t="s">
        <v>17</v>
      </c>
      <c r="U942" s="55" t="s">
        <v>17</v>
      </c>
      <c r="V942" s="59" t="s">
        <v>17</v>
      </c>
      <c r="W942" s="55" t="s">
        <v>17</v>
      </c>
      <c r="X942" s="61">
        <v>6</v>
      </c>
      <c r="Y942" s="11">
        <f t="shared" si="63"/>
        <v>2013</v>
      </c>
      <c r="Z942" s="7" t="str">
        <f t="shared" si="62"/>
        <v>2013.2</v>
      </c>
      <c r="AA942" s="12">
        <f>IF(AND(INDEX('Rate Case History'!V$11:V$13,MATCH($F942,'Rate Case History'!$U$11:$U$13,0))="Yes",INDEX('Rate Case History'!V$15:V$17,MATCH($N942,'Rate Case History'!$U$15:$U$17,0))="Yes",$M942&lt;='Rate Case History'!$V$7,ISNUMBER($S942)),$S942/100,"NA")</f>
        <v>9.8000000000000004E-2</v>
      </c>
    </row>
    <row r="943" spans="1:27" x14ac:dyDescent="0.25">
      <c r="A943" s="55" t="s">
        <v>127</v>
      </c>
      <c r="B943" s="56" t="s">
        <v>1931</v>
      </c>
      <c r="C943" s="55" t="s">
        <v>130</v>
      </c>
      <c r="D943" s="55" t="s">
        <v>826</v>
      </c>
      <c r="E943" s="55" t="s">
        <v>163</v>
      </c>
      <c r="F943" s="55" t="s">
        <v>35</v>
      </c>
      <c r="G943" s="57">
        <v>40102</v>
      </c>
      <c r="H943" s="58">
        <v>1.499069</v>
      </c>
      <c r="I943" s="59">
        <v>8.3000000000000007</v>
      </c>
      <c r="J943" s="59">
        <v>10.9</v>
      </c>
      <c r="K943" s="59">
        <v>49.45</v>
      </c>
      <c r="L943" s="59">
        <v>256.70573400000001</v>
      </c>
      <c r="M943" s="57">
        <v>40521</v>
      </c>
      <c r="N943" s="55" t="s">
        <v>73</v>
      </c>
      <c r="O943" s="58">
        <v>-0.98896300000000004</v>
      </c>
      <c r="P943" s="55" t="s">
        <v>74</v>
      </c>
      <c r="Q943" s="55" t="s">
        <v>75</v>
      </c>
      <c r="R943" s="59">
        <v>7.92</v>
      </c>
      <c r="S943" s="59">
        <v>10.25</v>
      </c>
      <c r="T943" s="59">
        <v>48</v>
      </c>
      <c r="U943" s="55" t="s">
        <v>1659</v>
      </c>
      <c r="V943" s="59">
        <v>256.70573400000001</v>
      </c>
      <c r="W943" s="55" t="s">
        <v>21</v>
      </c>
      <c r="X943" s="61">
        <v>13</v>
      </c>
      <c r="Y943" s="11">
        <f t="shared" si="63"/>
        <v>2010</v>
      </c>
      <c r="Z943" s="7" t="str">
        <f t="shared" si="62"/>
        <v>2010.4</v>
      </c>
      <c r="AA943" s="12">
        <f>IF(AND(INDEX('Rate Case History'!V$11:V$13,MATCH($F943,'Rate Case History'!$U$11:$U$13,0))="Yes",INDEX('Rate Case History'!V$15:V$17,MATCH($N943,'Rate Case History'!$U$15:$U$17,0))="Yes",$M943&lt;='Rate Case History'!$V$7,ISNUMBER($S943)),$S943/100,"NA")</f>
        <v>0.10249999999999999</v>
      </c>
    </row>
    <row r="944" spans="1:27" x14ac:dyDescent="0.25">
      <c r="A944" s="55" t="s">
        <v>127</v>
      </c>
      <c r="B944" s="56" t="s">
        <v>1931</v>
      </c>
      <c r="C944" s="55" t="s">
        <v>130</v>
      </c>
      <c r="D944" s="55" t="s">
        <v>827</v>
      </c>
      <c r="E944" s="55" t="s">
        <v>163</v>
      </c>
      <c r="F944" s="55" t="s">
        <v>35</v>
      </c>
      <c r="G944" s="57">
        <v>39294</v>
      </c>
      <c r="H944" s="58">
        <v>10.522594</v>
      </c>
      <c r="I944" s="59">
        <v>8.85</v>
      </c>
      <c r="J944" s="59">
        <v>11.75</v>
      </c>
      <c r="K944" s="59">
        <v>51.46</v>
      </c>
      <c r="L944" s="60">
        <v>264.50492300000002</v>
      </c>
      <c r="M944" s="57">
        <v>39630</v>
      </c>
      <c r="N944" s="55" t="s">
        <v>73</v>
      </c>
      <c r="O944" s="58">
        <v>5</v>
      </c>
      <c r="P944" s="55" t="s">
        <v>74</v>
      </c>
      <c r="Q944" s="55" t="s">
        <v>75</v>
      </c>
      <c r="R944" s="59" t="s">
        <v>17</v>
      </c>
      <c r="S944" s="59" t="s">
        <v>17</v>
      </c>
      <c r="T944" s="59" t="s">
        <v>17</v>
      </c>
      <c r="U944" s="55" t="s">
        <v>17</v>
      </c>
      <c r="V944" s="60" t="s">
        <v>17</v>
      </c>
      <c r="W944" s="55" t="s">
        <v>17</v>
      </c>
      <c r="X944" s="61">
        <v>11</v>
      </c>
      <c r="Y944" s="11">
        <f t="shared" si="63"/>
        <v>2008</v>
      </c>
      <c r="Z944" s="7" t="str">
        <f t="shared" ref="Z944:Z963" si="64">YEAR(M944)&amp;"."&amp;INT((MONTH(M944)-1)/3)+1</f>
        <v>2008.3</v>
      </c>
      <c r="AA944" s="12" t="str">
        <f>IF(AND(INDEX('Rate Case History'!V$11:V$13,MATCH($F944,'Rate Case History'!$U$11:$U$13,0))="Yes",INDEX('Rate Case History'!V$15:V$17,MATCH($N944,'Rate Case History'!$U$15:$U$17,0))="Yes",$M944&lt;='Rate Case History'!$V$7,ISNUMBER($S944)),$S944/100,"NA")</f>
        <v>NA</v>
      </c>
    </row>
    <row r="945" spans="1:27" x14ac:dyDescent="0.25">
      <c r="A945" s="55" t="s">
        <v>127</v>
      </c>
      <c r="B945" s="56" t="s">
        <v>1931</v>
      </c>
      <c r="C945" s="55" t="s">
        <v>130</v>
      </c>
      <c r="D945" s="55" t="s">
        <v>828</v>
      </c>
      <c r="E945" s="55" t="s">
        <v>163</v>
      </c>
      <c r="F945" s="55" t="s">
        <v>35</v>
      </c>
      <c r="G945" s="57">
        <v>36749</v>
      </c>
      <c r="H945" s="58">
        <v>11.1</v>
      </c>
      <c r="I945" s="59">
        <v>10.28</v>
      </c>
      <c r="J945" s="59">
        <v>13.5</v>
      </c>
      <c r="K945" s="59">
        <v>48.52</v>
      </c>
      <c r="L945" s="60" t="s">
        <v>17</v>
      </c>
      <c r="M945" s="57">
        <v>37019</v>
      </c>
      <c r="N945" s="55" t="s">
        <v>76</v>
      </c>
      <c r="O945" s="58">
        <v>4.2686520000000003</v>
      </c>
      <c r="P945" s="55" t="s">
        <v>74</v>
      </c>
      <c r="Q945" s="55" t="s">
        <v>75</v>
      </c>
      <c r="R945" s="59">
        <v>8.82</v>
      </c>
      <c r="S945" s="59">
        <v>10.75</v>
      </c>
      <c r="T945" s="59">
        <v>45</v>
      </c>
      <c r="U945" s="55" t="s">
        <v>1709</v>
      </c>
      <c r="V945" s="60">
        <v>255.98353299999999</v>
      </c>
      <c r="W945" s="55" t="s">
        <v>21</v>
      </c>
      <c r="X945" s="61">
        <v>9</v>
      </c>
      <c r="Y945" s="11">
        <f t="shared" si="63"/>
        <v>2001</v>
      </c>
      <c r="Z945" s="7" t="str">
        <f t="shared" si="64"/>
        <v>2001.2</v>
      </c>
      <c r="AA945" s="12">
        <f>IF(AND(INDEX('Rate Case History'!V$11:V$13,MATCH($F945,'Rate Case History'!$U$11:$U$13,0))="Yes",INDEX('Rate Case History'!V$15:V$17,MATCH($N945,'Rate Case History'!$U$15:$U$17,0))="Yes",$M945&lt;='Rate Case History'!$V$7,ISNUMBER($S945)),$S945/100,"NA")</f>
        <v>0.1075</v>
      </c>
    </row>
    <row r="946" spans="1:27" x14ac:dyDescent="0.25">
      <c r="A946" s="55" t="s">
        <v>127</v>
      </c>
      <c r="B946" s="56" t="s">
        <v>1931</v>
      </c>
      <c r="C946" s="55" t="s">
        <v>130</v>
      </c>
      <c r="D946" s="55" t="s">
        <v>829</v>
      </c>
      <c r="E946" s="55" t="s">
        <v>163</v>
      </c>
      <c r="F946" s="55" t="s">
        <v>35</v>
      </c>
      <c r="G946" s="57">
        <v>36384</v>
      </c>
      <c r="H946" s="58">
        <v>15.4</v>
      </c>
      <c r="I946" s="59">
        <v>10</v>
      </c>
      <c r="J946" s="59">
        <v>13</v>
      </c>
      <c r="K946" s="59">
        <v>43.93</v>
      </c>
      <c r="L946" s="60" t="s">
        <v>17</v>
      </c>
      <c r="M946" s="57">
        <v>36613</v>
      </c>
      <c r="N946" s="55" t="s">
        <v>73</v>
      </c>
      <c r="O946" s="58">
        <v>10.4</v>
      </c>
      <c r="P946" s="55" t="s">
        <v>74</v>
      </c>
      <c r="Q946" s="55" t="s">
        <v>75</v>
      </c>
      <c r="R946" s="60" t="s">
        <v>17</v>
      </c>
      <c r="S946" s="60" t="s">
        <v>17</v>
      </c>
      <c r="T946" s="60" t="s">
        <v>17</v>
      </c>
      <c r="U946" s="55" t="s">
        <v>1737</v>
      </c>
      <c r="V946" s="60" t="s">
        <v>17</v>
      </c>
      <c r="W946" s="55" t="s">
        <v>18</v>
      </c>
      <c r="X946" s="61">
        <v>7</v>
      </c>
      <c r="Y946" s="11">
        <f t="shared" si="63"/>
        <v>2000</v>
      </c>
      <c r="Z946" s="7" t="str">
        <f t="shared" si="64"/>
        <v>2000.1</v>
      </c>
      <c r="AA946" s="12" t="str">
        <f>IF(AND(INDEX('Rate Case History'!V$11:V$13,MATCH($F946,'Rate Case History'!$U$11:$U$13,0))="Yes",INDEX('Rate Case History'!V$15:V$17,MATCH($N946,'Rate Case History'!$U$15:$U$17,0))="Yes",$M946&lt;='Rate Case History'!$V$7,ISNUMBER($S946)),$S946/100,"NA")</f>
        <v>NA</v>
      </c>
    </row>
    <row r="947" spans="1:27" x14ac:dyDescent="0.25">
      <c r="A947" s="55" t="s">
        <v>127</v>
      </c>
      <c r="B947" s="56" t="s">
        <v>1931</v>
      </c>
      <c r="C947" s="55" t="s">
        <v>130</v>
      </c>
      <c r="D947" s="55" t="s">
        <v>830</v>
      </c>
      <c r="E947" s="55" t="s">
        <v>163</v>
      </c>
      <c r="F947" s="55" t="s">
        <v>35</v>
      </c>
      <c r="G947" s="57">
        <v>35275</v>
      </c>
      <c r="H947" s="58">
        <v>4.8</v>
      </c>
      <c r="I947" s="59">
        <v>9.5</v>
      </c>
      <c r="J947" s="59">
        <v>11.25</v>
      </c>
      <c r="K947" s="59">
        <v>46.4</v>
      </c>
      <c r="L947" s="60" t="s">
        <v>17</v>
      </c>
      <c r="M947" s="57">
        <v>35734</v>
      </c>
      <c r="N947" s="55" t="s">
        <v>73</v>
      </c>
      <c r="O947" s="58">
        <v>0.9</v>
      </c>
      <c r="P947" s="55" t="s">
        <v>74</v>
      </c>
      <c r="Q947" s="55" t="s">
        <v>74</v>
      </c>
      <c r="R947" s="59" t="s">
        <v>17</v>
      </c>
      <c r="S947" s="60">
        <v>11.25</v>
      </c>
      <c r="T947" s="60" t="s">
        <v>17</v>
      </c>
      <c r="U947" s="55" t="s">
        <v>1691</v>
      </c>
      <c r="V947" s="60" t="s">
        <v>17</v>
      </c>
      <c r="W947" s="55" t="s">
        <v>18</v>
      </c>
      <c r="X947" s="61">
        <v>15</v>
      </c>
      <c r="Y947" s="11">
        <f t="shared" si="63"/>
        <v>1997</v>
      </c>
      <c r="Z947" s="7" t="str">
        <f t="shared" si="64"/>
        <v>1997.4</v>
      </c>
      <c r="AA947" s="12">
        <f>IF(AND(INDEX('Rate Case History'!V$11:V$13,MATCH($F947,'Rate Case History'!$U$11:$U$13,0))="Yes",INDEX('Rate Case History'!V$15:V$17,MATCH($N947,'Rate Case History'!$U$15:$U$17,0))="Yes",$M947&lt;='Rate Case History'!$V$7,ISNUMBER($S947)),$S947/100,"NA")</f>
        <v>0.1125</v>
      </c>
    </row>
    <row r="948" spans="1:27" x14ac:dyDescent="0.25">
      <c r="A948" s="55" t="s">
        <v>127</v>
      </c>
      <c r="B948" s="56" t="s">
        <v>1931</v>
      </c>
      <c r="C948" s="55" t="s">
        <v>130</v>
      </c>
      <c r="D948" s="55" t="s">
        <v>831</v>
      </c>
      <c r="E948" s="55" t="s">
        <v>163</v>
      </c>
      <c r="F948" s="55" t="s">
        <v>35</v>
      </c>
      <c r="G948" s="57">
        <v>34963</v>
      </c>
      <c r="H948" s="58">
        <v>12</v>
      </c>
      <c r="I948" s="59">
        <v>9.73</v>
      </c>
      <c r="J948" s="59">
        <v>12.5</v>
      </c>
      <c r="K948" s="59">
        <v>44.96</v>
      </c>
      <c r="L948" s="60" t="s">
        <v>17</v>
      </c>
      <c r="M948" s="57">
        <v>35198</v>
      </c>
      <c r="N948" s="55" t="s">
        <v>73</v>
      </c>
      <c r="O948" s="58">
        <v>6.7</v>
      </c>
      <c r="P948" s="55" t="s">
        <v>74</v>
      </c>
      <c r="Q948" s="55" t="s">
        <v>75</v>
      </c>
      <c r="R948" s="59" t="s">
        <v>17</v>
      </c>
      <c r="S948" s="59">
        <v>11.25</v>
      </c>
      <c r="T948" s="59" t="s">
        <v>17</v>
      </c>
      <c r="U948" s="55" t="s">
        <v>1714</v>
      </c>
      <c r="V948" s="60" t="s">
        <v>17</v>
      </c>
      <c r="W948" s="55" t="s">
        <v>18</v>
      </c>
      <c r="X948" s="61">
        <v>7</v>
      </c>
      <c r="Y948" s="11">
        <f t="shared" si="63"/>
        <v>1996</v>
      </c>
      <c r="Z948" s="7" t="str">
        <f t="shared" si="64"/>
        <v>1996.2</v>
      </c>
      <c r="AA948" s="12">
        <f>IF(AND(INDEX('Rate Case History'!V$11:V$13,MATCH($F948,'Rate Case History'!$U$11:$U$13,0))="Yes",INDEX('Rate Case History'!V$15:V$17,MATCH($N948,'Rate Case History'!$U$15:$U$17,0))="Yes",$M948&lt;='Rate Case History'!$V$7,ISNUMBER($S948)),$S948/100,"NA")</f>
        <v>0.1125</v>
      </c>
    </row>
    <row r="949" spans="1:27" x14ac:dyDescent="0.25">
      <c r="A949" s="55" t="s">
        <v>127</v>
      </c>
      <c r="B949" s="56" t="s">
        <v>1931</v>
      </c>
      <c r="C949" s="55" t="s">
        <v>130</v>
      </c>
      <c r="D949" s="55" t="s">
        <v>832</v>
      </c>
      <c r="E949" s="55" t="s">
        <v>163</v>
      </c>
      <c r="F949" s="55" t="s">
        <v>35</v>
      </c>
      <c r="G949" s="57">
        <v>34142</v>
      </c>
      <c r="H949" s="58">
        <v>9</v>
      </c>
      <c r="I949" s="59">
        <v>10.039999999999999</v>
      </c>
      <c r="J949" s="59">
        <v>12.25</v>
      </c>
      <c r="K949" s="59">
        <v>44.12</v>
      </c>
      <c r="L949" s="59" t="s">
        <v>17</v>
      </c>
      <c r="M949" s="57">
        <v>34449</v>
      </c>
      <c r="N949" s="55" t="s">
        <v>76</v>
      </c>
      <c r="O949" s="58">
        <v>5.8</v>
      </c>
      <c r="P949" s="55" t="s">
        <v>74</v>
      </c>
      <c r="Q949" s="55" t="s">
        <v>75</v>
      </c>
      <c r="R949" s="59">
        <v>9.49</v>
      </c>
      <c r="S949" s="59">
        <v>11</v>
      </c>
      <c r="T949" s="59">
        <v>44.12</v>
      </c>
      <c r="U949" s="55" t="s">
        <v>1721</v>
      </c>
      <c r="V949" s="59" t="s">
        <v>17</v>
      </c>
      <c r="W949" s="55" t="s">
        <v>18</v>
      </c>
      <c r="X949" s="61">
        <v>10</v>
      </c>
      <c r="Y949" s="11">
        <f t="shared" si="63"/>
        <v>1994</v>
      </c>
      <c r="Z949" s="7" t="str">
        <f t="shared" si="64"/>
        <v>1994.2</v>
      </c>
      <c r="AA949" s="12">
        <f>IF(AND(INDEX('Rate Case History'!V$11:V$13,MATCH($F949,'Rate Case History'!$U$11:$U$13,0))="Yes",INDEX('Rate Case History'!V$15:V$17,MATCH($N949,'Rate Case History'!$U$15:$U$17,0))="Yes",$M949&lt;='Rate Case History'!$V$7,ISNUMBER($S949)),$S949/100,"NA")</f>
        <v>0.11</v>
      </c>
    </row>
    <row r="950" spans="1:27" x14ac:dyDescent="0.25">
      <c r="A950" s="55" t="s">
        <v>127</v>
      </c>
      <c r="B950" s="56" t="s">
        <v>1931</v>
      </c>
      <c r="C950" s="55" t="s">
        <v>130</v>
      </c>
      <c r="D950" s="55" t="s">
        <v>2282</v>
      </c>
      <c r="E950" s="55" t="s">
        <v>163</v>
      </c>
      <c r="F950" s="55" t="s">
        <v>35</v>
      </c>
      <c r="G950" s="57">
        <v>33051</v>
      </c>
      <c r="H950" s="58">
        <v>9.6</v>
      </c>
      <c r="I950" s="60">
        <v>10.99</v>
      </c>
      <c r="J950" s="60">
        <v>13.4</v>
      </c>
      <c r="K950" s="60">
        <v>44.78</v>
      </c>
      <c r="L950" s="60" t="s">
        <v>17</v>
      </c>
      <c r="M950" s="57">
        <v>33438</v>
      </c>
      <c r="N950" s="55" t="s">
        <v>76</v>
      </c>
      <c r="O950" s="58">
        <v>6.2</v>
      </c>
      <c r="P950" s="55" t="s">
        <v>74</v>
      </c>
      <c r="Q950" s="55" t="s">
        <v>75</v>
      </c>
      <c r="R950" s="60">
        <v>10.41</v>
      </c>
      <c r="S950" s="60">
        <v>12.1</v>
      </c>
      <c r="T950" s="60">
        <v>44.78</v>
      </c>
      <c r="U950" s="55" t="s">
        <v>1992</v>
      </c>
      <c r="V950" s="60" t="s">
        <v>17</v>
      </c>
      <c r="W950" s="55" t="s">
        <v>21</v>
      </c>
      <c r="X950" s="61">
        <v>12</v>
      </c>
      <c r="Y950" s="11">
        <f t="shared" si="63"/>
        <v>1991</v>
      </c>
      <c r="Z950" s="7" t="str">
        <f t="shared" si="64"/>
        <v>1991.3</v>
      </c>
      <c r="AA950" s="12">
        <f>IF(AND(INDEX('Rate Case History'!V$11:V$13,MATCH($F950,'Rate Case History'!$U$11:$U$13,0))="Yes",INDEX('Rate Case History'!V$15:V$17,MATCH($N950,'Rate Case History'!$U$15:$U$17,0))="Yes",$M950&lt;='Rate Case History'!$V$7,ISNUMBER($S950)),$S950/100,"NA")</f>
        <v>0.121</v>
      </c>
    </row>
    <row r="951" spans="1:27" x14ac:dyDescent="0.25">
      <c r="A951" s="55" t="s">
        <v>127</v>
      </c>
      <c r="B951" s="56" t="s">
        <v>1931</v>
      </c>
      <c r="C951" s="55" t="s">
        <v>130</v>
      </c>
      <c r="D951" s="55" t="s">
        <v>2283</v>
      </c>
      <c r="E951" s="55" t="s">
        <v>163</v>
      </c>
      <c r="F951" s="55" t="s">
        <v>35</v>
      </c>
      <c r="G951" s="57">
        <v>32324</v>
      </c>
      <c r="H951" s="58">
        <v>7.7</v>
      </c>
      <c r="I951" s="59">
        <v>10.62</v>
      </c>
      <c r="J951" s="59">
        <v>12.5</v>
      </c>
      <c r="K951" s="59">
        <v>44</v>
      </c>
      <c r="L951" s="59" t="s">
        <v>17</v>
      </c>
      <c r="M951" s="57">
        <v>32734</v>
      </c>
      <c r="N951" s="55" t="s">
        <v>76</v>
      </c>
      <c r="O951" s="58">
        <v>6.3</v>
      </c>
      <c r="P951" s="55" t="s">
        <v>74</v>
      </c>
      <c r="Q951" s="55" t="s">
        <v>75</v>
      </c>
      <c r="R951" s="59">
        <v>10.62</v>
      </c>
      <c r="S951" s="59">
        <v>12.5</v>
      </c>
      <c r="T951" s="59">
        <v>44</v>
      </c>
      <c r="U951" s="55" t="s">
        <v>1987</v>
      </c>
      <c r="V951" s="59" t="s">
        <v>17</v>
      </c>
      <c r="W951" s="55" t="s">
        <v>21</v>
      </c>
      <c r="X951" s="61">
        <v>13</v>
      </c>
      <c r="Y951" s="11">
        <f t="shared" si="63"/>
        <v>1989</v>
      </c>
      <c r="Z951" s="7" t="str">
        <f t="shared" si="64"/>
        <v>1989.3</v>
      </c>
      <c r="AA951" s="12">
        <f>IF(AND(INDEX('Rate Case History'!V$11:V$13,MATCH($F951,'Rate Case History'!$U$11:$U$13,0))="Yes",INDEX('Rate Case History'!V$15:V$17,MATCH($N951,'Rate Case History'!$U$15:$U$17,0))="Yes",$M951&lt;='Rate Case History'!$V$7,ISNUMBER($S951)),$S951/100,"NA")</f>
        <v>0.125</v>
      </c>
    </row>
    <row r="952" spans="1:27" x14ac:dyDescent="0.25">
      <c r="A952" s="55" t="s">
        <v>127</v>
      </c>
      <c r="B952" s="56" t="s">
        <v>1931</v>
      </c>
      <c r="C952" s="55" t="s">
        <v>130</v>
      </c>
      <c r="D952" s="55" t="s">
        <v>2284</v>
      </c>
      <c r="E952" s="55" t="s">
        <v>163</v>
      </c>
      <c r="F952" s="55" t="s">
        <v>35</v>
      </c>
      <c r="G952" s="57">
        <v>29756</v>
      </c>
      <c r="H952" s="58">
        <v>21.2</v>
      </c>
      <c r="I952" s="59">
        <v>11.58</v>
      </c>
      <c r="J952" s="59">
        <v>15.5</v>
      </c>
      <c r="K952" s="59">
        <v>41.6</v>
      </c>
      <c r="L952" s="60" t="s">
        <v>17</v>
      </c>
      <c r="M952" s="57">
        <v>30081</v>
      </c>
      <c r="N952" s="55" t="s">
        <v>76</v>
      </c>
      <c r="O952" s="58">
        <v>19.899999999999999</v>
      </c>
      <c r="P952" s="55" t="s">
        <v>74</v>
      </c>
      <c r="Q952" s="55" t="s">
        <v>75</v>
      </c>
      <c r="R952" s="59">
        <v>10.98</v>
      </c>
      <c r="S952" s="60">
        <v>14.57</v>
      </c>
      <c r="T952" s="60">
        <v>38.090000000000003</v>
      </c>
      <c r="U952" s="55" t="s">
        <v>1940</v>
      </c>
      <c r="V952" s="60" t="s">
        <v>17</v>
      </c>
      <c r="W952" s="55" t="s">
        <v>21</v>
      </c>
      <c r="X952" s="61">
        <v>10</v>
      </c>
      <c r="Y952" s="11">
        <f t="shared" ref="Y952:Y978" si="65">YEAR(M952)</f>
        <v>1982</v>
      </c>
      <c r="Z952" s="7" t="str">
        <f t="shared" si="64"/>
        <v>1982.2</v>
      </c>
      <c r="AA952" s="12">
        <f>IF(AND(INDEX('Rate Case History'!V$11:V$13,MATCH($F952,'Rate Case History'!$U$11:$U$13,0))="Yes",INDEX('Rate Case History'!V$15:V$17,MATCH($N952,'Rate Case History'!$U$15:$U$17,0))="Yes",$M952&lt;='Rate Case History'!$V$7,ISNUMBER($S952)),$S952/100,"NA")</f>
        <v>0.1457</v>
      </c>
    </row>
    <row r="953" spans="1:27" x14ac:dyDescent="0.25">
      <c r="A953" s="55" t="s">
        <v>127</v>
      </c>
      <c r="B953" s="56" t="s">
        <v>1931</v>
      </c>
      <c r="C953" s="55" t="s">
        <v>130</v>
      </c>
      <c r="D953" s="55" t="s">
        <v>2285</v>
      </c>
      <c r="E953" s="55" t="s">
        <v>163</v>
      </c>
      <c r="F953" s="55" t="s">
        <v>35</v>
      </c>
      <c r="G953" s="57">
        <v>29318</v>
      </c>
      <c r="H953" s="58">
        <v>36.200000000000003</v>
      </c>
      <c r="I953" s="59">
        <v>11.04</v>
      </c>
      <c r="J953" s="59">
        <v>15</v>
      </c>
      <c r="K953" s="59">
        <v>38.65</v>
      </c>
      <c r="L953" s="60" t="s">
        <v>17</v>
      </c>
      <c r="M953" s="57">
        <v>29577</v>
      </c>
      <c r="N953" s="55" t="s">
        <v>76</v>
      </c>
      <c r="O953" s="58">
        <v>28.6</v>
      </c>
      <c r="P953" s="55" t="s">
        <v>74</v>
      </c>
      <c r="Q953" s="55" t="s">
        <v>74</v>
      </c>
      <c r="R953" s="59">
        <v>10.54</v>
      </c>
      <c r="S953" s="60">
        <v>13.45</v>
      </c>
      <c r="T953" s="60">
        <v>39.46</v>
      </c>
      <c r="U953" s="55" t="s">
        <v>2063</v>
      </c>
      <c r="V953" s="60" t="s">
        <v>17</v>
      </c>
      <c r="W953" s="55" t="s">
        <v>21</v>
      </c>
      <c r="X953" s="61">
        <v>8</v>
      </c>
      <c r="Y953" s="11">
        <f t="shared" si="65"/>
        <v>1980</v>
      </c>
      <c r="Z953" s="7" t="str">
        <f t="shared" si="64"/>
        <v>1980.4</v>
      </c>
      <c r="AA953" s="12">
        <f>IF(AND(INDEX('Rate Case History'!V$11:V$13,MATCH($F953,'Rate Case History'!$U$11:$U$13,0))="Yes",INDEX('Rate Case History'!V$15:V$17,MATCH($N953,'Rate Case History'!$U$15:$U$17,0))="Yes",$M953&lt;='Rate Case History'!$V$7,ISNUMBER($S953)),$S953/100,"NA")</f>
        <v>0.13449999999999998</v>
      </c>
    </row>
    <row r="954" spans="1:27" x14ac:dyDescent="0.25">
      <c r="A954" s="55" t="s">
        <v>131</v>
      </c>
      <c r="B954" s="56" t="s">
        <v>833</v>
      </c>
      <c r="C954" s="55" t="s">
        <v>50</v>
      </c>
      <c r="D954" s="55" t="s">
        <v>834</v>
      </c>
      <c r="E954" s="55" t="s">
        <v>163</v>
      </c>
      <c r="F954" s="55" t="s">
        <v>35</v>
      </c>
      <c r="G954" s="57">
        <v>37711</v>
      </c>
      <c r="H954" s="58">
        <v>47</v>
      </c>
      <c r="I954" s="59">
        <v>10.1</v>
      </c>
      <c r="J954" s="59">
        <v>12.6</v>
      </c>
      <c r="K954" s="59">
        <v>51.18</v>
      </c>
      <c r="L954" s="59">
        <v>418</v>
      </c>
      <c r="M954" s="57">
        <v>37924</v>
      </c>
      <c r="N954" s="55" t="s">
        <v>73</v>
      </c>
      <c r="O954" s="58">
        <v>21</v>
      </c>
      <c r="P954" s="55" t="s">
        <v>74</v>
      </c>
      <c r="Q954" s="55" t="s">
        <v>74</v>
      </c>
      <c r="R954" s="59">
        <v>9.27</v>
      </c>
      <c r="S954" s="59">
        <v>11</v>
      </c>
      <c r="T954" s="59">
        <v>51.14</v>
      </c>
      <c r="U954" s="55" t="s">
        <v>1742</v>
      </c>
      <c r="V954" s="60">
        <v>394</v>
      </c>
      <c r="W954" s="55" t="s">
        <v>18</v>
      </c>
      <c r="X954" s="61">
        <v>7</v>
      </c>
      <c r="Y954" s="11">
        <f t="shared" si="65"/>
        <v>2003</v>
      </c>
      <c r="Z954" s="7" t="str">
        <f t="shared" si="64"/>
        <v>2003.4</v>
      </c>
      <c r="AA954" s="12">
        <f>IF(AND(INDEX('Rate Case History'!V$11:V$13,MATCH($F954,'Rate Case History'!$U$11:$U$13,0))="Yes",INDEX('Rate Case History'!V$15:V$17,MATCH($N954,'Rate Case History'!$U$15:$U$17,0))="Yes",$M954&lt;='Rate Case History'!$V$7,ISNUMBER($S954)),$S954/100,"NA")</f>
        <v>0.11</v>
      </c>
    </row>
    <row r="955" spans="1:27" x14ac:dyDescent="0.25">
      <c r="A955" s="55" t="s">
        <v>131</v>
      </c>
      <c r="B955" s="56" t="s">
        <v>833</v>
      </c>
      <c r="C955" s="55" t="s">
        <v>50</v>
      </c>
      <c r="D955" s="55" t="s">
        <v>835</v>
      </c>
      <c r="E955" s="55" t="s">
        <v>163</v>
      </c>
      <c r="F955" s="55" t="s">
        <v>35</v>
      </c>
      <c r="G955" s="57">
        <v>37309</v>
      </c>
      <c r="H955" s="58">
        <v>47.6</v>
      </c>
      <c r="I955" s="59">
        <v>9.8800000000000008</v>
      </c>
      <c r="J955" s="59">
        <v>12.7</v>
      </c>
      <c r="K955" s="59">
        <v>54.05</v>
      </c>
      <c r="L955" s="59" t="s">
        <v>17</v>
      </c>
      <c r="M955" s="57">
        <v>37522</v>
      </c>
      <c r="N955" s="55" t="s">
        <v>73</v>
      </c>
      <c r="O955" s="58">
        <v>4.0999999999999996</v>
      </c>
      <c r="P955" s="55" t="s">
        <v>74</v>
      </c>
      <c r="Q955" s="55" t="s">
        <v>74</v>
      </c>
      <c r="R955" s="59" t="s">
        <v>17</v>
      </c>
      <c r="S955" s="59" t="s">
        <v>17</v>
      </c>
      <c r="T955" s="59" t="s">
        <v>17</v>
      </c>
      <c r="U955" s="55" t="s">
        <v>17</v>
      </c>
      <c r="V955" s="60" t="s">
        <v>17</v>
      </c>
      <c r="W955" s="55" t="s">
        <v>17</v>
      </c>
      <c r="X955" s="61">
        <v>7</v>
      </c>
      <c r="Y955" s="11">
        <f t="shared" si="65"/>
        <v>2002</v>
      </c>
      <c r="Z955" s="7" t="str">
        <f t="shared" si="64"/>
        <v>2002.3</v>
      </c>
      <c r="AA955" s="12" t="str">
        <f>IF(AND(INDEX('Rate Case History'!V$11:V$13,MATCH($F955,'Rate Case History'!$U$11:$U$13,0))="Yes",INDEX('Rate Case History'!V$15:V$17,MATCH($N955,'Rate Case History'!$U$15:$U$17,0))="Yes",$M955&lt;='Rate Case History'!$V$7,ISNUMBER($S955)),$S955/100,"NA")</f>
        <v>NA</v>
      </c>
    </row>
    <row r="956" spans="1:27" x14ac:dyDescent="0.25">
      <c r="A956" s="55" t="s">
        <v>131</v>
      </c>
      <c r="B956" s="56" t="s">
        <v>833</v>
      </c>
      <c r="C956" s="55" t="s">
        <v>50</v>
      </c>
      <c r="D956" s="55" t="s">
        <v>836</v>
      </c>
      <c r="E956" s="55" t="s">
        <v>163</v>
      </c>
      <c r="F956" s="55" t="s">
        <v>35</v>
      </c>
      <c r="G956" s="57">
        <v>34821</v>
      </c>
      <c r="H956" s="58">
        <v>4.7</v>
      </c>
      <c r="I956" s="59">
        <v>10.95</v>
      </c>
      <c r="J956" s="59">
        <v>12.9</v>
      </c>
      <c r="K956" s="59">
        <v>54.27</v>
      </c>
      <c r="L956" s="59" t="s">
        <v>17</v>
      </c>
      <c r="M956" s="57">
        <v>34999</v>
      </c>
      <c r="N956" s="55" t="s">
        <v>73</v>
      </c>
      <c r="O956" s="58">
        <v>4.2</v>
      </c>
      <c r="P956" s="55" t="s">
        <v>74</v>
      </c>
      <c r="Q956" s="55" t="s">
        <v>74</v>
      </c>
      <c r="R956" s="59">
        <v>10.09</v>
      </c>
      <c r="S956" s="59" t="s">
        <v>17</v>
      </c>
      <c r="T956" s="59" t="s">
        <v>17</v>
      </c>
      <c r="U956" s="55" t="s">
        <v>1714</v>
      </c>
      <c r="V956" s="60" t="s">
        <v>17</v>
      </c>
      <c r="W956" s="55" t="s">
        <v>18</v>
      </c>
      <c r="X956" s="61">
        <v>5</v>
      </c>
      <c r="Y956" s="11">
        <f t="shared" si="65"/>
        <v>1995</v>
      </c>
      <c r="Z956" s="7" t="str">
        <f t="shared" si="64"/>
        <v>1995.4</v>
      </c>
      <c r="AA956" s="12" t="str">
        <f>IF(AND(INDEX('Rate Case History'!V$11:V$13,MATCH($F956,'Rate Case History'!$U$11:$U$13,0))="Yes",INDEX('Rate Case History'!V$15:V$17,MATCH($N956,'Rate Case History'!$U$15:$U$17,0))="Yes",$M956&lt;='Rate Case History'!$V$7,ISNUMBER($S956)),$S956/100,"NA")</f>
        <v>NA</v>
      </c>
    </row>
    <row r="957" spans="1:27" x14ac:dyDescent="0.25">
      <c r="A957" s="55" t="s">
        <v>131</v>
      </c>
      <c r="B957" s="56" t="s">
        <v>833</v>
      </c>
      <c r="C957" s="55" t="s">
        <v>50</v>
      </c>
      <c r="D957" s="55" t="s">
        <v>2287</v>
      </c>
      <c r="E957" s="55" t="s">
        <v>163</v>
      </c>
      <c r="F957" s="55" t="s">
        <v>35</v>
      </c>
      <c r="G957" s="57">
        <v>33366</v>
      </c>
      <c r="H957" s="58">
        <v>6.7</v>
      </c>
      <c r="I957" s="59">
        <v>11.81</v>
      </c>
      <c r="J957" s="59">
        <v>14</v>
      </c>
      <c r="K957" s="59">
        <v>49.39</v>
      </c>
      <c r="L957" s="59">
        <v>115</v>
      </c>
      <c r="M957" s="57">
        <v>33578</v>
      </c>
      <c r="N957" s="55" t="s">
        <v>76</v>
      </c>
      <c r="O957" s="58">
        <v>2.6</v>
      </c>
      <c r="P957" s="55" t="s">
        <v>74</v>
      </c>
      <c r="Q957" s="55" t="s">
        <v>74</v>
      </c>
      <c r="R957" s="59">
        <v>11.16</v>
      </c>
      <c r="S957" s="59">
        <v>12.7</v>
      </c>
      <c r="T957" s="59">
        <v>49</v>
      </c>
      <c r="U957" s="55" t="s">
        <v>1898</v>
      </c>
      <c r="V957" s="60">
        <v>114.7</v>
      </c>
      <c r="W957" s="55" t="s">
        <v>18</v>
      </c>
      <c r="X957" s="61">
        <v>7</v>
      </c>
      <c r="Y957" s="11">
        <f t="shared" si="65"/>
        <v>1991</v>
      </c>
      <c r="Z957" s="7" t="str">
        <f t="shared" si="64"/>
        <v>1991.4</v>
      </c>
      <c r="AA957" s="12">
        <f>IF(AND(INDEX('Rate Case History'!V$11:V$13,MATCH($F957,'Rate Case History'!$U$11:$U$13,0))="Yes",INDEX('Rate Case History'!V$15:V$17,MATCH($N957,'Rate Case History'!$U$15:$U$17,0))="Yes",$M957&lt;='Rate Case History'!$V$7,ISNUMBER($S957)),$S957/100,"NA")</f>
        <v>0.127</v>
      </c>
    </row>
    <row r="958" spans="1:27" x14ac:dyDescent="0.25">
      <c r="A958" s="55" t="s">
        <v>131</v>
      </c>
      <c r="B958" s="56" t="s">
        <v>833</v>
      </c>
      <c r="C958" s="55" t="s">
        <v>50</v>
      </c>
      <c r="D958" s="55" t="s">
        <v>2288</v>
      </c>
      <c r="E958" s="55" t="s">
        <v>163</v>
      </c>
      <c r="F958" s="55" t="s">
        <v>35</v>
      </c>
      <c r="G958" s="57">
        <v>31498</v>
      </c>
      <c r="H958" s="58">
        <v>8.1999999999999993</v>
      </c>
      <c r="I958" s="59">
        <v>13.02</v>
      </c>
      <c r="J958" s="59">
        <v>16.5</v>
      </c>
      <c r="K958" s="59">
        <v>41.27</v>
      </c>
      <c r="L958" s="59" t="s">
        <v>17</v>
      </c>
      <c r="M958" s="57">
        <v>31726</v>
      </c>
      <c r="N958" s="55" t="s">
        <v>76</v>
      </c>
      <c r="O958" s="58">
        <v>6</v>
      </c>
      <c r="P958" s="55" t="s">
        <v>74</v>
      </c>
      <c r="Q958" s="55" t="s">
        <v>74</v>
      </c>
      <c r="R958" s="59">
        <v>11.93</v>
      </c>
      <c r="S958" s="59">
        <v>14</v>
      </c>
      <c r="T958" s="59">
        <v>43.59</v>
      </c>
      <c r="U958" s="55" t="s">
        <v>2055</v>
      </c>
      <c r="V958" s="59" t="s">
        <v>17</v>
      </c>
      <c r="W958" s="55" t="s">
        <v>17</v>
      </c>
      <c r="X958" s="61">
        <v>7</v>
      </c>
      <c r="Y958" s="11">
        <f t="shared" si="65"/>
        <v>1986</v>
      </c>
      <c r="Z958" s="7" t="str">
        <f t="shared" si="64"/>
        <v>1986.4</v>
      </c>
      <c r="AA958" s="12">
        <f>IF(AND(INDEX('Rate Case History'!V$11:V$13,MATCH($F958,'Rate Case History'!$U$11:$U$13,0))="Yes",INDEX('Rate Case History'!V$15:V$17,MATCH($N958,'Rate Case History'!$U$15:$U$17,0))="Yes",$M958&lt;='Rate Case History'!$V$7,ISNUMBER($S958)),$S958/100,"NA")</f>
        <v>0.14000000000000001</v>
      </c>
    </row>
    <row r="959" spans="1:27" x14ac:dyDescent="0.25">
      <c r="A959" s="55" t="s">
        <v>131</v>
      </c>
      <c r="B959" s="56" t="s">
        <v>833</v>
      </c>
      <c r="C959" s="55" t="s">
        <v>50</v>
      </c>
      <c r="D959" s="55" t="s">
        <v>2289</v>
      </c>
      <c r="E959" s="55" t="s">
        <v>163</v>
      </c>
      <c r="F959" s="55" t="s">
        <v>35</v>
      </c>
      <c r="G959" s="57">
        <v>30433</v>
      </c>
      <c r="H959" s="58">
        <v>5.6</v>
      </c>
      <c r="I959" s="59">
        <v>14.51</v>
      </c>
      <c r="J959" s="59">
        <v>17.5</v>
      </c>
      <c r="K959" s="59">
        <v>56.96</v>
      </c>
      <c r="L959" s="60" t="s">
        <v>17</v>
      </c>
      <c r="M959" s="57">
        <v>30662</v>
      </c>
      <c r="N959" s="55" t="s">
        <v>76</v>
      </c>
      <c r="O959" s="58">
        <v>1.1000000000000001</v>
      </c>
      <c r="P959" s="55" t="s">
        <v>74</v>
      </c>
      <c r="Q959" s="55" t="s">
        <v>74</v>
      </c>
      <c r="R959" s="59">
        <v>13.08</v>
      </c>
      <c r="S959" s="59">
        <v>15.5</v>
      </c>
      <c r="T959" s="59">
        <v>55</v>
      </c>
      <c r="U959" s="55" t="s">
        <v>1958</v>
      </c>
      <c r="V959" s="60" t="s">
        <v>17</v>
      </c>
      <c r="W959" s="55" t="s">
        <v>17</v>
      </c>
      <c r="X959" s="61">
        <v>7</v>
      </c>
      <c r="Y959" s="11">
        <f t="shared" si="65"/>
        <v>1983</v>
      </c>
      <c r="Z959" s="7" t="str">
        <f t="shared" si="64"/>
        <v>1983.4</v>
      </c>
      <c r="AA959" s="12">
        <f>IF(AND(INDEX('Rate Case History'!V$11:V$13,MATCH($F959,'Rate Case History'!$U$11:$U$13,0))="Yes",INDEX('Rate Case History'!V$15:V$17,MATCH($N959,'Rate Case History'!$U$15:$U$17,0))="Yes",$M959&lt;='Rate Case History'!$V$7,ISNUMBER($S959)),$S959/100,"NA")</f>
        <v>0.155</v>
      </c>
    </row>
    <row r="960" spans="1:27" x14ac:dyDescent="0.25">
      <c r="A960" s="55" t="s">
        <v>131</v>
      </c>
      <c r="B960" s="56" t="s">
        <v>837</v>
      </c>
      <c r="C960" s="55" t="s">
        <v>50</v>
      </c>
      <c r="D960" s="55" t="s">
        <v>838</v>
      </c>
      <c r="E960" s="55" t="s">
        <v>163</v>
      </c>
      <c r="F960" s="55" t="s">
        <v>35</v>
      </c>
      <c r="G960" s="57">
        <v>44277</v>
      </c>
      <c r="H960" s="58">
        <v>96.872105000000005</v>
      </c>
      <c r="I960" s="59">
        <v>7.27</v>
      </c>
      <c r="J960" s="59">
        <v>10.25</v>
      </c>
      <c r="K960" s="59">
        <v>52</v>
      </c>
      <c r="L960" s="60">
        <v>4736.3239000000003</v>
      </c>
      <c r="M960" s="57">
        <v>44567</v>
      </c>
      <c r="N960" s="55" t="s">
        <v>73</v>
      </c>
      <c r="O960" s="58">
        <v>74.245420999999993</v>
      </c>
      <c r="P960" s="55" t="s">
        <v>74</v>
      </c>
      <c r="Q960" s="55" t="s">
        <v>75</v>
      </c>
      <c r="R960" s="59">
        <v>6.9</v>
      </c>
      <c r="S960" s="59">
        <v>9.6</v>
      </c>
      <c r="T960" s="59">
        <v>51.6</v>
      </c>
      <c r="U960" s="55" t="s">
        <v>1685</v>
      </c>
      <c r="V960" s="60">
        <v>4731.1443250000002</v>
      </c>
      <c r="W960" s="55" t="s">
        <v>18</v>
      </c>
      <c r="X960" s="61">
        <v>9</v>
      </c>
      <c r="Y960" s="11">
        <f t="shared" si="65"/>
        <v>2022</v>
      </c>
      <c r="Z960" s="7" t="str">
        <f t="shared" si="64"/>
        <v>2022.1</v>
      </c>
      <c r="AA960" s="12">
        <f>IF(AND(INDEX('Rate Case History'!V$11:V$13,MATCH($F960,'Rate Case History'!$U$11:$U$13,0))="Yes",INDEX('Rate Case History'!V$15:V$17,MATCH($N960,'Rate Case History'!$U$15:$U$17,0))="Yes",$M960&lt;='Rate Case History'!$V$7,ISNUMBER($S960)),$S960/100,"NA")</f>
        <v>9.6000000000000002E-2</v>
      </c>
    </row>
    <row r="961" spans="1:27" x14ac:dyDescent="0.25">
      <c r="A961" s="55" t="s">
        <v>131</v>
      </c>
      <c r="B961" s="56" t="s">
        <v>837</v>
      </c>
      <c r="C961" s="55" t="s">
        <v>50</v>
      </c>
      <c r="D961" s="55" t="s">
        <v>839</v>
      </c>
      <c r="E961" s="55" t="s">
        <v>163</v>
      </c>
      <c r="F961" s="55" t="s">
        <v>35</v>
      </c>
      <c r="G961" s="57">
        <v>43556</v>
      </c>
      <c r="H961" s="58">
        <v>143.635886</v>
      </c>
      <c r="I961" s="59">
        <v>7.61</v>
      </c>
      <c r="J961" s="59">
        <v>10.6</v>
      </c>
      <c r="K961" s="59">
        <v>52</v>
      </c>
      <c r="L961" s="60">
        <v>3364.0741640000001</v>
      </c>
      <c r="M961" s="57">
        <v>43769</v>
      </c>
      <c r="N961" s="55" t="s">
        <v>73</v>
      </c>
      <c r="O961" s="58">
        <v>82.820088999999996</v>
      </c>
      <c r="P961" s="55" t="s">
        <v>74</v>
      </c>
      <c r="Q961" s="55" t="s">
        <v>74</v>
      </c>
      <c r="R961" s="59">
        <v>7.14</v>
      </c>
      <c r="S961" s="59">
        <v>9.6999999999999993</v>
      </c>
      <c r="T961" s="59">
        <v>52</v>
      </c>
      <c r="U961" s="55" t="s">
        <v>1687</v>
      </c>
      <c r="V961" s="60">
        <v>3450.6109499999998</v>
      </c>
      <c r="W961" s="55" t="s">
        <v>18</v>
      </c>
      <c r="X961" s="61">
        <v>7</v>
      </c>
      <c r="Y961" s="11">
        <f t="shared" si="65"/>
        <v>2019</v>
      </c>
      <c r="Z961" s="7" t="str">
        <f t="shared" si="64"/>
        <v>2019.4</v>
      </c>
      <c r="AA961" s="12">
        <f>IF(AND(INDEX('Rate Case History'!V$11:V$13,MATCH($F961,'Rate Case History'!$U$11:$U$13,0))="Yes",INDEX('Rate Case History'!V$15:V$17,MATCH($N961,'Rate Case History'!$U$15:$U$17,0))="Yes",$M961&lt;='Rate Case History'!$V$7,ISNUMBER($S961)),$S961/100,"NA")</f>
        <v>9.6999999999999989E-2</v>
      </c>
    </row>
    <row r="962" spans="1:27" x14ac:dyDescent="0.25">
      <c r="A962" s="55" t="s">
        <v>131</v>
      </c>
      <c r="B962" s="56" t="s">
        <v>837</v>
      </c>
      <c r="C962" s="55" t="s">
        <v>50</v>
      </c>
      <c r="D962" s="55" t="s">
        <v>840</v>
      </c>
      <c r="E962" s="55" t="s">
        <v>163</v>
      </c>
      <c r="F962" s="55" t="s">
        <v>24</v>
      </c>
      <c r="G962" s="57">
        <v>42324</v>
      </c>
      <c r="H962" s="58">
        <v>16.5</v>
      </c>
      <c r="I962" s="59" t="s">
        <v>17</v>
      </c>
      <c r="J962" s="59" t="s">
        <v>17</v>
      </c>
      <c r="K962" s="59" t="s">
        <v>17</v>
      </c>
      <c r="L962" s="59" t="s">
        <v>17</v>
      </c>
      <c r="M962" s="57">
        <v>42339</v>
      </c>
      <c r="N962" s="55" t="s">
        <v>76</v>
      </c>
      <c r="O962" s="58">
        <v>16.5</v>
      </c>
      <c r="P962" s="55" t="s">
        <v>74</v>
      </c>
      <c r="Q962" s="55" t="s">
        <v>74</v>
      </c>
      <c r="R962" s="60" t="s">
        <v>17</v>
      </c>
      <c r="S962" s="59" t="s">
        <v>17</v>
      </c>
      <c r="T962" s="59" t="s">
        <v>17</v>
      </c>
      <c r="U962" s="55" t="s">
        <v>1677</v>
      </c>
      <c r="V962" s="60" t="s">
        <v>17</v>
      </c>
      <c r="W962" s="55" t="s">
        <v>17</v>
      </c>
      <c r="X962" s="61">
        <v>0</v>
      </c>
      <c r="Y962" s="11">
        <f t="shared" si="65"/>
        <v>2015</v>
      </c>
      <c r="Z962" s="7" t="str">
        <f t="shared" si="64"/>
        <v>2015.4</v>
      </c>
      <c r="AA962" s="12" t="str">
        <f>IF(AND(INDEX('Rate Case History'!V$11:V$13,MATCH($F962,'Rate Case History'!$U$11:$U$13,0))="Yes",INDEX('Rate Case History'!V$15:V$17,MATCH($N962,'Rate Case History'!$U$15:$U$17,0))="Yes",$M962&lt;='Rate Case History'!$V$7,ISNUMBER($S962)),$S962/100,"NA")</f>
        <v>NA</v>
      </c>
    </row>
    <row r="963" spans="1:27" x14ac:dyDescent="0.25">
      <c r="A963" s="55" t="s">
        <v>131</v>
      </c>
      <c r="B963" s="56" t="s">
        <v>837</v>
      </c>
      <c r="C963" s="55" t="s">
        <v>50</v>
      </c>
      <c r="D963" s="55" t="s">
        <v>841</v>
      </c>
      <c r="E963" s="55" t="s">
        <v>163</v>
      </c>
      <c r="F963" s="55" t="s">
        <v>24</v>
      </c>
      <c r="G963" s="57">
        <v>41974</v>
      </c>
      <c r="H963" s="58">
        <v>26.6</v>
      </c>
      <c r="I963" s="59" t="s">
        <v>17</v>
      </c>
      <c r="J963" s="59" t="s">
        <v>17</v>
      </c>
      <c r="K963" s="59" t="s">
        <v>17</v>
      </c>
      <c r="L963" s="59" t="s">
        <v>17</v>
      </c>
      <c r="M963" s="57">
        <v>42030</v>
      </c>
      <c r="N963" s="55" t="s">
        <v>76</v>
      </c>
      <c r="O963" s="58">
        <v>26.6</v>
      </c>
      <c r="P963" s="55" t="s">
        <v>74</v>
      </c>
      <c r="Q963" s="55" t="s">
        <v>74</v>
      </c>
      <c r="R963" s="59" t="s">
        <v>17</v>
      </c>
      <c r="S963" s="59" t="s">
        <v>17</v>
      </c>
      <c r="T963" s="59" t="s">
        <v>17</v>
      </c>
      <c r="U963" s="55" t="s">
        <v>1849</v>
      </c>
      <c r="V963" s="59" t="s">
        <v>17</v>
      </c>
      <c r="W963" s="55" t="s">
        <v>17</v>
      </c>
      <c r="X963" s="61">
        <v>1</v>
      </c>
      <c r="Y963" s="11">
        <f t="shared" si="65"/>
        <v>2015</v>
      </c>
      <c r="Z963" s="7" t="str">
        <f t="shared" si="64"/>
        <v>2015.1</v>
      </c>
      <c r="AA963" s="12" t="str">
        <f>IF(AND(INDEX('Rate Case History'!V$11:V$13,MATCH($F963,'Rate Case History'!$U$11:$U$13,0))="Yes",INDEX('Rate Case History'!V$15:V$17,MATCH($N963,'Rate Case History'!$U$15:$U$17,0))="Yes",$M963&lt;='Rate Case History'!$V$7,ISNUMBER($S963)),$S963/100,"NA")</f>
        <v>NA</v>
      </c>
    </row>
    <row r="964" spans="1:27" x14ac:dyDescent="0.25">
      <c r="A964" s="55" t="s">
        <v>131</v>
      </c>
      <c r="B964" s="56" t="s">
        <v>837</v>
      </c>
      <c r="C964" s="55" t="s">
        <v>50</v>
      </c>
      <c r="D964" s="55" t="s">
        <v>842</v>
      </c>
      <c r="E964" s="55" t="s">
        <v>163</v>
      </c>
      <c r="F964" s="55" t="s">
        <v>35</v>
      </c>
      <c r="G964" s="57">
        <v>41425</v>
      </c>
      <c r="H964" s="58">
        <v>79.826195999999996</v>
      </c>
      <c r="I964" s="59">
        <v>8.15</v>
      </c>
      <c r="J964" s="59">
        <v>11.3</v>
      </c>
      <c r="K964" s="59">
        <v>50.66</v>
      </c>
      <c r="L964" s="59">
        <v>1911.9715249999999</v>
      </c>
      <c r="M964" s="57">
        <v>41625</v>
      </c>
      <c r="N964" s="55" t="s">
        <v>73</v>
      </c>
      <c r="O964" s="58">
        <v>30.658314000000001</v>
      </c>
      <c r="P964" s="55" t="s">
        <v>74</v>
      </c>
      <c r="Q964" s="55" t="s">
        <v>74</v>
      </c>
      <c r="R964" s="59">
        <v>7.51</v>
      </c>
      <c r="S964" s="59">
        <v>10</v>
      </c>
      <c r="T964" s="59">
        <v>50.66</v>
      </c>
      <c r="U964" s="55" t="s">
        <v>1850</v>
      </c>
      <c r="V964" s="60">
        <v>1822.4336249999999</v>
      </c>
      <c r="W964" s="55" t="s">
        <v>18</v>
      </c>
      <c r="X964" s="61">
        <v>6</v>
      </c>
      <c r="Y964" s="11">
        <f t="shared" si="65"/>
        <v>2013</v>
      </c>
      <c r="Z964" s="7" t="str">
        <f t="shared" ref="Z964:Z996" si="66">YEAR(M964)&amp;"."&amp;INT((MONTH(M964)-1)/3)+1</f>
        <v>2013.4</v>
      </c>
      <c r="AA964" s="12">
        <f>IF(AND(INDEX('Rate Case History'!V$11:V$13,MATCH($F964,'Rate Case History'!$U$11:$U$13,0))="Yes",INDEX('Rate Case History'!V$15:V$17,MATCH($N964,'Rate Case History'!$U$15:$U$17,0))="Yes",$M964&lt;='Rate Case History'!$V$7,ISNUMBER($S964)),$S964/100,"NA")</f>
        <v>0.1</v>
      </c>
    </row>
    <row r="965" spans="1:27" x14ac:dyDescent="0.25">
      <c r="A965" s="55" t="s">
        <v>131</v>
      </c>
      <c r="B965" s="56" t="s">
        <v>837</v>
      </c>
      <c r="C965" s="55" t="s">
        <v>50</v>
      </c>
      <c r="D965" s="55" t="s">
        <v>843</v>
      </c>
      <c r="E965" s="55" t="s">
        <v>163</v>
      </c>
      <c r="F965" s="55" t="s">
        <v>35</v>
      </c>
      <c r="G965" s="57">
        <v>39538</v>
      </c>
      <c r="H965" s="58">
        <v>40.516128000000002</v>
      </c>
      <c r="I965" s="59">
        <v>9.17</v>
      </c>
      <c r="J965" s="59">
        <v>12</v>
      </c>
      <c r="K965" s="59">
        <v>49.59</v>
      </c>
      <c r="L965" s="59">
        <v>1232.9376830000001</v>
      </c>
      <c r="M965" s="57">
        <v>39745</v>
      </c>
      <c r="N965" s="55" t="s">
        <v>73</v>
      </c>
      <c r="O965" s="58">
        <v>15.680742</v>
      </c>
      <c r="P965" s="55" t="s">
        <v>74</v>
      </c>
      <c r="Q965" s="55" t="s">
        <v>74</v>
      </c>
      <c r="R965" s="60">
        <v>8.5500000000000007</v>
      </c>
      <c r="S965" s="59">
        <v>10.6</v>
      </c>
      <c r="T965" s="60">
        <v>51</v>
      </c>
      <c r="U965" s="55" t="s">
        <v>1696</v>
      </c>
      <c r="V965" s="60">
        <v>1255.671912</v>
      </c>
      <c r="W965" s="55" t="s">
        <v>18</v>
      </c>
      <c r="X965" s="61">
        <v>6</v>
      </c>
      <c r="Y965" s="11">
        <f t="shared" si="65"/>
        <v>2008</v>
      </c>
      <c r="Z965" s="7" t="str">
        <f t="shared" si="66"/>
        <v>2008.4</v>
      </c>
      <c r="AA965" s="12">
        <f>IF(AND(INDEX('Rate Case History'!V$11:V$13,MATCH($F965,'Rate Case History'!$U$11:$U$13,0))="Yes",INDEX('Rate Case History'!V$15:V$17,MATCH($N965,'Rate Case History'!$U$15:$U$17,0))="Yes",$M965&lt;='Rate Case History'!$V$7,ISNUMBER($S965)),$S965/100,"NA")</f>
        <v>0.106</v>
      </c>
    </row>
    <row r="966" spans="1:27" x14ac:dyDescent="0.25">
      <c r="A966" s="55" t="s">
        <v>131</v>
      </c>
      <c r="B966" s="56" t="s">
        <v>837</v>
      </c>
      <c r="C966" s="55" t="s">
        <v>50</v>
      </c>
      <c r="D966" s="55" t="s">
        <v>844</v>
      </c>
      <c r="E966" s="55" t="s">
        <v>163</v>
      </c>
      <c r="F966" s="55" t="s">
        <v>35</v>
      </c>
      <c r="G966" s="57">
        <v>38443</v>
      </c>
      <c r="H966" s="58">
        <v>36.700000000000003</v>
      </c>
      <c r="I966" s="59">
        <v>9.69</v>
      </c>
      <c r="J966" s="59">
        <v>12</v>
      </c>
      <c r="K966" s="59">
        <v>55.53</v>
      </c>
      <c r="L966" s="59">
        <v>994.2</v>
      </c>
      <c r="M966" s="57">
        <v>38659</v>
      </c>
      <c r="N966" s="55" t="s">
        <v>73</v>
      </c>
      <c r="O966" s="58">
        <v>8.5</v>
      </c>
      <c r="P966" s="55" t="s">
        <v>74</v>
      </c>
      <c r="Q966" s="55" t="s">
        <v>74</v>
      </c>
      <c r="R966" s="59">
        <v>9.0399999999999991</v>
      </c>
      <c r="S966" s="59" t="s">
        <v>17</v>
      </c>
      <c r="T966" s="59" t="s">
        <v>17</v>
      </c>
      <c r="U966" s="55" t="s">
        <v>1726</v>
      </c>
      <c r="V966" s="59">
        <v>1040.9000000000001</v>
      </c>
      <c r="W966" s="55" t="s">
        <v>18</v>
      </c>
      <c r="X966" s="61">
        <v>7</v>
      </c>
      <c r="Y966" s="11">
        <f t="shared" si="65"/>
        <v>2005</v>
      </c>
      <c r="Z966" s="7" t="str">
        <f t="shared" si="66"/>
        <v>2005.4</v>
      </c>
      <c r="AA966" s="12" t="str">
        <f>IF(AND(INDEX('Rate Case History'!V$11:V$13,MATCH($F966,'Rate Case History'!$U$11:$U$13,0))="Yes",INDEX('Rate Case History'!V$15:V$17,MATCH($N966,'Rate Case History'!$U$15:$U$17,0))="Yes",$M966&lt;='Rate Case History'!$V$7,ISNUMBER($S966)),$S966/100,"NA")</f>
        <v>NA</v>
      </c>
    </row>
    <row r="967" spans="1:27" x14ac:dyDescent="0.25">
      <c r="A967" s="55" t="s">
        <v>131</v>
      </c>
      <c r="B967" s="56" t="s">
        <v>837</v>
      </c>
      <c r="C967" s="55" t="s">
        <v>50</v>
      </c>
      <c r="D967" s="55" t="s">
        <v>845</v>
      </c>
      <c r="E967" s="55" t="s">
        <v>163</v>
      </c>
      <c r="F967" s="55" t="s">
        <v>35</v>
      </c>
      <c r="G967" s="57">
        <v>37343</v>
      </c>
      <c r="H967" s="58">
        <v>28.2</v>
      </c>
      <c r="I967" s="59">
        <v>10.17</v>
      </c>
      <c r="J967" s="59">
        <v>12.6</v>
      </c>
      <c r="K967" s="59">
        <v>53.08</v>
      </c>
      <c r="L967" s="59" t="s">
        <v>17</v>
      </c>
      <c r="M967" s="57">
        <v>37557</v>
      </c>
      <c r="N967" s="55" t="s">
        <v>73</v>
      </c>
      <c r="O967" s="58">
        <v>13.9</v>
      </c>
      <c r="P967" s="55" t="s">
        <v>74</v>
      </c>
      <c r="Q967" s="55" t="s">
        <v>74</v>
      </c>
      <c r="R967" s="59">
        <v>9.44</v>
      </c>
      <c r="S967" s="59">
        <v>11.3</v>
      </c>
      <c r="T967" s="59">
        <v>52.66</v>
      </c>
      <c r="U967" s="55" t="s">
        <v>1851</v>
      </c>
      <c r="V967" s="59" t="s">
        <v>17</v>
      </c>
      <c r="W967" s="55" t="s">
        <v>18</v>
      </c>
      <c r="X967" s="61">
        <v>7</v>
      </c>
      <c r="Y967" s="11">
        <f t="shared" si="65"/>
        <v>2002</v>
      </c>
      <c r="Z967" s="7" t="str">
        <f t="shared" si="66"/>
        <v>2002.4</v>
      </c>
      <c r="AA967" s="12">
        <f>IF(AND(INDEX('Rate Case History'!V$11:V$13,MATCH($F967,'Rate Case History'!$U$11:$U$13,0))="Yes",INDEX('Rate Case History'!V$15:V$17,MATCH($N967,'Rate Case History'!$U$15:$U$17,0))="Yes",$M967&lt;='Rate Case History'!$V$7,ISNUMBER($S967)),$S967/100,"NA")</f>
        <v>0.113</v>
      </c>
    </row>
    <row r="968" spans="1:27" x14ac:dyDescent="0.25">
      <c r="A968" s="55" t="s">
        <v>131</v>
      </c>
      <c r="B968" s="56" t="s">
        <v>837</v>
      </c>
      <c r="C968" s="55" t="s">
        <v>50</v>
      </c>
      <c r="D968" s="55" t="s">
        <v>846</v>
      </c>
      <c r="E968" s="55" t="s">
        <v>163</v>
      </c>
      <c r="F968" s="55" t="s">
        <v>35</v>
      </c>
      <c r="G968" s="57">
        <v>36616</v>
      </c>
      <c r="H968" s="58">
        <v>14.5</v>
      </c>
      <c r="I968" s="59" t="s">
        <v>17</v>
      </c>
      <c r="J968" s="59" t="s">
        <v>17</v>
      </c>
      <c r="K968" s="59" t="s">
        <v>17</v>
      </c>
      <c r="L968" s="59" t="s">
        <v>17</v>
      </c>
      <c r="M968" s="57">
        <v>36804</v>
      </c>
      <c r="N968" s="55" t="s">
        <v>73</v>
      </c>
      <c r="O968" s="58">
        <v>6</v>
      </c>
      <c r="P968" s="55" t="s">
        <v>74</v>
      </c>
      <c r="Q968" s="55" t="s">
        <v>74</v>
      </c>
      <c r="R968" s="59">
        <v>9.6999999999999993</v>
      </c>
      <c r="S968" s="59">
        <v>11.3</v>
      </c>
      <c r="T968" s="59">
        <v>52.71</v>
      </c>
      <c r="U968" s="55" t="s">
        <v>1709</v>
      </c>
      <c r="V968" s="59" t="s">
        <v>17</v>
      </c>
      <c r="W968" s="55" t="s">
        <v>17</v>
      </c>
      <c r="X968" s="61">
        <v>6</v>
      </c>
      <c r="Y968" s="11">
        <f t="shared" si="65"/>
        <v>2000</v>
      </c>
      <c r="Z968" s="7" t="str">
        <f t="shared" si="66"/>
        <v>2000.4</v>
      </c>
      <c r="AA968" s="12">
        <f>IF(AND(INDEX('Rate Case History'!V$11:V$13,MATCH($F968,'Rate Case History'!$U$11:$U$13,0))="Yes",INDEX('Rate Case History'!V$15:V$17,MATCH($N968,'Rate Case History'!$U$15:$U$17,0))="Yes",$M968&lt;='Rate Case History'!$V$7,ISNUMBER($S968)),$S968/100,"NA")</f>
        <v>0.113</v>
      </c>
    </row>
    <row r="969" spans="1:27" x14ac:dyDescent="0.25">
      <c r="A969" s="55" t="s">
        <v>131</v>
      </c>
      <c r="B969" s="56" t="s">
        <v>837</v>
      </c>
      <c r="C969" s="55" t="s">
        <v>50</v>
      </c>
      <c r="D969" s="55" t="s">
        <v>847</v>
      </c>
      <c r="E969" s="55" t="s">
        <v>163</v>
      </c>
      <c r="F969" s="55" t="s">
        <v>35</v>
      </c>
      <c r="G969" s="57">
        <v>35199</v>
      </c>
      <c r="H969" s="58">
        <v>9.9</v>
      </c>
      <c r="I969" s="59">
        <v>10.64</v>
      </c>
      <c r="J969" s="59">
        <v>13</v>
      </c>
      <c r="K969" s="59">
        <v>49.74</v>
      </c>
      <c r="L969" s="59" t="s">
        <v>17</v>
      </c>
      <c r="M969" s="57">
        <v>35361</v>
      </c>
      <c r="N969" s="55" t="s">
        <v>73</v>
      </c>
      <c r="O969" s="58">
        <v>3.1</v>
      </c>
      <c r="P969" s="55" t="s">
        <v>74</v>
      </c>
      <c r="Q969" s="55" t="s">
        <v>74</v>
      </c>
      <c r="R969" s="59">
        <v>10.1</v>
      </c>
      <c r="S969" s="59" t="s">
        <v>17</v>
      </c>
      <c r="T969" s="59" t="s">
        <v>17</v>
      </c>
      <c r="U969" s="55" t="s">
        <v>1852</v>
      </c>
      <c r="V969" s="59" t="s">
        <v>17</v>
      </c>
      <c r="W969" s="55" t="s">
        <v>18</v>
      </c>
      <c r="X969" s="61">
        <v>5</v>
      </c>
      <c r="Y969" s="11">
        <f t="shared" si="65"/>
        <v>1996</v>
      </c>
      <c r="Z969" s="7" t="str">
        <f t="shared" si="66"/>
        <v>1996.4</v>
      </c>
      <c r="AA969" s="12" t="str">
        <f>IF(AND(INDEX('Rate Case History'!V$11:V$13,MATCH($F969,'Rate Case History'!$U$11:$U$13,0))="Yes",INDEX('Rate Case History'!V$15:V$17,MATCH($N969,'Rate Case History'!$U$15:$U$17,0))="Yes",$M969&lt;='Rate Case History'!$V$7,ISNUMBER($S969)),$S969/100,"NA")</f>
        <v>NA</v>
      </c>
    </row>
    <row r="970" spans="1:27" x14ac:dyDescent="0.25">
      <c r="A970" s="55" t="s">
        <v>131</v>
      </c>
      <c r="B970" s="56" t="s">
        <v>837</v>
      </c>
      <c r="C970" s="55" t="s">
        <v>50</v>
      </c>
      <c r="D970" s="55" t="s">
        <v>848</v>
      </c>
      <c r="E970" s="55" t="s">
        <v>163</v>
      </c>
      <c r="F970" s="55" t="s">
        <v>35</v>
      </c>
      <c r="G970" s="57">
        <v>34424</v>
      </c>
      <c r="H970" s="58">
        <v>10.4</v>
      </c>
      <c r="I970" s="59">
        <v>10.41</v>
      </c>
      <c r="J970" s="59">
        <v>12.5</v>
      </c>
      <c r="K970" s="59">
        <v>49.57</v>
      </c>
      <c r="L970" s="60" t="s">
        <v>17</v>
      </c>
      <c r="M970" s="57">
        <v>34626</v>
      </c>
      <c r="N970" s="55" t="s">
        <v>73</v>
      </c>
      <c r="O970" s="58">
        <v>5.2</v>
      </c>
      <c r="P970" s="55" t="s">
        <v>74</v>
      </c>
      <c r="Q970" s="55" t="s">
        <v>74</v>
      </c>
      <c r="R970" s="59">
        <v>10.15</v>
      </c>
      <c r="S970" s="59" t="s">
        <v>17</v>
      </c>
      <c r="T970" s="59" t="s">
        <v>17</v>
      </c>
      <c r="U970" s="55" t="s">
        <v>1725</v>
      </c>
      <c r="V970" s="60" t="s">
        <v>17</v>
      </c>
      <c r="W970" s="55" t="s">
        <v>18</v>
      </c>
      <c r="X970" s="61">
        <v>6</v>
      </c>
      <c r="Y970" s="11">
        <f t="shared" si="65"/>
        <v>1994</v>
      </c>
      <c r="Z970" s="7" t="str">
        <f t="shared" si="66"/>
        <v>1994.4</v>
      </c>
      <c r="AA970" s="12" t="str">
        <f>IF(AND(INDEX('Rate Case History'!V$11:V$13,MATCH($F970,'Rate Case History'!$U$11:$U$13,0))="Yes",INDEX('Rate Case History'!V$15:V$17,MATCH($N970,'Rate Case History'!$U$15:$U$17,0))="Yes",$M970&lt;='Rate Case History'!$V$7,ISNUMBER($S970)),$S970/100,"NA")</f>
        <v>NA</v>
      </c>
    </row>
    <row r="971" spans="1:27" x14ac:dyDescent="0.25">
      <c r="A971" s="55" t="s">
        <v>131</v>
      </c>
      <c r="B971" s="56" t="s">
        <v>837</v>
      </c>
      <c r="C971" s="55" t="s">
        <v>50</v>
      </c>
      <c r="D971" s="55" t="s">
        <v>849</v>
      </c>
      <c r="E971" s="55" t="s">
        <v>163</v>
      </c>
      <c r="F971" s="55" t="s">
        <v>35</v>
      </c>
      <c r="G971" s="57">
        <v>34207</v>
      </c>
      <c r="H971" s="58">
        <v>9.6</v>
      </c>
      <c r="I971" s="59">
        <v>10.62</v>
      </c>
      <c r="J971" s="59">
        <v>12.9</v>
      </c>
      <c r="K971" s="59">
        <v>49.67</v>
      </c>
      <c r="L971" s="60" t="s">
        <v>17</v>
      </c>
      <c r="M971" s="57">
        <v>34375</v>
      </c>
      <c r="N971" s="55" t="s">
        <v>73</v>
      </c>
      <c r="O971" s="58">
        <v>1.2</v>
      </c>
      <c r="P971" s="55" t="s">
        <v>74</v>
      </c>
      <c r="Q971" s="55" t="s">
        <v>74</v>
      </c>
      <c r="R971" s="59">
        <v>10.06</v>
      </c>
      <c r="S971" s="59" t="s">
        <v>17</v>
      </c>
      <c r="T971" s="59" t="s">
        <v>17</v>
      </c>
      <c r="U971" s="55" t="s">
        <v>1735</v>
      </c>
      <c r="V971" s="60" t="s">
        <v>17</v>
      </c>
      <c r="W971" s="55" t="s">
        <v>18</v>
      </c>
      <c r="X971" s="61">
        <v>5</v>
      </c>
      <c r="Y971" s="11">
        <f t="shared" si="65"/>
        <v>1994</v>
      </c>
      <c r="Z971" s="7" t="str">
        <f t="shared" si="66"/>
        <v>1994.1</v>
      </c>
      <c r="AA971" s="12" t="str">
        <f>IF(AND(INDEX('Rate Case History'!V$11:V$13,MATCH($F971,'Rate Case History'!$U$11:$U$13,0))="Yes",INDEX('Rate Case History'!V$15:V$17,MATCH($N971,'Rate Case History'!$U$15:$U$17,0))="Yes",$M971&lt;='Rate Case History'!$V$7,ISNUMBER($S971)),$S971/100,"NA")</f>
        <v>NA</v>
      </c>
    </row>
    <row r="972" spans="1:27" x14ac:dyDescent="0.25">
      <c r="A972" s="55" t="s">
        <v>131</v>
      </c>
      <c r="B972" s="56" t="s">
        <v>837</v>
      </c>
      <c r="C972" s="55" t="s">
        <v>50</v>
      </c>
      <c r="D972" s="55" t="s">
        <v>2290</v>
      </c>
      <c r="E972" s="55" t="s">
        <v>163</v>
      </c>
      <c r="F972" s="55" t="s">
        <v>35</v>
      </c>
      <c r="G972" s="57">
        <v>33228</v>
      </c>
      <c r="H972" s="58">
        <v>25.3</v>
      </c>
      <c r="I972" s="59">
        <v>12.35</v>
      </c>
      <c r="J972" s="59">
        <v>14.5</v>
      </c>
      <c r="K972" s="59">
        <v>53.37</v>
      </c>
      <c r="L972" s="60" t="s">
        <v>17</v>
      </c>
      <c r="M972" s="57">
        <v>33441</v>
      </c>
      <c r="N972" s="55" t="s">
        <v>73</v>
      </c>
      <c r="O972" s="58">
        <v>9.6999999999999993</v>
      </c>
      <c r="P972" s="55" t="s">
        <v>74</v>
      </c>
      <c r="Q972" s="55" t="s">
        <v>74</v>
      </c>
      <c r="R972" s="59">
        <v>11.43</v>
      </c>
      <c r="S972" s="59">
        <v>12.9</v>
      </c>
      <c r="T972" s="59">
        <v>52</v>
      </c>
      <c r="U972" s="55" t="s">
        <v>2291</v>
      </c>
      <c r="V972" s="60" t="s">
        <v>17</v>
      </c>
      <c r="W972" s="55" t="s">
        <v>18</v>
      </c>
      <c r="X972" s="61">
        <v>7</v>
      </c>
      <c r="Y972" s="11">
        <f t="shared" si="65"/>
        <v>1991</v>
      </c>
      <c r="Z972" s="7" t="str">
        <f t="shared" si="66"/>
        <v>1991.3</v>
      </c>
      <c r="AA972" s="12">
        <f>IF(AND(INDEX('Rate Case History'!V$11:V$13,MATCH($F972,'Rate Case History'!$U$11:$U$13,0))="Yes",INDEX('Rate Case History'!V$15:V$17,MATCH($N972,'Rate Case History'!$U$15:$U$17,0))="Yes",$M972&lt;='Rate Case History'!$V$7,ISNUMBER($S972)),$S972/100,"NA")</f>
        <v>0.129</v>
      </c>
    </row>
    <row r="973" spans="1:27" x14ac:dyDescent="0.25">
      <c r="A973" s="55" t="s">
        <v>131</v>
      </c>
      <c r="B973" s="56" t="s">
        <v>837</v>
      </c>
      <c r="C973" s="55" t="s">
        <v>50</v>
      </c>
      <c r="D973" s="55" t="s">
        <v>2292</v>
      </c>
      <c r="E973" s="55" t="s">
        <v>163</v>
      </c>
      <c r="F973" s="55" t="s">
        <v>35</v>
      </c>
      <c r="G973" s="57">
        <v>32269</v>
      </c>
      <c r="H973" s="58">
        <v>10.5</v>
      </c>
      <c r="I973" s="59">
        <v>12.36</v>
      </c>
      <c r="J973" s="59">
        <v>14.5</v>
      </c>
      <c r="K973" s="59">
        <v>52.6</v>
      </c>
      <c r="L973" s="59">
        <v>215</v>
      </c>
      <c r="M973" s="57">
        <v>32547</v>
      </c>
      <c r="N973" s="55" t="s">
        <v>76</v>
      </c>
      <c r="O973" s="58">
        <v>6.2</v>
      </c>
      <c r="P973" s="55" t="s">
        <v>74</v>
      </c>
      <c r="Q973" s="55" t="s">
        <v>75</v>
      </c>
      <c r="R973" s="59">
        <v>11.63</v>
      </c>
      <c r="S973" s="59">
        <v>13.37</v>
      </c>
      <c r="T973" s="59">
        <v>49.81</v>
      </c>
      <c r="U973" s="55" t="s">
        <v>2293</v>
      </c>
      <c r="V973" s="59">
        <v>211.7</v>
      </c>
      <c r="W973" s="55" t="s">
        <v>18</v>
      </c>
      <c r="X973" s="61">
        <v>9</v>
      </c>
      <c r="Y973" s="11">
        <f t="shared" si="65"/>
        <v>1989</v>
      </c>
      <c r="Z973" s="7" t="str">
        <f t="shared" si="66"/>
        <v>1989.1</v>
      </c>
      <c r="AA973" s="12">
        <f>IF(AND(INDEX('Rate Case History'!V$11:V$13,MATCH($F973,'Rate Case History'!$U$11:$U$13,0))="Yes",INDEX('Rate Case History'!V$15:V$17,MATCH($N973,'Rate Case History'!$U$15:$U$17,0))="Yes",$M973&lt;='Rate Case History'!$V$7,ISNUMBER($S973)),$S973/100,"NA")</f>
        <v>0.13369999999999999</v>
      </c>
    </row>
    <row r="974" spans="1:27" x14ac:dyDescent="0.25">
      <c r="A974" s="55" t="s">
        <v>131</v>
      </c>
      <c r="B974" s="56" t="s">
        <v>837</v>
      </c>
      <c r="C974" s="55" t="s">
        <v>50</v>
      </c>
      <c r="D974" s="55" t="s">
        <v>2294</v>
      </c>
      <c r="E974" s="55" t="s">
        <v>163</v>
      </c>
      <c r="F974" s="55" t="s">
        <v>35</v>
      </c>
      <c r="G974" s="57">
        <v>31181</v>
      </c>
      <c r="H974" s="58">
        <v>10.4</v>
      </c>
      <c r="I974" s="59">
        <v>12.91</v>
      </c>
      <c r="J974" s="59">
        <v>16</v>
      </c>
      <c r="K974" s="59">
        <v>46.24</v>
      </c>
      <c r="L974" s="59" t="s">
        <v>17</v>
      </c>
      <c r="M974" s="57">
        <v>31392</v>
      </c>
      <c r="N974" s="55" t="s">
        <v>76</v>
      </c>
      <c r="O974" s="58">
        <v>8.4</v>
      </c>
      <c r="P974" s="55" t="s">
        <v>74</v>
      </c>
      <c r="Q974" s="55" t="s">
        <v>74</v>
      </c>
      <c r="R974" s="59">
        <v>12.4</v>
      </c>
      <c r="S974" s="59">
        <v>14.9</v>
      </c>
      <c r="T974" s="59">
        <v>46.04</v>
      </c>
      <c r="U974" s="55" t="s">
        <v>2295</v>
      </c>
      <c r="V974" s="59" t="s">
        <v>17</v>
      </c>
      <c r="W974" s="55" t="s">
        <v>17</v>
      </c>
      <c r="X974" s="61">
        <v>7</v>
      </c>
      <c r="Y974" s="11">
        <f t="shared" si="65"/>
        <v>1985</v>
      </c>
      <c r="Z974" s="7" t="str">
        <f t="shared" si="66"/>
        <v>1985.4</v>
      </c>
      <c r="AA974" s="12">
        <f>IF(AND(INDEX('Rate Case History'!V$11:V$13,MATCH($F974,'Rate Case History'!$U$11:$U$13,0))="Yes",INDEX('Rate Case History'!V$15:V$17,MATCH($N974,'Rate Case History'!$U$15:$U$17,0))="Yes",$M974&lt;='Rate Case History'!$V$7,ISNUMBER($S974)),$S974/100,"NA")</f>
        <v>0.14899999999999999</v>
      </c>
    </row>
    <row r="975" spans="1:27" x14ac:dyDescent="0.25">
      <c r="A975" s="55" t="s">
        <v>131</v>
      </c>
      <c r="B975" s="56" t="s">
        <v>837</v>
      </c>
      <c r="C975" s="55" t="s">
        <v>50</v>
      </c>
      <c r="D975" s="55" t="s">
        <v>2296</v>
      </c>
      <c r="E975" s="55" t="s">
        <v>163</v>
      </c>
      <c r="F975" s="55" t="s">
        <v>35</v>
      </c>
      <c r="G975" s="57">
        <v>30071</v>
      </c>
      <c r="H975" s="58">
        <v>6.2</v>
      </c>
      <c r="I975" s="59">
        <v>12.19</v>
      </c>
      <c r="J975" s="59">
        <v>16.239999999999998</v>
      </c>
      <c r="K975" s="59">
        <v>53.22</v>
      </c>
      <c r="L975" s="59" t="s">
        <v>17</v>
      </c>
      <c r="M975" s="57">
        <v>30285</v>
      </c>
      <c r="N975" s="55" t="s">
        <v>76</v>
      </c>
      <c r="O975" s="58">
        <v>4.5999999999999996</v>
      </c>
      <c r="P975" s="55" t="s">
        <v>74</v>
      </c>
      <c r="Q975" s="55" t="s">
        <v>74</v>
      </c>
      <c r="R975" s="59">
        <v>11.87</v>
      </c>
      <c r="S975" s="59">
        <v>15.65</v>
      </c>
      <c r="T975" s="59">
        <v>53.17</v>
      </c>
      <c r="U975" s="55" t="s">
        <v>1981</v>
      </c>
      <c r="V975" s="59" t="s">
        <v>17</v>
      </c>
      <c r="W975" s="55" t="s">
        <v>17</v>
      </c>
      <c r="X975" s="61">
        <v>7</v>
      </c>
      <c r="Y975" s="11">
        <f t="shared" si="65"/>
        <v>1982</v>
      </c>
      <c r="Z975" s="7" t="str">
        <f t="shared" si="66"/>
        <v>1982.4</v>
      </c>
      <c r="AA975" s="12">
        <f>IF(AND(INDEX('Rate Case History'!V$11:V$13,MATCH($F975,'Rate Case History'!$U$11:$U$13,0))="Yes",INDEX('Rate Case History'!V$15:V$17,MATCH($N975,'Rate Case History'!$U$15:$U$17,0))="Yes",$M975&lt;='Rate Case History'!$V$7,ISNUMBER($S975)),$S975/100,"NA")</f>
        <v>0.1565</v>
      </c>
    </row>
    <row r="976" spans="1:27" x14ac:dyDescent="0.25">
      <c r="A976" s="55" t="s">
        <v>131</v>
      </c>
      <c r="B976" s="56" t="s">
        <v>837</v>
      </c>
      <c r="C976" s="55" t="s">
        <v>50</v>
      </c>
      <c r="D976" s="55" t="s">
        <v>2297</v>
      </c>
      <c r="E976" s="55" t="s">
        <v>163</v>
      </c>
      <c r="F976" s="55" t="s">
        <v>35</v>
      </c>
      <c r="G976" s="57">
        <v>29763</v>
      </c>
      <c r="H976" s="58">
        <v>12.8</v>
      </c>
      <c r="I976" s="59">
        <v>12.35</v>
      </c>
      <c r="J976" s="59">
        <v>17</v>
      </c>
      <c r="K976" s="59">
        <v>50.81</v>
      </c>
      <c r="L976" s="60" t="s">
        <v>17</v>
      </c>
      <c r="M976" s="57">
        <v>29984</v>
      </c>
      <c r="N976" s="55" t="s">
        <v>76</v>
      </c>
      <c r="O976" s="58">
        <v>9.1999999999999993</v>
      </c>
      <c r="P976" s="55" t="s">
        <v>74</v>
      </c>
      <c r="Q976" s="55" t="s">
        <v>74</v>
      </c>
      <c r="R976" s="59">
        <v>11.96</v>
      </c>
      <c r="S976" s="59">
        <v>16.239999999999998</v>
      </c>
      <c r="T976" s="59">
        <v>50.81</v>
      </c>
      <c r="U976" s="55" t="s">
        <v>1983</v>
      </c>
      <c r="V976" s="59" t="s">
        <v>17</v>
      </c>
      <c r="W976" s="55" t="s">
        <v>17</v>
      </c>
      <c r="X976" s="61">
        <v>7</v>
      </c>
      <c r="Y976" s="11">
        <f t="shared" si="65"/>
        <v>1982</v>
      </c>
      <c r="Z976" s="7" t="str">
        <f t="shared" si="66"/>
        <v>1982.1</v>
      </c>
      <c r="AA976" s="12">
        <f>IF(AND(INDEX('Rate Case History'!V$11:V$13,MATCH($F976,'Rate Case History'!$U$11:$U$13,0))="Yes",INDEX('Rate Case History'!V$15:V$17,MATCH($N976,'Rate Case History'!$U$15:$U$17,0))="Yes",$M976&lt;='Rate Case History'!$V$7,ISNUMBER($S976)),$S976/100,"NA")</f>
        <v>0.16239999999999999</v>
      </c>
    </row>
    <row r="977" spans="1:27" x14ac:dyDescent="0.25">
      <c r="A977" s="55" t="s">
        <v>131</v>
      </c>
      <c r="B977" s="56" t="s">
        <v>850</v>
      </c>
      <c r="C977" s="55" t="s">
        <v>58</v>
      </c>
      <c r="D977" s="55" t="s">
        <v>851</v>
      </c>
      <c r="E977" s="55" t="s">
        <v>163</v>
      </c>
      <c r="F977" s="55" t="s">
        <v>35</v>
      </c>
      <c r="G977" s="57">
        <v>44287</v>
      </c>
      <c r="H977" s="58">
        <v>49.664720000000003</v>
      </c>
      <c r="I977" s="59">
        <v>7.59</v>
      </c>
      <c r="J977" s="59">
        <v>10.25</v>
      </c>
      <c r="K977" s="59">
        <v>54.86</v>
      </c>
      <c r="L977" s="60">
        <v>1707.1903970000001</v>
      </c>
      <c r="M977" s="57">
        <v>44582</v>
      </c>
      <c r="N977" s="55" t="s">
        <v>73</v>
      </c>
      <c r="O977" s="58">
        <v>29.464352999999999</v>
      </c>
      <c r="P977" s="55" t="s">
        <v>74</v>
      </c>
      <c r="Q977" s="55" t="s">
        <v>75</v>
      </c>
      <c r="R977" s="59">
        <v>7.07</v>
      </c>
      <c r="S977" s="59">
        <v>9.6</v>
      </c>
      <c r="T977" s="59">
        <v>51.6</v>
      </c>
      <c r="U977" s="55" t="s">
        <v>1685</v>
      </c>
      <c r="V977" s="60">
        <v>1702.058612</v>
      </c>
      <c r="W977" s="55" t="s">
        <v>18</v>
      </c>
      <c r="X977" s="61">
        <v>9</v>
      </c>
      <c r="Y977" s="11">
        <f t="shared" si="65"/>
        <v>2022</v>
      </c>
      <c r="Z977" s="7" t="str">
        <f t="shared" si="66"/>
        <v>2022.1</v>
      </c>
      <c r="AA977" s="12">
        <f>IF(AND(INDEX('Rate Case History'!V$11:V$13,MATCH($F977,'Rate Case History'!$U$11:$U$13,0))="Yes",INDEX('Rate Case History'!V$15:V$17,MATCH($N977,'Rate Case History'!$U$15:$U$17,0))="Yes",$M977&lt;='Rate Case History'!$V$7,ISNUMBER($S977)),$S977/100,"NA")</f>
        <v>9.6000000000000002E-2</v>
      </c>
    </row>
    <row r="978" spans="1:27" x14ac:dyDescent="0.25">
      <c r="A978" s="55" t="s">
        <v>131</v>
      </c>
      <c r="B978" s="56" t="s">
        <v>850</v>
      </c>
      <c r="C978" s="55" t="s">
        <v>58</v>
      </c>
      <c r="D978" s="55" t="s">
        <v>852</v>
      </c>
      <c r="E978" s="55" t="s">
        <v>163</v>
      </c>
      <c r="F978" s="55" t="s">
        <v>35</v>
      </c>
      <c r="G978" s="57">
        <v>42460</v>
      </c>
      <c r="H978" s="58">
        <v>41.583019999999998</v>
      </c>
      <c r="I978" s="59">
        <v>8.14</v>
      </c>
      <c r="J978" s="59">
        <v>10.6</v>
      </c>
      <c r="K978" s="59">
        <v>53.5</v>
      </c>
      <c r="L978" s="59">
        <v>949.34145999999998</v>
      </c>
      <c r="M978" s="57">
        <v>42671</v>
      </c>
      <c r="N978" s="55" t="s">
        <v>73</v>
      </c>
      <c r="O978" s="58">
        <v>19.05416</v>
      </c>
      <c r="P978" s="55" t="s">
        <v>74</v>
      </c>
      <c r="Q978" s="55" t="s">
        <v>74</v>
      </c>
      <c r="R978" s="59">
        <v>7.53</v>
      </c>
      <c r="S978" s="59">
        <v>9.6999999999999993</v>
      </c>
      <c r="T978" s="59">
        <v>52</v>
      </c>
      <c r="U978" s="55" t="s">
        <v>1656</v>
      </c>
      <c r="V978" s="59">
        <v>946.72223499999996</v>
      </c>
      <c r="W978" s="55" t="s">
        <v>18</v>
      </c>
      <c r="X978" s="61">
        <v>7</v>
      </c>
      <c r="Y978" s="11">
        <f t="shared" si="65"/>
        <v>2016</v>
      </c>
      <c r="Z978" s="7" t="str">
        <f t="shared" si="66"/>
        <v>2016.4</v>
      </c>
      <c r="AA978" s="12">
        <f>IF(AND(INDEX('Rate Case History'!V$11:V$13,MATCH($F978,'Rate Case History'!$U$11:$U$13,0))="Yes",INDEX('Rate Case History'!V$15:V$17,MATCH($N978,'Rate Case History'!$U$15:$U$17,0))="Yes",$M978&lt;='Rate Case History'!$V$7,ISNUMBER($S978)),$S978/100,"NA")</f>
        <v>9.6999999999999989E-2</v>
      </c>
    </row>
    <row r="979" spans="1:27" x14ac:dyDescent="0.25">
      <c r="A979" s="55" t="s">
        <v>131</v>
      </c>
      <c r="B979" s="56" t="s">
        <v>850</v>
      </c>
      <c r="C979" s="55" t="s">
        <v>58</v>
      </c>
      <c r="D979" s="55" t="s">
        <v>853</v>
      </c>
      <c r="E979" s="55" t="s">
        <v>163</v>
      </c>
      <c r="F979" s="55" t="s">
        <v>35</v>
      </c>
      <c r="G979" s="57">
        <v>39538</v>
      </c>
      <c r="H979" s="58">
        <v>20.399999999999999</v>
      </c>
      <c r="I979" s="59">
        <v>9.36</v>
      </c>
      <c r="J979" s="59">
        <v>12</v>
      </c>
      <c r="K979" s="59">
        <v>53.75</v>
      </c>
      <c r="L979" s="59">
        <v>720.1</v>
      </c>
      <c r="M979" s="57">
        <v>39745</v>
      </c>
      <c r="N979" s="55" t="s">
        <v>73</v>
      </c>
      <c r="O979" s="58">
        <v>9.1</v>
      </c>
      <c r="P979" s="55" t="s">
        <v>74</v>
      </c>
      <c r="Q979" s="55" t="s">
        <v>74</v>
      </c>
      <c r="R979" s="59">
        <v>8.5399999999999991</v>
      </c>
      <c r="S979" s="59">
        <v>10.6</v>
      </c>
      <c r="T979" s="59">
        <v>54</v>
      </c>
      <c r="U979" s="55" t="s">
        <v>1696</v>
      </c>
      <c r="V979" s="59">
        <v>709.7</v>
      </c>
      <c r="W979" s="55" t="s">
        <v>18</v>
      </c>
      <c r="X979" s="61">
        <v>6</v>
      </c>
      <c r="Y979" s="11">
        <f t="shared" ref="Y979:Y1010" si="67">YEAR(M979)</f>
        <v>2008</v>
      </c>
      <c r="Z979" s="7" t="str">
        <f t="shared" si="66"/>
        <v>2008.4</v>
      </c>
      <c r="AA979" s="12">
        <f>IF(AND(INDEX('Rate Case History'!V$11:V$13,MATCH($F979,'Rate Case History'!$U$11:$U$13,0))="Yes",INDEX('Rate Case History'!V$15:V$17,MATCH($N979,'Rate Case History'!$U$15:$U$17,0))="Yes",$M979&lt;='Rate Case History'!$V$7,ISNUMBER($S979)),$S979/100,"NA")</f>
        <v>0.106</v>
      </c>
    </row>
    <row r="980" spans="1:27" x14ac:dyDescent="0.25">
      <c r="A980" s="55" t="s">
        <v>131</v>
      </c>
      <c r="B980" s="56" t="s">
        <v>850</v>
      </c>
      <c r="C980" s="55" t="s">
        <v>58</v>
      </c>
      <c r="D980" s="55" t="s">
        <v>854</v>
      </c>
      <c r="E980" s="55" t="s">
        <v>163</v>
      </c>
      <c r="F980" s="55" t="s">
        <v>35</v>
      </c>
      <c r="G980" s="57">
        <v>38810</v>
      </c>
      <c r="H980" s="58">
        <v>28.4</v>
      </c>
      <c r="I980" s="59">
        <v>9.74</v>
      </c>
      <c r="J980" s="59">
        <v>12</v>
      </c>
      <c r="K980" s="59">
        <v>53.82</v>
      </c>
      <c r="L980" s="59">
        <v>594.29999999999995</v>
      </c>
      <c r="M980" s="57">
        <v>39013</v>
      </c>
      <c r="N980" s="55" t="s">
        <v>73</v>
      </c>
      <c r="O980" s="58">
        <v>15.2</v>
      </c>
      <c r="P980" s="55" t="s">
        <v>74</v>
      </c>
      <c r="Q980" s="55" t="s">
        <v>74</v>
      </c>
      <c r="R980" s="60">
        <v>8.9</v>
      </c>
      <c r="S980" s="60" t="s">
        <v>17</v>
      </c>
      <c r="T980" s="60" t="s">
        <v>17</v>
      </c>
      <c r="U980" s="55" t="s">
        <v>1697</v>
      </c>
      <c r="V980" s="60">
        <v>620.4</v>
      </c>
      <c r="W980" s="55" t="s">
        <v>18</v>
      </c>
      <c r="X980" s="61">
        <v>6</v>
      </c>
      <c r="Y980" s="11">
        <f t="shared" si="67"/>
        <v>2006</v>
      </c>
      <c r="Z980" s="7" t="str">
        <f t="shared" si="66"/>
        <v>2006.4</v>
      </c>
      <c r="AA980" s="12" t="str">
        <f>IF(AND(INDEX('Rate Case History'!V$11:V$13,MATCH($F980,'Rate Case History'!$U$11:$U$13,0))="Yes",INDEX('Rate Case History'!V$15:V$17,MATCH($N980,'Rate Case History'!$U$15:$U$17,0))="Yes",$M980&lt;='Rate Case History'!$V$7,ISNUMBER($S980)),$S980/100,"NA")</f>
        <v>NA</v>
      </c>
    </row>
    <row r="981" spans="1:27" x14ac:dyDescent="0.25">
      <c r="A981" s="55" t="s">
        <v>131</v>
      </c>
      <c r="B981" s="56" t="s">
        <v>850</v>
      </c>
      <c r="C981" s="55" t="s">
        <v>58</v>
      </c>
      <c r="D981" s="55" t="s">
        <v>855</v>
      </c>
      <c r="E981" s="55" t="s">
        <v>163</v>
      </c>
      <c r="F981" s="55" t="s">
        <v>35</v>
      </c>
      <c r="G981" s="57">
        <v>35887</v>
      </c>
      <c r="H981" s="58">
        <v>21.5</v>
      </c>
      <c r="I981" s="59">
        <v>10.199999999999999</v>
      </c>
      <c r="J981" s="59">
        <v>12.1</v>
      </c>
      <c r="K981" s="59">
        <v>52.33</v>
      </c>
      <c r="L981" s="59" t="s">
        <v>17</v>
      </c>
      <c r="M981" s="57">
        <v>36098</v>
      </c>
      <c r="N981" s="55" t="s">
        <v>76</v>
      </c>
      <c r="O981" s="58">
        <v>12.4</v>
      </c>
      <c r="P981" s="55" t="s">
        <v>74</v>
      </c>
      <c r="Q981" s="55" t="s">
        <v>74</v>
      </c>
      <c r="R981" s="59">
        <v>9.82</v>
      </c>
      <c r="S981" s="59">
        <v>11.4</v>
      </c>
      <c r="T981" s="59">
        <v>51.91</v>
      </c>
      <c r="U981" s="55" t="s">
        <v>1736</v>
      </c>
      <c r="V981" s="59" t="s">
        <v>17</v>
      </c>
      <c r="W981" s="55" t="s">
        <v>18</v>
      </c>
      <c r="X981" s="61">
        <v>7</v>
      </c>
      <c r="Y981" s="11">
        <f t="shared" si="67"/>
        <v>1998</v>
      </c>
      <c r="Z981" s="7" t="str">
        <f t="shared" si="66"/>
        <v>1998.4</v>
      </c>
      <c r="AA981" s="12">
        <f>IF(AND(INDEX('Rate Case History'!V$11:V$13,MATCH($F981,'Rate Case History'!$U$11:$U$13,0))="Yes",INDEX('Rate Case History'!V$15:V$17,MATCH($N981,'Rate Case History'!$U$15:$U$17,0))="Yes",$M981&lt;='Rate Case History'!$V$7,ISNUMBER($S981)),$S981/100,"NA")</f>
        <v>0.114</v>
      </c>
    </row>
    <row r="982" spans="1:27" x14ac:dyDescent="0.25">
      <c r="A982" s="55" t="s">
        <v>131</v>
      </c>
      <c r="B982" s="56" t="s">
        <v>850</v>
      </c>
      <c r="C982" s="55" t="s">
        <v>58</v>
      </c>
      <c r="D982" s="55" t="s">
        <v>856</v>
      </c>
      <c r="E982" s="55" t="s">
        <v>163</v>
      </c>
      <c r="F982" s="55" t="s">
        <v>35</v>
      </c>
      <c r="G982" s="57">
        <v>35128</v>
      </c>
      <c r="H982" s="58">
        <v>15.4</v>
      </c>
      <c r="I982" s="59">
        <v>11.65</v>
      </c>
      <c r="J982" s="59">
        <v>14</v>
      </c>
      <c r="K982" s="59">
        <v>56.6</v>
      </c>
      <c r="L982" s="59" t="s">
        <v>17</v>
      </c>
      <c r="M982" s="57">
        <v>35333</v>
      </c>
      <c r="N982" s="55" t="s">
        <v>73</v>
      </c>
      <c r="O982" s="58">
        <v>2.7</v>
      </c>
      <c r="P982" s="55" t="s">
        <v>74</v>
      </c>
      <c r="Q982" s="55" t="s">
        <v>74</v>
      </c>
      <c r="R982" s="59">
        <v>10.37</v>
      </c>
      <c r="S982" s="59" t="s">
        <v>17</v>
      </c>
      <c r="T982" s="59" t="s">
        <v>17</v>
      </c>
      <c r="U982" s="55" t="s">
        <v>1691</v>
      </c>
      <c r="V982" s="59" t="s">
        <v>17</v>
      </c>
      <c r="W982" s="55" t="s">
        <v>18</v>
      </c>
      <c r="X982" s="61">
        <v>6</v>
      </c>
      <c r="Y982" s="11">
        <f t="shared" si="67"/>
        <v>1996</v>
      </c>
      <c r="Z982" s="7" t="str">
        <f t="shared" si="66"/>
        <v>1996.3</v>
      </c>
      <c r="AA982" s="12" t="str">
        <f>IF(AND(INDEX('Rate Case History'!V$11:V$13,MATCH($F982,'Rate Case History'!$U$11:$U$13,0))="Yes",INDEX('Rate Case History'!V$15:V$17,MATCH($N982,'Rate Case History'!$U$15:$U$17,0))="Yes",$M982&lt;='Rate Case History'!$V$7,ISNUMBER($S982)),$S982/100,"NA")</f>
        <v>NA</v>
      </c>
    </row>
    <row r="983" spans="1:27" x14ac:dyDescent="0.25">
      <c r="A983" s="55" t="s">
        <v>131</v>
      </c>
      <c r="B983" s="56" t="s">
        <v>850</v>
      </c>
      <c r="C983" s="55" t="s">
        <v>58</v>
      </c>
      <c r="D983" s="55" t="s">
        <v>857</v>
      </c>
      <c r="E983" s="55" t="s">
        <v>163</v>
      </c>
      <c r="F983" s="55" t="s">
        <v>35</v>
      </c>
      <c r="G983" s="57">
        <v>34402</v>
      </c>
      <c r="H983" s="58">
        <v>17.2</v>
      </c>
      <c r="I983" s="59">
        <v>11.15</v>
      </c>
      <c r="J983" s="59">
        <v>12.9</v>
      </c>
      <c r="K983" s="59">
        <v>53.65</v>
      </c>
      <c r="L983" s="59">
        <v>298.60000000000002</v>
      </c>
      <c r="M983" s="57">
        <v>34614</v>
      </c>
      <c r="N983" s="55" t="s">
        <v>76</v>
      </c>
      <c r="O983" s="58">
        <v>10.8</v>
      </c>
      <c r="P983" s="55" t="s">
        <v>74</v>
      </c>
      <c r="Q983" s="55" t="s">
        <v>74</v>
      </c>
      <c r="R983" s="59">
        <v>10.51</v>
      </c>
      <c r="S983" s="59">
        <v>11.87</v>
      </c>
      <c r="T983" s="59">
        <v>50</v>
      </c>
      <c r="U983" s="55" t="s">
        <v>1725</v>
      </c>
      <c r="V983" s="59">
        <v>298.60000000000002</v>
      </c>
      <c r="W983" s="55" t="s">
        <v>18</v>
      </c>
      <c r="X983" s="61">
        <v>7</v>
      </c>
      <c r="Y983" s="11">
        <f t="shared" si="67"/>
        <v>1994</v>
      </c>
      <c r="Z983" s="7" t="str">
        <f t="shared" si="66"/>
        <v>1994.4</v>
      </c>
      <c r="AA983" s="12">
        <f>IF(AND(INDEX('Rate Case History'!V$11:V$13,MATCH($F983,'Rate Case History'!$U$11:$U$13,0))="Yes",INDEX('Rate Case History'!V$15:V$17,MATCH($N983,'Rate Case History'!$U$15:$U$17,0))="Yes",$M983&lt;='Rate Case History'!$V$7,ISNUMBER($S983)),$S983/100,"NA")</f>
        <v>0.11869999999999999</v>
      </c>
    </row>
    <row r="984" spans="1:27" x14ac:dyDescent="0.25">
      <c r="A984" s="55" t="s">
        <v>131</v>
      </c>
      <c r="B984" s="56" t="s">
        <v>850</v>
      </c>
      <c r="C984" s="55" t="s">
        <v>58</v>
      </c>
      <c r="D984" s="55" t="s">
        <v>2298</v>
      </c>
      <c r="E984" s="55" t="s">
        <v>163</v>
      </c>
      <c r="F984" s="55" t="s">
        <v>35</v>
      </c>
      <c r="G984" s="57">
        <v>33329</v>
      </c>
      <c r="H984" s="58">
        <v>8.9</v>
      </c>
      <c r="I984" s="59">
        <v>11.44</v>
      </c>
      <c r="J984" s="59">
        <v>13.75</v>
      </c>
      <c r="K984" s="59">
        <v>47.1</v>
      </c>
      <c r="L984" s="60" t="s">
        <v>17</v>
      </c>
      <c r="M984" s="57">
        <v>33543</v>
      </c>
      <c r="N984" s="55" t="s">
        <v>73</v>
      </c>
      <c r="O984" s="58">
        <v>5.3</v>
      </c>
      <c r="P984" s="55" t="s">
        <v>74</v>
      </c>
      <c r="Q984" s="55" t="s">
        <v>74</v>
      </c>
      <c r="R984" s="60">
        <v>11.1</v>
      </c>
      <c r="S984" s="60">
        <v>12.9</v>
      </c>
      <c r="T984" s="60">
        <v>47.54</v>
      </c>
      <c r="U984" s="55" t="s">
        <v>1758</v>
      </c>
      <c r="V984" s="60" t="s">
        <v>17</v>
      </c>
      <c r="W984" s="55" t="s">
        <v>18</v>
      </c>
      <c r="X984" s="61">
        <v>7</v>
      </c>
      <c r="Y984" s="11">
        <f t="shared" si="67"/>
        <v>1991</v>
      </c>
      <c r="Z984" s="7" t="str">
        <f t="shared" si="66"/>
        <v>1991.4</v>
      </c>
      <c r="AA984" s="12">
        <f>IF(AND(INDEX('Rate Case History'!V$11:V$13,MATCH($F984,'Rate Case History'!$U$11:$U$13,0))="Yes",INDEX('Rate Case History'!V$15:V$17,MATCH($N984,'Rate Case History'!$U$15:$U$17,0))="Yes",$M984&lt;='Rate Case History'!$V$7,ISNUMBER($S984)),$S984/100,"NA")</f>
        <v>0.129</v>
      </c>
    </row>
    <row r="985" spans="1:27" x14ac:dyDescent="0.25">
      <c r="A985" s="55" t="s">
        <v>131</v>
      </c>
      <c r="B985" s="56" t="s">
        <v>850</v>
      </c>
      <c r="C985" s="55" t="s">
        <v>58</v>
      </c>
      <c r="D985" s="55" t="s">
        <v>2299</v>
      </c>
      <c r="E985" s="55" t="s">
        <v>163</v>
      </c>
      <c r="F985" s="55" t="s">
        <v>35</v>
      </c>
      <c r="G985" s="57">
        <v>32603</v>
      </c>
      <c r="H985" s="58">
        <v>7.3</v>
      </c>
      <c r="I985" s="59">
        <v>11.97</v>
      </c>
      <c r="J985" s="59">
        <v>14.5</v>
      </c>
      <c r="K985" s="59">
        <v>47.89</v>
      </c>
      <c r="L985" s="60">
        <v>201.5</v>
      </c>
      <c r="M985" s="57">
        <v>32817</v>
      </c>
      <c r="N985" s="55" t="s">
        <v>76</v>
      </c>
      <c r="O985" s="58">
        <v>5.4</v>
      </c>
      <c r="P985" s="55" t="s">
        <v>74</v>
      </c>
      <c r="Q985" s="55" t="s">
        <v>74</v>
      </c>
      <c r="R985" s="60">
        <v>11.44</v>
      </c>
      <c r="S985" s="59">
        <v>13.2</v>
      </c>
      <c r="T985" s="60">
        <v>50.71</v>
      </c>
      <c r="U985" s="55" t="s">
        <v>1975</v>
      </c>
      <c r="V985" s="60">
        <v>203.2</v>
      </c>
      <c r="W985" s="55" t="s">
        <v>18</v>
      </c>
      <c r="X985" s="61">
        <v>7</v>
      </c>
      <c r="Y985" s="11">
        <f t="shared" si="67"/>
        <v>1989</v>
      </c>
      <c r="Z985" s="7" t="str">
        <f t="shared" si="66"/>
        <v>1989.4</v>
      </c>
      <c r="AA985" s="12">
        <f>IF(AND(INDEX('Rate Case History'!V$11:V$13,MATCH($F985,'Rate Case History'!$U$11:$U$13,0))="Yes",INDEX('Rate Case History'!V$15:V$17,MATCH($N985,'Rate Case History'!$U$15:$U$17,0))="Yes",$M985&lt;='Rate Case History'!$V$7,ISNUMBER($S985)),$S985/100,"NA")</f>
        <v>0.13200000000000001</v>
      </c>
    </row>
    <row r="986" spans="1:27" x14ac:dyDescent="0.25">
      <c r="A986" s="55" t="s">
        <v>131</v>
      </c>
      <c r="B986" s="56" t="s">
        <v>850</v>
      </c>
      <c r="C986" s="55" t="s">
        <v>58</v>
      </c>
      <c r="D986" s="55" t="s">
        <v>2300</v>
      </c>
      <c r="E986" s="55" t="s">
        <v>163</v>
      </c>
      <c r="F986" s="55" t="s">
        <v>35</v>
      </c>
      <c r="G986" s="57">
        <v>31513</v>
      </c>
      <c r="H986" s="58">
        <v>7.4</v>
      </c>
      <c r="I986" s="59">
        <v>12.44</v>
      </c>
      <c r="J986" s="59">
        <v>15.25</v>
      </c>
      <c r="K986" s="59">
        <v>43.01</v>
      </c>
      <c r="L986" s="59" t="s">
        <v>17</v>
      </c>
      <c r="M986" s="57">
        <v>31735</v>
      </c>
      <c r="N986" s="55" t="s">
        <v>76</v>
      </c>
      <c r="O986" s="58">
        <v>2.2999999999999998</v>
      </c>
      <c r="P986" s="55" t="s">
        <v>74</v>
      </c>
      <c r="Q986" s="55" t="s">
        <v>74</v>
      </c>
      <c r="R986" s="59">
        <v>11.76</v>
      </c>
      <c r="S986" s="59">
        <v>13.75</v>
      </c>
      <c r="T986" s="59">
        <v>40.57</v>
      </c>
      <c r="U986" s="55" t="s">
        <v>1945</v>
      </c>
      <c r="V986" s="60" t="s">
        <v>17</v>
      </c>
      <c r="W986" s="55" t="s">
        <v>17</v>
      </c>
      <c r="X986" s="61">
        <v>7</v>
      </c>
      <c r="Y986" s="11">
        <f t="shared" si="67"/>
        <v>1986</v>
      </c>
      <c r="Z986" s="7" t="str">
        <f t="shared" si="66"/>
        <v>1986.4</v>
      </c>
      <c r="AA986" s="12">
        <f>IF(AND(INDEX('Rate Case History'!V$11:V$13,MATCH($F986,'Rate Case History'!$U$11:$U$13,0))="Yes",INDEX('Rate Case History'!V$15:V$17,MATCH($N986,'Rate Case History'!$U$15:$U$17,0))="Yes",$M986&lt;='Rate Case History'!$V$7,ISNUMBER($S986)),$S986/100,"NA")</f>
        <v>0.13750000000000001</v>
      </c>
    </row>
    <row r="987" spans="1:27" x14ac:dyDescent="0.25">
      <c r="A987" s="55" t="s">
        <v>131</v>
      </c>
      <c r="B987" s="56" t="s">
        <v>850</v>
      </c>
      <c r="C987" s="55" t="s">
        <v>58</v>
      </c>
      <c r="D987" s="55" t="s">
        <v>2301</v>
      </c>
      <c r="E987" s="55" t="s">
        <v>163</v>
      </c>
      <c r="F987" s="55" t="s">
        <v>35</v>
      </c>
      <c r="G987" s="57">
        <v>31156</v>
      </c>
      <c r="H987" s="58">
        <v>9.6</v>
      </c>
      <c r="I987" s="59">
        <v>13.08</v>
      </c>
      <c r="J987" s="59">
        <v>16.399999999999999</v>
      </c>
      <c r="K987" s="59">
        <v>41.87</v>
      </c>
      <c r="L987" s="59" t="s">
        <v>17</v>
      </c>
      <c r="M987" s="57">
        <v>31371</v>
      </c>
      <c r="N987" s="55" t="s">
        <v>76</v>
      </c>
      <c r="O987" s="60">
        <v>6.7</v>
      </c>
      <c r="P987" s="55" t="s">
        <v>74</v>
      </c>
      <c r="Q987" s="55" t="s">
        <v>74</v>
      </c>
      <c r="R987" s="60">
        <v>12.45</v>
      </c>
      <c r="S987" s="60">
        <v>14.9</v>
      </c>
      <c r="T987" s="60">
        <v>41.87</v>
      </c>
      <c r="U987" s="55" t="s">
        <v>1955</v>
      </c>
      <c r="V987" s="60" t="s">
        <v>17</v>
      </c>
      <c r="W987" s="55" t="s">
        <v>17</v>
      </c>
      <c r="X987" s="61">
        <v>7</v>
      </c>
      <c r="Y987" s="11">
        <f t="shared" si="67"/>
        <v>1985</v>
      </c>
      <c r="Z987" s="7" t="str">
        <f t="shared" si="66"/>
        <v>1985.4</v>
      </c>
      <c r="AA987" s="12">
        <f>IF(AND(INDEX('Rate Case History'!V$11:V$13,MATCH($F987,'Rate Case History'!$U$11:$U$13,0))="Yes",INDEX('Rate Case History'!V$15:V$17,MATCH($N987,'Rate Case History'!$U$15:$U$17,0))="Yes",$M987&lt;='Rate Case History'!$V$7,ISNUMBER($S987)),$S987/100,"NA")</f>
        <v>0.14899999999999999</v>
      </c>
    </row>
    <row r="988" spans="1:27" x14ac:dyDescent="0.25">
      <c r="A988" s="55" t="s">
        <v>131</v>
      </c>
      <c r="B988" s="56" t="s">
        <v>850</v>
      </c>
      <c r="C988" s="55" t="s">
        <v>58</v>
      </c>
      <c r="D988" s="55" t="s">
        <v>2302</v>
      </c>
      <c r="E988" s="55" t="s">
        <v>163</v>
      </c>
      <c r="F988" s="55" t="s">
        <v>35</v>
      </c>
      <c r="G988" s="57">
        <v>30335</v>
      </c>
      <c r="H988" s="58">
        <v>4.7</v>
      </c>
      <c r="I988" s="59">
        <v>13.19</v>
      </c>
      <c r="J988" s="59">
        <v>17.5</v>
      </c>
      <c r="K988" s="59">
        <v>42.97</v>
      </c>
      <c r="L988" s="59" t="s">
        <v>17</v>
      </c>
      <c r="M988" s="57">
        <v>30546</v>
      </c>
      <c r="N988" s="55" t="s">
        <v>76</v>
      </c>
      <c r="O988" s="58">
        <v>1.5</v>
      </c>
      <c r="P988" s="55" t="s">
        <v>74</v>
      </c>
      <c r="Q988" s="55" t="s">
        <v>74</v>
      </c>
      <c r="R988" s="59">
        <v>12.24</v>
      </c>
      <c r="S988" s="59">
        <v>15.3</v>
      </c>
      <c r="T988" s="59">
        <v>42.97</v>
      </c>
      <c r="U988" s="55" t="s">
        <v>2130</v>
      </c>
      <c r="V988" s="59" t="s">
        <v>17</v>
      </c>
      <c r="W988" s="55" t="s">
        <v>17</v>
      </c>
      <c r="X988" s="61">
        <v>7</v>
      </c>
      <c r="Y988" s="11">
        <f t="shared" si="67"/>
        <v>1983</v>
      </c>
      <c r="Z988" s="7" t="str">
        <f t="shared" si="66"/>
        <v>1983.3</v>
      </c>
      <c r="AA988" s="12">
        <f>IF(AND(INDEX('Rate Case History'!V$11:V$13,MATCH($F988,'Rate Case History'!$U$11:$U$13,0))="Yes",INDEX('Rate Case History'!V$15:V$17,MATCH($N988,'Rate Case History'!$U$15:$U$17,0))="Yes",$M988&lt;='Rate Case History'!$V$7,ISNUMBER($S988)),$S988/100,"NA")</f>
        <v>0.153</v>
      </c>
    </row>
    <row r="989" spans="1:27" x14ac:dyDescent="0.25">
      <c r="A989" s="55" t="s">
        <v>131</v>
      </c>
      <c r="B989" s="56" t="s">
        <v>850</v>
      </c>
      <c r="C989" s="55" t="s">
        <v>58</v>
      </c>
      <c r="D989" s="55" t="s">
        <v>2303</v>
      </c>
      <c r="E989" s="55" t="s">
        <v>163</v>
      </c>
      <c r="F989" s="55" t="s">
        <v>35</v>
      </c>
      <c r="G989" s="57">
        <v>29879</v>
      </c>
      <c r="H989" s="58">
        <v>12.5</v>
      </c>
      <c r="I989" s="59">
        <v>11.94</v>
      </c>
      <c r="J989" s="59">
        <v>17.5</v>
      </c>
      <c r="K989" s="59">
        <v>44.26</v>
      </c>
      <c r="L989" s="59" t="s">
        <v>17</v>
      </c>
      <c r="M989" s="57">
        <v>30085</v>
      </c>
      <c r="N989" s="55" t="s">
        <v>76</v>
      </c>
      <c r="O989" s="58">
        <v>9.9</v>
      </c>
      <c r="P989" s="55" t="s">
        <v>74</v>
      </c>
      <c r="Q989" s="55" t="s">
        <v>74</v>
      </c>
      <c r="R989" s="60">
        <v>11.19</v>
      </c>
      <c r="S989" s="60">
        <v>15.8</v>
      </c>
      <c r="T989" s="60">
        <v>44.26</v>
      </c>
      <c r="U989" s="55" t="s">
        <v>1970</v>
      </c>
      <c r="V989" s="60" t="s">
        <v>17</v>
      </c>
      <c r="W989" s="55" t="s">
        <v>17</v>
      </c>
      <c r="X989" s="61">
        <v>6</v>
      </c>
      <c r="Y989" s="11">
        <f t="shared" si="67"/>
        <v>1982</v>
      </c>
      <c r="Z989" s="7" t="str">
        <f t="shared" si="66"/>
        <v>1982.2</v>
      </c>
      <c r="AA989" s="12">
        <f>IF(AND(INDEX('Rate Case History'!V$11:V$13,MATCH($F989,'Rate Case History'!$U$11:$U$13,0))="Yes",INDEX('Rate Case History'!V$15:V$17,MATCH($N989,'Rate Case History'!$U$15:$U$17,0))="Yes",$M989&lt;='Rate Case History'!$V$7,ISNUMBER($S989)),$S989/100,"NA")</f>
        <v>0.158</v>
      </c>
    </row>
    <row r="990" spans="1:27" x14ac:dyDescent="0.25">
      <c r="A990" s="55" t="s">
        <v>131</v>
      </c>
      <c r="B990" s="56" t="s">
        <v>850</v>
      </c>
      <c r="C990" s="55" t="s">
        <v>58</v>
      </c>
      <c r="D990" s="55" t="s">
        <v>2304</v>
      </c>
      <c r="E990" s="55" t="s">
        <v>163</v>
      </c>
      <c r="F990" s="55" t="s">
        <v>35</v>
      </c>
      <c r="G990" s="57">
        <v>29382</v>
      </c>
      <c r="H990" s="58">
        <v>7.5</v>
      </c>
      <c r="I990" s="59">
        <v>10.85</v>
      </c>
      <c r="J990" s="59">
        <v>16.3</v>
      </c>
      <c r="K990" s="59">
        <v>38</v>
      </c>
      <c r="L990" s="59" t="s">
        <v>17</v>
      </c>
      <c r="M990" s="57">
        <v>29598</v>
      </c>
      <c r="N990" s="55" t="s">
        <v>76</v>
      </c>
      <c r="O990" s="58">
        <v>4.7</v>
      </c>
      <c r="P990" s="55" t="s">
        <v>74</v>
      </c>
      <c r="Q990" s="55" t="s">
        <v>74</v>
      </c>
      <c r="R990" s="59">
        <v>10.3</v>
      </c>
      <c r="S990" s="60">
        <v>14.95</v>
      </c>
      <c r="T990" s="60">
        <v>37.590000000000003</v>
      </c>
      <c r="U990" s="55" t="s">
        <v>1985</v>
      </c>
      <c r="V990" s="59" t="s">
        <v>17</v>
      </c>
      <c r="W990" s="55" t="s">
        <v>17</v>
      </c>
      <c r="X990" s="61">
        <v>7</v>
      </c>
      <c r="Y990" s="11">
        <f t="shared" si="67"/>
        <v>1981</v>
      </c>
      <c r="Z990" s="7" t="str">
        <f t="shared" si="66"/>
        <v>1981.1</v>
      </c>
      <c r="AA990" s="12">
        <f>IF(AND(INDEX('Rate Case History'!V$11:V$13,MATCH($F990,'Rate Case History'!$U$11:$U$13,0))="Yes",INDEX('Rate Case History'!V$15:V$17,MATCH($N990,'Rate Case History'!$U$15:$U$17,0))="Yes",$M990&lt;='Rate Case History'!$V$7,ISNUMBER($S990)),$S990/100,"NA")</f>
        <v>0.14949999999999999</v>
      </c>
    </row>
    <row r="991" spans="1:27" x14ac:dyDescent="0.25">
      <c r="A991" s="55" t="s">
        <v>132</v>
      </c>
      <c r="B991" s="56" t="s">
        <v>128</v>
      </c>
      <c r="C991" s="55" t="s">
        <v>129</v>
      </c>
      <c r="D991" s="55" t="s">
        <v>858</v>
      </c>
      <c r="E991" s="55" t="s">
        <v>163</v>
      </c>
      <c r="F991" s="55" t="s">
        <v>35</v>
      </c>
      <c r="G991" s="57">
        <v>44069</v>
      </c>
      <c r="H991" s="58">
        <v>7.7099310000000001</v>
      </c>
      <c r="I991" s="59">
        <v>7.1</v>
      </c>
      <c r="J991" s="59">
        <v>9.8000000000000007</v>
      </c>
      <c r="K991" s="59">
        <v>50.31</v>
      </c>
      <c r="L991" s="59">
        <v>181.67963399999999</v>
      </c>
      <c r="M991" s="57">
        <v>44321</v>
      </c>
      <c r="N991" s="55" t="s">
        <v>73</v>
      </c>
      <c r="O991" s="58">
        <v>6.8860910000000004</v>
      </c>
      <c r="P991" s="55" t="s">
        <v>74</v>
      </c>
      <c r="Q991" s="55" t="s">
        <v>75</v>
      </c>
      <c r="R991" s="59">
        <v>6.85</v>
      </c>
      <c r="S991" s="59">
        <v>9.3000000000000007</v>
      </c>
      <c r="T991" s="59">
        <v>50.31</v>
      </c>
      <c r="U991" s="55" t="s">
        <v>1664</v>
      </c>
      <c r="V991" s="59" t="s">
        <v>17</v>
      </c>
      <c r="W991" s="55" t="s">
        <v>17</v>
      </c>
      <c r="X991" s="61">
        <v>8</v>
      </c>
      <c r="Y991" s="11">
        <f t="shared" si="67"/>
        <v>2021</v>
      </c>
      <c r="Z991" s="7" t="str">
        <f t="shared" si="66"/>
        <v>2021.2</v>
      </c>
      <c r="AA991" s="12">
        <f>IF(AND(INDEX('Rate Case History'!V$11:V$13,MATCH($F991,'Rate Case History'!$U$11:$U$13,0))="Yes",INDEX('Rate Case History'!V$15:V$17,MATCH($N991,'Rate Case History'!$U$15:$U$17,0))="Yes",$M991&lt;='Rate Case History'!$V$7,ISNUMBER($S991)),$S991/100,"NA")</f>
        <v>9.3000000000000013E-2</v>
      </c>
    </row>
    <row r="992" spans="1:27" x14ac:dyDescent="0.25">
      <c r="A992" s="55" t="s">
        <v>132</v>
      </c>
      <c r="B992" s="56" t="s">
        <v>128</v>
      </c>
      <c r="C992" s="55" t="s">
        <v>129</v>
      </c>
      <c r="D992" s="55" t="s">
        <v>859</v>
      </c>
      <c r="E992" s="55" t="s">
        <v>163</v>
      </c>
      <c r="F992" s="55" t="s">
        <v>35</v>
      </c>
      <c r="G992" s="57">
        <v>42937</v>
      </c>
      <c r="H992" s="58">
        <v>3.5753879999999998</v>
      </c>
      <c r="I992" s="59">
        <v>7.54</v>
      </c>
      <c r="J992" s="59">
        <v>10</v>
      </c>
      <c r="K992" s="59">
        <v>51</v>
      </c>
      <c r="L992" s="59">
        <v>136.86185800000001</v>
      </c>
      <c r="M992" s="57">
        <v>43369</v>
      </c>
      <c r="N992" s="55" t="s">
        <v>73</v>
      </c>
      <c r="O992" s="58">
        <v>2.5</v>
      </c>
      <c r="P992" s="55" t="s">
        <v>74</v>
      </c>
      <c r="Q992" s="55" t="s">
        <v>75</v>
      </c>
      <c r="R992" s="60">
        <v>7.24</v>
      </c>
      <c r="S992" s="60">
        <v>9.4</v>
      </c>
      <c r="T992" s="60">
        <v>51</v>
      </c>
      <c r="U992" s="55" t="s">
        <v>1687</v>
      </c>
      <c r="V992" s="60" t="s">
        <v>17</v>
      </c>
      <c r="W992" s="55" t="s">
        <v>21</v>
      </c>
      <c r="X992" s="61">
        <v>14</v>
      </c>
      <c r="Y992" s="11">
        <f t="shared" si="67"/>
        <v>2018</v>
      </c>
      <c r="Z992" s="7" t="str">
        <f t="shared" si="66"/>
        <v>2018.3</v>
      </c>
      <c r="AA992" s="12">
        <f>IF(AND(INDEX('Rate Case History'!V$11:V$13,MATCH($F992,'Rate Case History'!$U$11:$U$13,0))="Yes",INDEX('Rate Case History'!V$15:V$17,MATCH($N992,'Rate Case History'!$U$15:$U$17,0))="Yes",$M992&lt;='Rate Case History'!$V$7,ISNUMBER($S992)),$S992/100,"NA")</f>
        <v>9.4E-2</v>
      </c>
    </row>
    <row r="993" spans="1:27" x14ac:dyDescent="0.25">
      <c r="A993" s="55" t="s">
        <v>132</v>
      </c>
      <c r="B993" s="56" t="s">
        <v>128</v>
      </c>
      <c r="C993" s="55" t="s">
        <v>129</v>
      </c>
      <c r="D993" s="55" t="s">
        <v>860</v>
      </c>
      <c r="E993" s="55" t="s">
        <v>163</v>
      </c>
      <c r="F993" s="55" t="s">
        <v>35</v>
      </c>
      <c r="G993" s="57">
        <v>41535</v>
      </c>
      <c r="H993" s="58">
        <v>6.8428709999999997</v>
      </c>
      <c r="I993" s="59">
        <v>7.88</v>
      </c>
      <c r="J993" s="59">
        <v>10</v>
      </c>
      <c r="K993" s="59">
        <v>50.27</v>
      </c>
      <c r="L993" s="60">
        <v>79.244</v>
      </c>
      <c r="M993" s="57">
        <v>41638</v>
      </c>
      <c r="N993" s="55" t="s">
        <v>73</v>
      </c>
      <c r="O993" s="58">
        <v>4.25</v>
      </c>
      <c r="P993" s="55" t="s">
        <v>74</v>
      </c>
      <c r="Q993" s="55" t="s">
        <v>75</v>
      </c>
      <c r="R993" s="59">
        <v>7.88</v>
      </c>
      <c r="S993" s="59">
        <v>10</v>
      </c>
      <c r="T993" s="60">
        <v>50.27</v>
      </c>
      <c r="U993" s="55" t="s">
        <v>1658</v>
      </c>
      <c r="V993" s="59" t="s">
        <v>17</v>
      </c>
      <c r="W993" s="55" t="s">
        <v>21</v>
      </c>
      <c r="X993" s="61">
        <v>3</v>
      </c>
      <c r="Y993" s="11">
        <f t="shared" si="67"/>
        <v>2013</v>
      </c>
      <c r="Z993" s="7" t="str">
        <f t="shared" si="66"/>
        <v>2013.4</v>
      </c>
      <c r="AA993" s="12">
        <f>IF(AND(INDEX('Rate Case History'!V$11:V$13,MATCH($F993,'Rate Case History'!$U$11:$U$13,0))="Yes",INDEX('Rate Case History'!V$15:V$17,MATCH($N993,'Rate Case History'!$U$15:$U$17,0))="Yes",$M993&lt;='Rate Case History'!$V$7,ISNUMBER($S993)),$S993/100,"NA")</f>
        <v>0.1</v>
      </c>
    </row>
    <row r="994" spans="1:27" x14ac:dyDescent="0.25">
      <c r="A994" s="55" t="s">
        <v>132</v>
      </c>
      <c r="B994" s="56" t="s">
        <v>128</v>
      </c>
      <c r="C994" s="55" t="s">
        <v>129</v>
      </c>
      <c r="D994" s="55" t="s">
        <v>2305</v>
      </c>
      <c r="E994" s="55" t="s">
        <v>163</v>
      </c>
      <c r="F994" s="55" t="s">
        <v>35</v>
      </c>
      <c r="G994" s="57">
        <v>29822</v>
      </c>
      <c r="H994" s="58">
        <v>4.5999999999999996</v>
      </c>
      <c r="I994" s="59">
        <v>12.25</v>
      </c>
      <c r="J994" s="59">
        <v>16</v>
      </c>
      <c r="K994" s="59">
        <v>38.42</v>
      </c>
      <c r="L994" s="59" t="s">
        <v>17</v>
      </c>
      <c r="M994" s="57">
        <v>30053</v>
      </c>
      <c r="N994" s="55" t="s">
        <v>76</v>
      </c>
      <c r="O994" s="58">
        <v>4</v>
      </c>
      <c r="P994" s="55" t="s">
        <v>74</v>
      </c>
      <c r="Q994" s="55" t="s">
        <v>74</v>
      </c>
      <c r="R994" s="59">
        <v>11.73</v>
      </c>
      <c r="S994" s="59">
        <v>15.1</v>
      </c>
      <c r="T994" s="59">
        <v>38.479999999999997</v>
      </c>
      <c r="U994" s="55" t="s">
        <v>1958</v>
      </c>
      <c r="V994" s="60" t="s">
        <v>17</v>
      </c>
      <c r="W994" s="55" t="s">
        <v>21</v>
      </c>
      <c r="X994" s="61">
        <v>7</v>
      </c>
      <c r="Y994" s="11">
        <f t="shared" si="67"/>
        <v>1982</v>
      </c>
      <c r="Z994" s="7" t="str">
        <f t="shared" si="66"/>
        <v>1982.2</v>
      </c>
      <c r="AA994" s="12">
        <f>IF(AND(INDEX('Rate Case History'!V$11:V$13,MATCH($F994,'Rate Case History'!$U$11:$U$13,0))="Yes",INDEX('Rate Case History'!V$15:V$17,MATCH($N994,'Rate Case History'!$U$15:$U$17,0))="Yes",$M994&lt;='Rate Case History'!$V$7,ISNUMBER($S994)),$S994/100,"NA")</f>
        <v>0.151</v>
      </c>
    </row>
    <row r="995" spans="1:27" x14ac:dyDescent="0.25">
      <c r="A995" s="55" t="s">
        <v>132</v>
      </c>
      <c r="B995" s="56" t="s">
        <v>39</v>
      </c>
      <c r="C995" s="55" t="s">
        <v>29</v>
      </c>
      <c r="D995" s="55" t="s">
        <v>1605</v>
      </c>
      <c r="E995" s="55" t="s">
        <v>163</v>
      </c>
      <c r="F995" s="55" t="s">
        <v>35</v>
      </c>
      <c r="G995" s="57">
        <v>44441</v>
      </c>
      <c r="H995" s="58">
        <v>7.2430000000000003</v>
      </c>
      <c r="I995" s="59">
        <v>7.45</v>
      </c>
      <c r="J995" s="59">
        <v>10.5</v>
      </c>
      <c r="K995" s="59">
        <v>52.54</v>
      </c>
      <c r="L995" s="59">
        <v>115.259</v>
      </c>
      <c r="M995" s="57">
        <v>44861</v>
      </c>
      <c r="N995" s="55" t="s">
        <v>73</v>
      </c>
      <c r="O995" s="58">
        <v>6.3239999999999998</v>
      </c>
      <c r="P995" s="55" t="s">
        <v>74</v>
      </c>
      <c r="Q995" s="55" t="s">
        <v>75</v>
      </c>
      <c r="R995" s="59" t="s">
        <v>17</v>
      </c>
      <c r="S995" s="59">
        <v>9.8000000000000007</v>
      </c>
      <c r="T995" s="59">
        <v>52.54</v>
      </c>
      <c r="U995" s="55" t="s">
        <v>1684</v>
      </c>
      <c r="V995" s="59" t="s">
        <v>17</v>
      </c>
      <c r="W995" s="55" t="s">
        <v>17</v>
      </c>
      <c r="X995" s="61">
        <v>14</v>
      </c>
      <c r="Y995" s="11">
        <f t="shared" si="67"/>
        <v>2022</v>
      </c>
      <c r="Z995" s="7" t="str">
        <f t="shared" si="66"/>
        <v>2022.4</v>
      </c>
      <c r="AA995" s="12">
        <f>IF(AND(INDEX('Rate Case History'!V$11:V$13,MATCH($F995,'Rate Case History'!$U$11:$U$13,0))="Yes",INDEX('Rate Case History'!V$15:V$17,MATCH($N995,'Rate Case History'!$U$15:$U$17,0))="Yes",$M995&lt;='Rate Case History'!$V$7,ISNUMBER($S995)),$S995/100,"NA")</f>
        <v>9.8000000000000004E-2</v>
      </c>
    </row>
    <row r="996" spans="1:27" x14ac:dyDescent="0.25">
      <c r="A996" s="55" t="s">
        <v>132</v>
      </c>
      <c r="B996" s="56" t="s">
        <v>39</v>
      </c>
      <c r="C996" s="55" t="s">
        <v>29</v>
      </c>
      <c r="D996" s="55" t="s">
        <v>861</v>
      </c>
      <c r="E996" s="55" t="s">
        <v>163</v>
      </c>
      <c r="F996" s="55" t="s">
        <v>35</v>
      </c>
      <c r="G996" s="57">
        <v>39066</v>
      </c>
      <c r="H996" s="58">
        <v>2.8</v>
      </c>
      <c r="I996" s="59">
        <v>9.24</v>
      </c>
      <c r="J996" s="59">
        <v>11.3</v>
      </c>
      <c r="K996" s="59">
        <v>51.59</v>
      </c>
      <c r="L996" s="59">
        <v>46.6</v>
      </c>
      <c r="M996" s="57">
        <v>39246</v>
      </c>
      <c r="N996" s="55" t="s">
        <v>73</v>
      </c>
      <c r="O996" s="58">
        <v>2.1680000000000001</v>
      </c>
      <c r="P996" s="55" t="s">
        <v>74</v>
      </c>
      <c r="Q996" s="55" t="s">
        <v>74</v>
      </c>
      <c r="R996" s="59">
        <v>8.9600000000000009</v>
      </c>
      <c r="S996" s="59">
        <v>10.75</v>
      </c>
      <c r="T996" s="59">
        <v>51.59</v>
      </c>
      <c r="U996" s="55" t="s">
        <v>1696</v>
      </c>
      <c r="V996" s="59">
        <v>45.627000000000002</v>
      </c>
      <c r="W996" s="55" t="s">
        <v>21</v>
      </c>
      <c r="X996" s="61">
        <v>6</v>
      </c>
      <c r="Y996" s="11">
        <f t="shared" si="67"/>
        <v>2007</v>
      </c>
      <c r="Z996" s="7" t="str">
        <f t="shared" si="66"/>
        <v>2007.2</v>
      </c>
      <c r="AA996" s="12">
        <f>IF(AND(INDEX('Rate Case History'!V$11:V$13,MATCH($F996,'Rate Case History'!$U$11:$U$13,0))="Yes",INDEX('Rate Case History'!V$15:V$17,MATCH($N996,'Rate Case History'!$U$15:$U$17,0))="Yes",$M996&lt;='Rate Case History'!$V$7,ISNUMBER($S996)),$S996/100,"NA")</f>
        <v>0.1075</v>
      </c>
    </row>
    <row r="997" spans="1:27" x14ac:dyDescent="0.25">
      <c r="A997" s="55" t="s">
        <v>862</v>
      </c>
      <c r="B997" s="56" t="s">
        <v>276</v>
      </c>
      <c r="C997" s="55" t="s">
        <v>83</v>
      </c>
      <c r="D997" s="55" t="s">
        <v>863</v>
      </c>
      <c r="E997" s="55" t="s">
        <v>163</v>
      </c>
      <c r="F997" s="55" t="s">
        <v>35</v>
      </c>
      <c r="G997" s="57">
        <v>40816</v>
      </c>
      <c r="H997" s="58">
        <v>6.0861080000000003</v>
      </c>
      <c r="I997" s="59">
        <v>8.19</v>
      </c>
      <c r="J997" s="59">
        <v>10.62</v>
      </c>
      <c r="K997" s="59">
        <v>51.16</v>
      </c>
      <c r="L997" s="59">
        <v>70.351372999999995</v>
      </c>
      <c r="M997" s="57">
        <v>41051</v>
      </c>
      <c r="N997" s="55" t="s">
        <v>76</v>
      </c>
      <c r="O997" s="58">
        <v>4.96</v>
      </c>
      <c r="P997" s="55" t="s">
        <v>74</v>
      </c>
      <c r="Q997" s="55" t="s">
        <v>75</v>
      </c>
      <c r="R997" s="59">
        <v>7.67</v>
      </c>
      <c r="S997" s="59">
        <v>9.6</v>
      </c>
      <c r="T997" s="59">
        <v>51.16</v>
      </c>
      <c r="U997" s="55" t="s">
        <v>1769</v>
      </c>
      <c r="V997" s="59">
        <v>69.760000000000005</v>
      </c>
      <c r="W997" s="55" t="s">
        <v>18</v>
      </c>
      <c r="X997" s="61">
        <v>7</v>
      </c>
      <c r="Y997" s="11">
        <f t="shared" si="67"/>
        <v>2012</v>
      </c>
      <c r="Z997" s="7" t="str">
        <f t="shared" ref="Z997:Z1023" si="68">YEAR(M997)&amp;"."&amp;INT((MONTH(M997)-1)/3)+1</f>
        <v>2012.2</v>
      </c>
      <c r="AA997" s="12">
        <f>IF(AND(INDEX('Rate Case History'!V$11:V$13,MATCH($F997,'Rate Case History'!$U$11:$U$13,0))="Yes",INDEX('Rate Case History'!V$15:V$17,MATCH($N997,'Rate Case History'!$U$15:$U$17,0))="Yes",$M997&lt;='Rate Case History'!$V$7,ISNUMBER($S997)),$S997/100,"NA")</f>
        <v>9.6000000000000002E-2</v>
      </c>
    </row>
    <row r="998" spans="1:27" x14ac:dyDescent="0.25">
      <c r="A998" s="55" t="s">
        <v>862</v>
      </c>
      <c r="B998" s="56" t="s">
        <v>276</v>
      </c>
      <c r="C998" s="55" t="s">
        <v>83</v>
      </c>
      <c r="D998" s="55" t="s">
        <v>864</v>
      </c>
      <c r="E998" s="55" t="s">
        <v>163</v>
      </c>
      <c r="F998" s="55" t="s">
        <v>35</v>
      </c>
      <c r="G998" s="57">
        <v>39996</v>
      </c>
      <c r="H998" s="58">
        <v>9.0097579999999997</v>
      </c>
      <c r="I998" s="59">
        <v>9.0500000000000007</v>
      </c>
      <c r="J998" s="59">
        <v>12.1</v>
      </c>
      <c r="K998" s="59">
        <v>49.96</v>
      </c>
      <c r="L998" s="59">
        <v>91.124550999999997</v>
      </c>
      <c r="M998" s="57">
        <v>40246</v>
      </c>
      <c r="N998" s="55" t="s">
        <v>76</v>
      </c>
      <c r="O998" s="58">
        <v>1.6322160000000001</v>
      </c>
      <c r="P998" s="55" t="s">
        <v>74</v>
      </c>
      <c r="Q998" s="55" t="s">
        <v>75</v>
      </c>
      <c r="R998" s="59">
        <v>7.8</v>
      </c>
      <c r="S998" s="59">
        <v>9.6</v>
      </c>
      <c r="T998" s="59">
        <v>49.96</v>
      </c>
      <c r="U998" s="55" t="s">
        <v>1659</v>
      </c>
      <c r="V998" s="59">
        <v>86.147304000000005</v>
      </c>
      <c r="W998" s="55" t="s">
        <v>18</v>
      </c>
      <c r="X998" s="61">
        <v>8</v>
      </c>
      <c r="Y998" s="11">
        <f t="shared" si="67"/>
        <v>2010</v>
      </c>
      <c r="Z998" s="7" t="str">
        <f t="shared" si="68"/>
        <v>2010.1</v>
      </c>
      <c r="AA998" s="12">
        <f>IF(AND(INDEX('Rate Case History'!V$11:V$13,MATCH($F998,'Rate Case History'!$U$11:$U$13,0))="Yes",INDEX('Rate Case History'!V$15:V$17,MATCH($N998,'Rate Case History'!$U$15:$U$17,0))="Yes",$M998&lt;='Rate Case History'!$V$7,ISNUMBER($S998)),$S998/100,"NA")</f>
        <v>9.6000000000000002E-2</v>
      </c>
    </row>
    <row r="999" spans="1:27" x14ac:dyDescent="0.25">
      <c r="A999" s="55" t="s">
        <v>862</v>
      </c>
      <c r="B999" s="56" t="s">
        <v>276</v>
      </c>
      <c r="C999" s="55" t="s">
        <v>83</v>
      </c>
      <c r="D999" s="55" t="s">
        <v>865</v>
      </c>
      <c r="E999" s="55" t="s">
        <v>163</v>
      </c>
      <c r="F999" s="55" t="s">
        <v>35</v>
      </c>
      <c r="G999" s="57">
        <v>38870</v>
      </c>
      <c r="H999" s="58">
        <v>11</v>
      </c>
      <c r="I999" s="59">
        <v>9.2200000000000006</v>
      </c>
      <c r="J999" s="59">
        <v>12.9</v>
      </c>
      <c r="K999" s="59">
        <v>43.46</v>
      </c>
      <c r="L999" s="59">
        <v>80.3</v>
      </c>
      <c r="M999" s="57">
        <v>39078</v>
      </c>
      <c r="N999" s="55" t="s">
        <v>73</v>
      </c>
      <c r="O999" s="58">
        <v>8.3000000000000007</v>
      </c>
      <c r="P999" s="55" t="s">
        <v>74</v>
      </c>
      <c r="Q999" s="55" t="s">
        <v>75</v>
      </c>
      <c r="R999" s="59" t="s">
        <v>17</v>
      </c>
      <c r="S999" s="59" t="s">
        <v>17</v>
      </c>
      <c r="T999" s="59" t="s">
        <v>17</v>
      </c>
      <c r="U999" s="55" t="s">
        <v>17</v>
      </c>
      <c r="V999" s="59" t="s">
        <v>17</v>
      </c>
      <c r="W999" s="55" t="s">
        <v>17</v>
      </c>
      <c r="X999" s="61">
        <v>6</v>
      </c>
      <c r="Y999" s="11">
        <f t="shared" si="67"/>
        <v>2006</v>
      </c>
      <c r="Z999" s="7" t="str">
        <f t="shared" si="68"/>
        <v>2006.4</v>
      </c>
      <c r="AA999" s="12" t="str">
        <f>IF(AND(INDEX('Rate Case History'!V$11:V$13,MATCH($F999,'Rate Case History'!$U$11:$U$13,0))="Yes",INDEX('Rate Case History'!V$15:V$17,MATCH($N999,'Rate Case History'!$U$15:$U$17,0))="Yes",$M999&lt;='Rate Case History'!$V$7,ISNUMBER($S999)),$S999/100,"NA")</f>
        <v>NA</v>
      </c>
    </row>
    <row r="1000" spans="1:27" x14ac:dyDescent="0.25">
      <c r="A1000" s="55" t="s">
        <v>862</v>
      </c>
      <c r="B1000" s="56" t="s">
        <v>866</v>
      </c>
      <c r="C1000" s="55" t="s">
        <v>83</v>
      </c>
      <c r="D1000" s="55" t="s">
        <v>867</v>
      </c>
      <c r="E1000" s="55" t="s">
        <v>163</v>
      </c>
      <c r="F1000" s="55" t="s">
        <v>35</v>
      </c>
      <c r="G1000" s="57">
        <v>43983</v>
      </c>
      <c r="H1000" s="58">
        <v>15.65489</v>
      </c>
      <c r="I1000" s="59">
        <v>6.96</v>
      </c>
      <c r="J1000" s="59">
        <v>10</v>
      </c>
      <c r="K1000" s="59">
        <v>50</v>
      </c>
      <c r="L1000" s="59">
        <v>503.79211199999997</v>
      </c>
      <c r="M1000" s="57">
        <v>44222</v>
      </c>
      <c r="N1000" s="55" t="s">
        <v>73</v>
      </c>
      <c r="O1000" s="58">
        <v>10.688337000000001</v>
      </c>
      <c r="P1000" s="55" t="s">
        <v>74</v>
      </c>
      <c r="Q1000" s="55" t="s">
        <v>75</v>
      </c>
      <c r="R1000" s="59">
        <v>6.71</v>
      </c>
      <c r="S1000" s="59">
        <v>9.5</v>
      </c>
      <c r="T1000" s="60">
        <v>50</v>
      </c>
      <c r="U1000" s="55" t="s">
        <v>1686</v>
      </c>
      <c r="V1000" s="60">
        <v>502.652422</v>
      </c>
      <c r="W1000" s="55" t="s">
        <v>18</v>
      </c>
      <c r="X1000" s="61">
        <v>7</v>
      </c>
      <c r="Y1000" s="11">
        <f t="shared" si="67"/>
        <v>2021</v>
      </c>
      <c r="Z1000" s="7" t="str">
        <f t="shared" si="68"/>
        <v>2021.1</v>
      </c>
      <c r="AA1000" s="12">
        <f>IF(AND(INDEX('Rate Case History'!V$11:V$13,MATCH($F1000,'Rate Case History'!$U$11:$U$13,0))="Yes",INDEX('Rate Case History'!V$15:V$17,MATCH($N1000,'Rate Case History'!$U$15:$U$17,0))="Yes",$M1000&lt;='Rate Case History'!$V$7,ISNUMBER($S1000)),$S1000/100,"NA")</f>
        <v>9.5000000000000001E-2</v>
      </c>
    </row>
    <row r="1001" spans="1:27" x14ac:dyDescent="0.25">
      <c r="A1001" s="55" t="s">
        <v>862</v>
      </c>
      <c r="B1001" s="56" t="s">
        <v>866</v>
      </c>
      <c r="C1001" s="55" t="s">
        <v>83</v>
      </c>
      <c r="D1001" s="55" t="s">
        <v>868</v>
      </c>
      <c r="E1001" s="55" t="s">
        <v>163</v>
      </c>
      <c r="F1001" s="55" t="s">
        <v>35</v>
      </c>
      <c r="G1001" s="57">
        <v>40148</v>
      </c>
      <c r="H1001" s="58">
        <v>12.1</v>
      </c>
      <c r="I1001" s="59">
        <v>9.84</v>
      </c>
      <c r="J1001" s="59">
        <v>11.5</v>
      </c>
      <c r="K1001" s="59">
        <v>52</v>
      </c>
      <c r="L1001" s="59">
        <v>163.80085700000001</v>
      </c>
      <c r="M1001" s="57">
        <v>40407</v>
      </c>
      <c r="N1001" s="55" t="s">
        <v>76</v>
      </c>
      <c r="O1001" s="58">
        <v>8.3000000000000007</v>
      </c>
      <c r="P1001" s="55" t="s">
        <v>74</v>
      </c>
      <c r="Q1001" s="55" t="s">
        <v>75</v>
      </c>
      <c r="R1001" s="59">
        <v>9.11</v>
      </c>
      <c r="S1001" s="59">
        <v>10.1</v>
      </c>
      <c r="T1001" s="60">
        <v>52</v>
      </c>
      <c r="U1001" s="55" t="s">
        <v>1727</v>
      </c>
      <c r="V1001" s="59">
        <v>161.288894</v>
      </c>
      <c r="W1001" s="55" t="s">
        <v>18</v>
      </c>
      <c r="X1001" s="61">
        <v>8</v>
      </c>
      <c r="Y1001" s="11">
        <f t="shared" si="67"/>
        <v>2010</v>
      </c>
      <c r="Z1001" s="7" t="str">
        <f t="shared" si="68"/>
        <v>2010.3</v>
      </c>
      <c r="AA1001" s="12">
        <f>IF(AND(INDEX('Rate Case History'!V$11:V$13,MATCH($F1001,'Rate Case History'!$U$11:$U$13,0))="Yes",INDEX('Rate Case History'!V$15:V$17,MATCH($N1001,'Rate Case History'!$U$15:$U$17,0))="Yes",$M1001&lt;='Rate Case History'!$V$7,ISNUMBER($S1001)),$S1001/100,"NA")</f>
        <v>0.10099999999999999</v>
      </c>
    </row>
    <row r="1002" spans="1:27" x14ac:dyDescent="0.25">
      <c r="A1002" s="55" t="s">
        <v>862</v>
      </c>
      <c r="B1002" s="56" t="s">
        <v>866</v>
      </c>
      <c r="C1002" s="55" t="s">
        <v>83</v>
      </c>
      <c r="D1002" s="55" t="s">
        <v>869</v>
      </c>
      <c r="E1002" s="55" t="s">
        <v>163</v>
      </c>
      <c r="F1002" s="55" t="s">
        <v>35</v>
      </c>
      <c r="G1002" s="57">
        <v>39036</v>
      </c>
      <c r="H1002" s="58">
        <v>16.3</v>
      </c>
      <c r="I1002" s="59">
        <v>9.6</v>
      </c>
      <c r="J1002" s="59">
        <v>12</v>
      </c>
      <c r="K1002" s="59">
        <v>51</v>
      </c>
      <c r="L1002" s="59">
        <v>138.4</v>
      </c>
      <c r="M1002" s="57">
        <v>39287</v>
      </c>
      <c r="N1002" s="55" t="s">
        <v>76</v>
      </c>
      <c r="O1002" s="58">
        <v>9.1999999999999993</v>
      </c>
      <c r="P1002" s="55" t="s">
        <v>74</v>
      </c>
      <c r="Q1002" s="55" t="s">
        <v>75</v>
      </c>
      <c r="R1002" s="59">
        <v>8.8000000000000007</v>
      </c>
      <c r="S1002" s="59">
        <v>10.4</v>
      </c>
      <c r="T1002" s="59">
        <v>51</v>
      </c>
      <c r="U1002" s="55" t="s">
        <v>1690</v>
      </c>
      <c r="V1002" s="59">
        <v>121.395819</v>
      </c>
      <c r="W1002" s="55" t="s">
        <v>18</v>
      </c>
      <c r="X1002" s="61">
        <v>8</v>
      </c>
      <c r="Y1002" s="11">
        <f t="shared" si="67"/>
        <v>2007</v>
      </c>
      <c r="Z1002" s="7" t="str">
        <f t="shared" si="68"/>
        <v>2007.3</v>
      </c>
      <c r="AA1002" s="12">
        <f>IF(AND(INDEX('Rate Case History'!V$11:V$13,MATCH($F1002,'Rate Case History'!$U$11:$U$13,0))="Yes",INDEX('Rate Case History'!V$15:V$17,MATCH($N1002,'Rate Case History'!$U$15:$U$17,0))="Yes",$M1002&lt;='Rate Case History'!$V$7,ISNUMBER($S1002)),$S1002/100,"NA")</f>
        <v>0.10400000000000001</v>
      </c>
    </row>
    <row r="1003" spans="1:27" x14ac:dyDescent="0.25">
      <c r="A1003" s="55" t="s">
        <v>862</v>
      </c>
      <c r="B1003" s="56" t="s">
        <v>866</v>
      </c>
      <c r="C1003" s="55" t="s">
        <v>83</v>
      </c>
      <c r="D1003" s="55" t="s">
        <v>870</v>
      </c>
      <c r="E1003" s="55" t="s">
        <v>163</v>
      </c>
      <c r="F1003" s="55" t="s">
        <v>35</v>
      </c>
      <c r="G1003" s="57">
        <v>37802</v>
      </c>
      <c r="H1003" s="58">
        <v>9.9</v>
      </c>
      <c r="I1003" s="59">
        <v>9.91</v>
      </c>
      <c r="J1003" s="59">
        <v>12.25</v>
      </c>
      <c r="K1003" s="59">
        <v>49.95</v>
      </c>
      <c r="L1003" s="60" t="s">
        <v>17</v>
      </c>
      <c r="M1003" s="57">
        <v>38007</v>
      </c>
      <c r="N1003" s="55" t="s">
        <v>73</v>
      </c>
      <c r="O1003" s="58">
        <v>6.2</v>
      </c>
      <c r="P1003" s="55" t="s">
        <v>74</v>
      </c>
      <c r="Q1003" s="55" t="s">
        <v>75</v>
      </c>
      <c r="R1003" s="59" t="s">
        <v>17</v>
      </c>
      <c r="S1003" s="59" t="s">
        <v>17</v>
      </c>
      <c r="T1003" s="59" t="s">
        <v>17</v>
      </c>
      <c r="U1003" s="55" t="s">
        <v>17</v>
      </c>
      <c r="V1003" s="60" t="s">
        <v>17</v>
      </c>
      <c r="W1003" s="55" t="s">
        <v>17</v>
      </c>
      <c r="X1003" s="61">
        <v>6</v>
      </c>
      <c r="Y1003" s="11">
        <f t="shared" si="67"/>
        <v>2004</v>
      </c>
      <c r="Z1003" s="7" t="str">
        <f t="shared" si="68"/>
        <v>2004.1</v>
      </c>
      <c r="AA1003" s="12" t="str">
        <f>IF(AND(INDEX('Rate Case History'!V$11:V$13,MATCH($F1003,'Rate Case History'!$U$11:$U$13,0))="Yes",INDEX('Rate Case History'!V$15:V$17,MATCH($N1003,'Rate Case History'!$U$15:$U$17,0))="Yes",$M1003&lt;='Rate Case History'!$V$7,ISNUMBER($S1003)),$S1003/100,"NA")</f>
        <v>NA</v>
      </c>
    </row>
    <row r="1004" spans="1:27" x14ac:dyDescent="0.25">
      <c r="A1004" s="55" t="s">
        <v>862</v>
      </c>
      <c r="B1004" s="56" t="s">
        <v>1931</v>
      </c>
      <c r="C1004" s="55" t="s">
        <v>130</v>
      </c>
      <c r="D1004" s="55" t="s">
        <v>871</v>
      </c>
      <c r="E1004" s="55" t="s">
        <v>163</v>
      </c>
      <c r="F1004" s="55" t="s">
        <v>35</v>
      </c>
      <c r="G1004" s="57">
        <v>39234</v>
      </c>
      <c r="H1004" s="58">
        <v>2.8</v>
      </c>
      <c r="I1004" s="59">
        <v>8.98</v>
      </c>
      <c r="J1004" s="59">
        <v>11.25</v>
      </c>
      <c r="K1004" s="59">
        <v>51.46</v>
      </c>
      <c r="L1004" s="60" t="s">
        <v>17</v>
      </c>
      <c r="M1004" s="57">
        <v>39434</v>
      </c>
      <c r="N1004" s="55" t="s">
        <v>73</v>
      </c>
      <c r="O1004" s="58">
        <v>1.5</v>
      </c>
      <c r="P1004" s="55" t="s">
        <v>74</v>
      </c>
      <c r="Q1004" s="55" t="s">
        <v>75</v>
      </c>
      <c r="R1004" s="59" t="s">
        <v>17</v>
      </c>
      <c r="S1004" s="59">
        <v>10.4</v>
      </c>
      <c r="T1004" s="59" t="s">
        <v>17</v>
      </c>
      <c r="U1004" s="55" t="s">
        <v>1678</v>
      </c>
      <c r="V1004" s="60" t="s">
        <v>17</v>
      </c>
      <c r="W1004" s="55" t="s">
        <v>17</v>
      </c>
      <c r="X1004" s="61">
        <v>6</v>
      </c>
      <c r="Y1004" s="11">
        <f t="shared" si="67"/>
        <v>2007</v>
      </c>
      <c r="Z1004" s="7" t="str">
        <f t="shared" si="68"/>
        <v>2007.4</v>
      </c>
      <c r="AA1004" s="12">
        <f>IF(AND(INDEX('Rate Case History'!V$11:V$13,MATCH($F1004,'Rate Case History'!$U$11:$U$13,0))="Yes",INDEX('Rate Case History'!V$15:V$17,MATCH($N1004,'Rate Case History'!$U$15:$U$17,0))="Yes",$M1004&lt;='Rate Case History'!$V$7,ISNUMBER($S1004)),$S1004/100,"NA")</f>
        <v>0.10400000000000001</v>
      </c>
    </row>
    <row r="1005" spans="1:27" x14ac:dyDescent="0.25">
      <c r="A1005" s="55" t="s">
        <v>41</v>
      </c>
      <c r="B1005" s="56" t="s">
        <v>872</v>
      </c>
      <c r="C1005" s="55" t="s">
        <v>20</v>
      </c>
      <c r="D1005" s="55" t="s">
        <v>873</v>
      </c>
      <c r="E1005" s="55" t="s">
        <v>163</v>
      </c>
      <c r="F1005" s="55" t="s">
        <v>35</v>
      </c>
      <c r="G1005" s="57">
        <v>44043</v>
      </c>
      <c r="H1005" s="58">
        <v>4.5753079999999997</v>
      </c>
      <c r="I1005" s="59">
        <v>7.47</v>
      </c>
      <c r="J1005" s="59">
        <v>10.51</v>
      </c>
      <c r="K1005" s="59">
        <v>50.15</v>
      </c>
      <c r="L1005" s="59">
        <v>346.13131099999998</v>
      </c>
      <c r="M1005" s="57">
        <v>44407</v>
      </c>
      <c r="N1005" s="55" t="s">
        <v>73</v>
      </c>
      <c r="O1005" s="58">
        <v>6.2942900000000002</v>
      </c>
      <c r="P1005" s="55" t="s">
        <v>75</v>
      </c>
      <c r="Q1005" s="55" t="s">
        <v>75</v>
      </c>
      <c r="R1005" s="59">
        <v>6.96</v>
      </c>
      <c r="S1005" s="59">
        <v>9.3000000000000007</v>
      </c>
      <c r="T1005" s="59">
        <v>52</v>
      </c>
      <c r="U1005" s="55" t="s">
        <v>1686</v>
      </c>
      <c r="V1005" s="59" t="s">
        <v>17</v>
      </c>
      <c r="W1005" s="55" t="s">
        <v>18</v>
      </c>
      <c r="X1005" s="61">
        <v>12</v>
      </c>
      <c r="Y1005" s="11">
        <f t="shared" si="67"/>
        <v>2021</v>
      </c>
      <c r="Z1005" s="7" t="str">
        <f t="shared" si="68"/>
        <v>2021.3</v>
      </c>
      <c r="AA1005" s="12">
        <f>IF(AND(INDEX('Rate Case History'!V$11:V$13,MATCH($F1005,'Rate Case History'!$U$11:$U$13,0))="Yes",INDEX('Rate Case History'!V$15:V$17,MATCH($N1005,'Rate Case History'!$U$15:$U$17,0))="Yes",$M1005&lt;='Rate Case History'!$V$7,ISNUMBER($S1005)),$S1005/100,"NA")</f>
        <v>9.3000000000000013E-2</v>
      </c>
    </row>
    <row r="1006" spans="1:27" x14ac:dyDescent="0.25">
      <c r="A1006" s="55" t="s">
        <v>41</v>
      </c>
      <c r="B1006" s="56" t="s">
        <v>872</v>
      </c>
      <c r="C1006" s="55" t="s">
        <v>20</v>
      </c>
      <c r="D1006" s="55" t="s">
        <v>874</v>
      </c>
      <c r="E1006" s="55" t="s">
        <v>163</v>
      </c>
      <c r="F1006" s="55" t="s">
        <v>35</v>
      </c>
      <c r="G1006" s="57">
        <v>43796</v>
      </c>
      <c r="H1006" s="58">
        <v>10.780659999999999</v>
      </c>
      <c r="I1006" s="59">
        <v>7.21</v>
      </c>
      <c r="J1006" s="59">
        <v>10</v>
      </c>
      <c r="K1006" s="59">
        <v>50</v>
      </c>
      <c r="L1006" s="59">
        <v>334.57790199999999</v>
      </c>
      <c r="M1006" s="57">
        <v>43889</v>
      </c>
      <c r="N1006" s="55" t="s">
        <v>17</v>
      </c>
      <c r="O1006" s="58" t="s">
        <v>17</v>
      </c>
      <c r="P1006" s="55" t="s">
        <v>74</v>
      </c>
      <c r="Q1006" s="55" t="s">
        <v>74</v>
      </c>
      <c r="R1006" s="59" t="s">
        <v>17</v>
      </c>
      <c r="S1006" s="59" t="s">
        <v>17</v>
      </c>
      <c r="T1006" s="59" t="s">
        <v>17</v>
      </c>
      <c r="U1006" s="55" t="s">
        <v>17</v>
      </c>
      <c r="V1006" s="59" t="s">
        <v>17</v>
      </c>
      <c r="W1006" s="55" t="s">
        <v>17</v>
      </c>
      <c r="X1006" s="61">
        <v>3</v>
      </c>
      <c r="Y1006" s="11">
        <f t="shared" si="67"/>
        <v>2020</v>
      </c>
      <c r="Z1006" s="7" t="str">
        <f t="shared" si="68"/>
        <v>2020.1</v>
      </c>
      <c r="AA1006" s="12" t="str">
        <f>IF(AND(INDEX('Rate Case History'!V$11:V$13,MATCH($F1006,'Rate Case History'!$U$11:$U$13,0))="Yes",INDEX('Rate Case History'!V$15:V$17,MATCH($N1006,'Rate Case History'!$U$15:$U$17,0))="Yes",$M1006&lt;='Rate Case History'!$V$7,ISNUMBER($S1006)),$S1006/100,"NA")</f>
        <v>NA</v>
      </c>
    </row>
    <row r="1007" spans="1:27" x14ac:dyDescent="0.25">
      <c r="A1007" s="55" t="s">
        <v>41</v>
      </c>
      <c r="B1007" s="56" t="s">
        <v>872</v>
      </c>
      <c r="C1007" s="55" t="s">
        <v>20</v>
      </c>
      <c r="D1007" s="55" t="s">
        <v>875</v>
      </c>
      <c r="E1007" s="55" t="s">
        <v>163</v>
      </c>
      <c r="F1007" s="55" t="s">
        <v>35</v>
      </c>
      <c r="G1007" s="57">
        <v>42853</v>
      </c>
      <c r="H1007" s="58">
        <v>14.5</v>
      </c>
      <c r="I1007" s="59">
        <v>7.36</v>
      </c>
      <c r="J1007" s="59">
        <v>9.4</v>
      </c>
      <c r="K1007" s="59">
        <v>50</v>
      </c>
      <c r="L1007" s="59">
        <v>252</v>
      </c>
      <c r="M1007" s="57">
        <v>43217</v>
      </c>
      <c r="N1007" s="55" t="s">
        <v>76</v>
      </c>
      <c r="O1007" s="58">
        <v>8.060117</v>
      </c>
      <c r="P1007" s="55" t="s">
        <v>75</v>
      </c>
      <c r="Q1007" s="55" t="s">
        <v>75</v>
      </c>
      <c r="R1007" s="59">
        <v>6.8</v>
      </c>
      <c r="S1007" s="59">
        <v>9.3000000000000007</v>
      </c>
      <c r="T1007" s="59">
        <v>49.21</v>
      </c>
      <c r="U1007" s="55" t="s">
        <v>1722</v>
      </c>
      <c r="V1007" s="59">
        <v>244.38942800000001</v>
      </c>
      <c r="W1007" s="55" t="s">
        <v>18</v>
      </c>
      <c r="X1007" s="61">
        <v>12</v>
      </c>
      <c r="Y1007" s="11">
        <f t="shared" si="67"/>
        <v>2018</v>
      </c>
      <c r="Z1007" s="7" t="str">
        <f t="shared" si="68"/>
        <v>2018.2</v>
      </c>
      <c r="AA1007" s="12">
        <f>IF(AND(INDEX('Rate Case History'!V$11:V$13,MATCH($F1007,'Rate Case History'!$U$11:$U$13,0))="Yes",INDEX('Rate Case History'!V$15:V$17,MATCH($N1007,'Rate Case History'!$U$15:$U$17,0))="Yes",$M1007&lt;='Rate Case History'!$V$7,ISNUMBER($S1007)),$S1007/100,"NA")</f>
        <v>9.3000000000000013E-2</v>
      </c>
    </row>
    <row r="1008" spans="1:27" x14ac:dyDescent="0.25">
      <c r="A1008" s="55" t="s">
        <v>41</v>
      </c>
      <c r="B1008" s="56" t="s">
        <v>872</v>
      </c>
      <c r="C1008" s="55" t="s">
        <v>20</v>
      </c>
      <c r="D1008" s="55" t="s">
        <v>876</v>
      </c>
      <c r="E1008" s="55" t="s">
        <v>163</v>
      </c>
      <c r="F1008" s="55" t="s">
        <v>35</v>
      </c>
      <c r="G1008" s="57">
        <v>41852</v>
      </c>
      <c r="H1008" s="58">
        <v>13.442971999999999</v>
      </c>
      <c r="I1008" s="59">
        <v>7.63</v>
      </c>
      <c r="J1008" s="59">
        <v>10.25</v>
      </c>
      <c r="K1008" s="59">
        <v>55</v>
      </c>
      <c r="L1008" s="59">
        <v>172.90829099999999</v>
      </c>
      <c r="M1008" s="57">
        <v>42181</v>
      </c>
      <c r="N1008" s="55" t="s">
        <v>73</v>
      </c>
      <c r="O1008" s="58">
        <v>10.5</v>
      </c>
      <c r="P1008" s="55" t="s">
        <v>75</v>
      </c>
      <c r="Q1008" s="55" t="s">
        <v>75</v>
      </c>
      <c r="R1008" s="59" t="s">
        <v>17</v>
      </c>
      <c r="S1008" s="59" t="s">
        <v>17</v>
      </c>
      <c r="T1008" s="59" t="s">
        <v>17</v>
      </c>
      <c r="U1008" s="55" t="s">
        <v>1829</v>
      </c>
      <c r="V1008" s="59" t="s">
        <v>17</v>
      </c>
      <c r="W1008" s="55" t="s">
        <v>17</v>
      </c>
      <c r="X1008" s="61">
        <v>10</v>
      </c>
      <c r="Y1008" s="11">
        <f t="shared" si="67"/>
        <v>2015</v>
      </c>
      <c r="Z1008" s="7" t="str">
        <f t="shared" si="68"/>
        <v>2015.2</v>
      </c>
      <c r="AA1008" s="12" t="str">
        <f>IF(AND(INDEX('Rate Case History'!V$11:V$13,MATCH($F1008,'Rate Case History'!$U$11:$U$13,0))="Yes",INDEX('Rate Case History'!V$15:V$17,MATCH($N1008,'Rate Case History'!$U$15:$U$17,0))="Yes",$M1008&lt;='Rate Case History'!$V$7,ISNUMBER($S1008)),$S1008/100,"NA")</f>
        <v>NA</v>
      </c>
    </row>
    <row r="1009" spans="1:27" x14ac:dyDescent="0.25">
      <c r="A1009" s="55" t="s">
        <v>41</v>
      </c>
      <c r="B1009" s="56" t="s">
        <v>872</v>
      </c>
      <c r="C1009" s="55" t="s">
        <v>20</v>
      </c>
      <c r="D1009" s="55" t="s">
        <v>877</v>
      </c>
      <c r="E1009" s="55" t="s">
        <v>163</v>
      </c>
      <c r="F1009" s="55" t="s">
        <v>35</v>
      </c>
      <c r="G1009" s="57">
        <v>40235</v>
      </c>
      <c r="H1009" s="58">
        <v>11.422718</v>
      </c>
      <c r="I1009" s="59">
        <v>9.1</v>
      </c>
      <c r="J1009" s="59">
        <v>11.2</v>
      </c>
      <c r="K1009" s="59">
        <v>50</v>
      </c>
      <c r="L1009" s="59">
        <v>169.00609900000001</v>
      </c>
      <c r="M1009" s="57">
        <v>40612</v>
      </c>
      <c r="N1009" s="55" t="s">
        <v>73</v>
      </c>
      <c r="O1009" s="58">
        <v>6.8093700000000004</v>
      </c>
      <c r="P1009" s="55" t="s">
        <v>74</v>
      </c>
      <c r="Q1009" s="55" t="s">
        <v>75</v>
      </c>
      <c r="R1009" s="59">
        <v>8.33</v>
      </c>
      <c r="S1009" s="59" t="s">
        <v>17</v>
      </c>
      <c r="T1009" s="59" t="s">
        <v>17</v>
      </c>
      <c r="U1009" s="55" t="s">
        <v>1689</v>
      </c>
      <c r="V1009" s="59">
        <v>164.30283800000001</v>
      </c>
      <c r="W1009" s="55" t="s">
        <v>17</v>
      </c>
      <c r="X1009" s="61">
        <v>12</v>
      </c>
      <c r="Y1009" s="11">
        <f t="shared" si="67"/>
        <v>2011</v>
      </c>
      <c r="Z1009" s="7" t="str">
        <f t="shared" si="68"/>
        <v>2011.1</v>
      </c>
      <c r="AA1009" s="12" t="str">
        <f>IF(AND(INDEX('Rate Case History'!V$11:V$13,MATCH($F1009,'Rate Case History'!$U$11:$U$13,0))="Yes",INDEX('Rate Case History'!V$15:V$17,MATCH($N1009,'Rate Case History'!$U$15:$U$17,0))="Yes",$M1009&lt;='Rate Case History'!$V$7,ISNUMBER($S1009)),$S1009/100,"NA")</f>
        <v>NA</v>
      </c>
    </row>
    <row r="1010" spans="1:27" x14ac:dyDescent="0.25">
      <c r="A1010" s="55" t="s">
        <v>41</v>
      </c>
      <c r="B1010" s="56" t="s">
        <v>872</v>
      </c>
      <c r="C1010" s="55" t="s">
        <v>20</v>
      </c>
      <c r="D1010" s="55" t="s">
        <v>878</v>
      </c>
      <c r="E1010" s="55" t="s">
        <v>163</v>
      </c>
      <c r="F1010" s="55" t="s">
        <v>35</v>
      </c>
      <c r="G1010" s="57">
        <v>39503</v>
      </c>
      <c r="H1010" s="58">
        <v>8.8000000000000007</v>
      </c>
      <c r="I1010" s="59">
        <v>9.64</v>
      </c>
      <c r="J1010" s="59">
        <v>12.25</v>
      </c>
      <c r="K1010" s="59">
        <v>50</v>
      </c>
      <c r="L1010" s="59">
        <v>145.90932100000001</v>
      </c>
      <c r="M1010" s="57">
        <v>39962</v>
      </c>
      <c r="N1010" s="55" t="s">
        <v>76</v>
      </c>
      <c r="O1010" s="58">
        <v>5.5</v>
      </c>
      <c r="P1010" s="55" t="s">
        <v>74</v>
      </c>
      <c r="Q1010" s="55" t="s">
        <v>75</v>
      </c>
      <c r="R1010" s="59">
        <v>8.2799999999999994</v>
      </c>
      <c r="S1010" s="59">
        <v>9.5399999999999991</v>
      </c>
      <c r="T1010" s="59">
        <v>50</v>
      </c>
      <c r="U1010" s="55" t="s">
        <v>1845</v>
      </c>
      <c r="V1010" s="59">
        <v>145.90932100000001</v>
      </c>
      <c r="W1010" s="55" t="s">
        <v>21</v>
      </c>
      <c r="X1010" s="61">
        <v>15</v>
      </c>
      <c r="Y1010" s="11">
        <f t="shared" si="67"/>
        <v>2009</v>
      </c>
      <c r="Z1010" s="7" t="str">
        <f t="shared" si="68"/>
        <v>2009.2</v>
      </c>
      <c r="AA1010" s="12">
        <f>IF(AND(INDEX('Rate Case History'!V$11:V$13,MATCH($F1010,'Rate Case History'!$U$11:$U$13,0))="Yes",INDEX('Rate Case History'!V$15:V$17,MATCH($N1010,'Rate Case History'!$U$15:$U$17,0))="Yes",$M1010&lt;='Rate Case History'!$V$7,ISNUMBER($S1010)),$S1010/100,"NA")</f>
        <v>9.5399999999999985E-2</v>
      </c>
    </row>
    <row r="1011" spans="1:27" x14ac:dyDescent="0.25">
      <c r="A1011" s="55" t="s">
        <v>41</v>
      </c>
      <c r="B1011" s="56" t="s">
        <v>676</v>
      </c>
      <c r="C1011" s="55" t="s">
        <v>42</v>
      </c>
      <c r="D1011" s="55" t="s">
        <v>1590</v>
      </c>
      <c r="E1011" s="55" t="s">
        <v>163</v>
      </c>
      <c r="F1011" s="55" t="s">
        <v>35</v>
      </c>
      <c r="G1011" s="57">
        <v>44410</v>
      </c>
      <c r="H1011" s="58">
        <v>7.9652019999999997</v>
      </c>
      <c r="I1011" s="59">
        <v>7.75</v>
      </c>
      <c r="J1011" s="59">
        <v>10.3</v>
      </c>
      <c r="K1011" s="59">
        <v>52.47</v>
      </c>
      <c r="L1011" s="59">
        <v>188.73811799999999</v>
      </c>
      <c r="M1011" s="57">
        <v>44762</v>
      </c>
      <c r="N1011" s="55" t="s">
        <v>73</v>
      </c>
      <c r="O1011" s="58">
        <v>6.0914770000000003</v>
      </c>
      <c r="P1011" s="55" t="s">
        <v>75</v>
      </c>
      <c r="Q1011" s="55" t="s">
        <v>75</v>
      </c>
      <c r="R1011" s="59">
        <v>7.2</v>
      </c>
      <c r="S1011" s="59">
        <v>9.3000000000000007</v>
      </c>
      <c r="T1011" s="59">
        <v>52</v>
      </c>
      <c r="U1011" s="55" t="s">
        <v>1685</v>
      </c>
      <c r="V1011" s="59">
        <v>188.23507699999999</v>
      </c>
      <c r="W1011" s="55" t="s">
        <v>18</v>
      </c>
      <c r="X1011" s="61">
        <v>11</v>
      </c>
      <c r="Y1011" s="11">
        <f t="shared" ref="Y1011:Y1029" si="69">YEAR(M1011)</f>
        <v>2022</v>
      </c>
      <c r="Z1011" s="7" t="str">
        <f t="shared" si="68"/>
        <v>2022.3</v>
      </c>
      <c r="AA1011" s="12">
        <f>IF(AND(INDEX('Rate Case History'!V$11:V$13,MATCH($F1011,'Rate Case History'!$U$11:$U$13,0))="Yes",INDEX('Rate Case History'!V$15:V$17,MATCH($N1011,'Rate Case History'!$U$15:$U$17,0))="Yes",$M1011&lt;='Rate Case History'!$V$7,ISNUMBER($S1011)),$S1011/100,"NA")</f>
        <v>9.3000000000000013E-2</v>
      </c>
    </row>
    <row r="1012" spans="1:27" x14ac:dyDescent="0.25">
      <c r="A1012" s="55" t="s">
        <v>41</v>
      </c>
      <c r="B1012" s="56" t="s">
        <v>676</v>
      </c>
      <c r="C1012" s="55" t="s">
        <v>42</v>
      </c>
      <c r="D1012" s="55" t="s">
        <v>879</v>
      </c>
      <c r="E1012" s="55" t="s">
        <v>163</v>
      </c>
      <c r="F1012" s="55" t="s">
        <v>35</v>
      </c>
      <c r="G1012" s="57">
        <v>42891</v>
      </c>
      <c r="H1012" s="58">
        <v>4.7284449999999998</v>
      </c>
      <c r="I1012" s="59">
        <v>8.3000000000000007</v>
      </c>
      <c r="J1012" s="59">
        <v>10.3</v>
      </c>
      <c r="K1012" s="59">
        <v>51.7</v>
      </c>
      <c r="L1012" s="60">
        <v>131.49180100000001</v>
      </c>
      <c r="M1012" s="57">
        <v>43222</v>
      </c>
      <c r="N1012" s="55" t="s">
        <v>73</v>
      </c>
      <c r="O1012" s="58">
        <v>0.93872999999999995</v>
      </c>
      <c r="P1012" s="55" t="s">
        <v>75</v>
      </c>
      <c r="Q1012" s="55" t="s">
        <v>75</v>
      </c>
      <c r="R1012" s="59">
        <v>7.59</v>
      </c>
      <c r="S1012" s="59">
        <v>9.5</v>
      </c>
      <c r="T1012" s="59">
        <v>51.7</v>
      </c>
      <c r="U1012" s="55" t="s">
        <v>1722</v>
      </c>
      <c r="V1012" s="60">
        <v>131.660357</v>
      </c>
      <c r="W1012" s="55" t="s">
        <v>18</v>
      </c>
      <c r="X1012" s="61">
        <v>11</v>
      </c>
      <c r="Y1012" s="11">
        <f t="shared" si="69"/>
        <v>2018</v>
      </c>
      <c r="Z1012" s="7" t="str">
        <f t="shared" si="68"/>
        <v>2018.2</v>
      </c>
      <c r="AA1012" s="12">
        <f>IF(AND(INDEX('Rate Case History'!V$11:V$13,MATCH($F1012,'Rate Case History'!$U$11:$U$13,0))="Yes",INDEX('Rate Case History'!V$15:V$17,MATCH($N1012,'Rate Case History'!$U$15:$U$17,0))="Yes",$M1012&lt;='Rate Case History'!$V$7,ISNUMBER($S1012)),$S1012/100,"NA")</f>
        <v>9.5000000000000001E-2</v>
      </c>
    </row>
    <row r="1013" spans="1:27" x14ac:dyDescent="0.25">
      <c r="A1013" s="55" t="s">
        <v>41</v>
      </c>
      <c r="B1013" s="56" t="s">
        <v>676</v>
      </c>
      <c r="C1013" s="55" t="s">
        <v>42</v>
      </c>
      <c r="D1013" s="55" t="s">
        <v>880</v>
      </c>
      <c r="E1013" s="55" t="s">
        <v>163</v>
      </c>
      <c r="F1013" s="55" t="s">
        <v>35</v>
      </c>
      <c r="G1013" s="57">
        <v>41379</v>
      </c>
      <c r="H1013" s="58">
        <v>5.1713019999999998</v>
      </c>
      <c r="I1013" s="59">
        <v>8.5399999999999991</v>
      </c>
      <c r="J1013" s="59">
        <v>10</v>
      </c>
      <c r="K1013" s="59">
        <v>51.76</v>
      </c>
      <c r="L1013" s="59">
        <v>84.587012000000001</v>
      </c>
      <c r="M1013" s="57">
        <v>41750</v>
      </c>
      <c r="N1013" s="55" t="s">
        <v>73</v>
      </c>
      <c r="O1013" s="58">
        <v>4.5730979999999999</v>
      </c>
      <c r="P1013" s="55" t="s">
        <v>75</v>
      </c>
      <c r="Q1013" s="55" t="s">
        <v>75</v>
      </c>
      <c r="R1013" s="59">
        <v>8.2799999999999994</v>
      </c>
      <c r="S1013" s="59">
        <v>9.5</v>
      </c>
      <c r="T1013" s="59">
        <v>51.76</v>
      </c>
      <c r="U1013" s="55" t="s">
        <v>1688</v>
      </c>
      <c r="V1013" s="59">
        <v>84.534728000000001</v>
      </c>
      <c r="W1013" s="55" t="s">
        <v>18</v>
      </c>
      <c r="X1013" s="61">
        <v>12</v>
      </c>
      <c r="Y1013" s="11">
        <f t="shared" si="69"/>
        <v>2014</v>
      </c>
      <c r="Z1013" s="7" t="str">
        <f t="shared" si="68"/>
        <v>2014.2</v>
      </c>
      <c r="AA1013" s="12">
        <f>IF(AND(INDEX('Rate Case History'!V$11:V$13,MATCH($F1013,'Rate Case History'!$U$11:$U$13,0))="Yes",INDEX('Rate Case History'!V$15:V$17,MATCH($N1013,'Rate Case History'!$U$15:$U$17,0))="Yes",$M1013&lt;='Rate Case History'!$V$7,ISNUMBER($S1013)),$S1013/100,"NA")</f>
        <v>9.5000000000000001E-2</v>
      </c>
    </row>
    <row r="1014" spans="1:27" x14ac:dyDescent="0.25">
      <c r="A1014" s="55" t="s">
        <v>41</v>
      </c>
      <c r="B1014" s="56" t="s">
        <v>676</v>
      </c>
      <c r="C1014" s="55" t="s">
        <v>42</v>
      </c>
      <c r="D1014" s="55" t="s">
        <v>881</v>
      </c>
      <c r="E1014" s="55" t="s">
        <v>163</v>
      </c>
      <c r="F1014" s="55" t="s">
        <v>35</v>
      </c>
      <c r="G1014" s="57">
        <v>40667</v>
      </c>
      <c r="H1014" s="58">
        <v>3.744523</v>
      </c>
      <c r="I1014" s="59">
        <v>7.65</v>
      </c>
      <c r="J1014" s="59">
        <v>10.5</v>
      </c>
      <c r="K1014" s="59">
        <v>40.25</v>
      </c>
      <c r="L1014" s="59">
        <v>71.374482</v>
      </c>
      <c r="M1014" s="57">
        <v>41023</v>
      </c>
      <c r="N1014" s="55" t="s">
        <v>73</v>
      </c>
      <c r="O1014" s="58">
        <v>2.7425250000000001</v>
      </c>
      <c r="P1014" s="55" t="s">
        <v>75</v>
      </c>
      <c r="Q1014" s="55" t="s">
        <v>75</v>
      </c>
      <c r="R1014" s="59">
        <v>7.24</v>
      </c>
      <c r="S1014" s="59">
        <v>9.5</v>
      </c>
      <c r="T1014" s="59">
        <v>40.25</v>
      </c>
      <c r="U1014" s="55" t="s">
        <v>1700</v>
      </c>
      <c r="V1014" s="59">
        <v>69.562393</v>
      </c>
      <c r="W1014" s="55" t="s">
        <v>18</v>
      </c>
      <c r="X1014" s="61">
        <v>11</v>
      </c>
      <c r="Y1014" s="11">
        <f t="shared" si="69"/>
        <v>2012</v>
      </c>
      <c r="Z1014" s="7" t="str">
        <f t="shared" si="68"/>
        <v>2012.2</v>
      </c>
      <c r="AA1014" s="12">
        <f>IF(AND(INDEX('Rate Case History'!V$11:V$13,MATCH($F1014,'Rate Case History'!$U$11:$U$13,0))="Yes",INDEX('Rate Case History'!V$15:V$17,MATCH($N1014,'Rate Case History'!$U$15:$U$17,0))="Yes",$M1014&lt;='Rate Case History'!$V$7,ISNUMBER($S1014)),$S1014/100,"NA")</f>
        <v>9.5000000000000001E-2</v>
      </c>
    </row>
    <row r="1015" spans="1:27" x14ac:dyDescent="0.25">
      <c r="A1015" s="55" t="s">
        <v>133</v>
      </c>
      <c r="B1015" s="56" t="s">
        <v>882</v>
      </c>
      <c r="C1015" s="55" t="s">
        <v>182</v>
      </c>
      <c r="D1015" s="55" t="s">
        <v>1593</v>
      </c>
      <c r="E1015" s="55" t="s">
        <v>163</v>
      </c>
      <c r="F1015" s="55" t="s">
        <v>35</v>
      </c>
      <c r="G1015" s="57">
        <v>44558</v>
      </c>
      <c r="H1015" s="58">
        <v>77.310336000000007</v>
      </c>
      <c r="I1015" s="59">
        <v>7.63</v>
      </c>
      <c r="J1015" s="59">
        <v>10.75</v>
      </c>
      <c r="K1015" s="59">
        <v>54.89</v>
      </c>
      <c r="L1015" s="59">
        <v>1394.4344430000001</v>
      </c>
      <c r="M1015" s="57">
        <v>44790</v>
      </c>
      <c r="N1015" s="55" t="s">
        <v>73</v>
      </c>
      <c r="O1015" s="58">
        <v>37.514654</v>
      </c>
      <c r="P1015" s="55" t="s">
        <v>74</v>
      </c>
      <c r="Q1015" s="55" t="s">
        <v>74</v>
      </c>
      <c r="R1015" s="59">
        <v>6.83</v>
      </c>
      <c r="S1015" s="59">
        <v>9.6</v>
      </c>
      <c r="T1015" s="59">
        <v>52</v>
      </c>
      <c r="U1015" s="55" t="s">
        <v>1853</v>
      </c>
      <c r="V1015" s="59">
        <v>1282.792829</v>
      </c>
      <c r="W1015" s="55" t="s">
        <v>18</v>
      </c>
      <c r="X1015" s="61">
        <v>7</v>
      </c>
      <c r="Y1015" s="11">
        <f t="shared" si="69"/>
        <v>2022</v>
      </c>
      <c r="Z1015" s="7" t="str">
        <f t="shared" si="68"/>
        <v>2022.3</v>
      </c>
      <c r="AA1015" s="12">
        <f>IF(AND(INDEX('Rate Case History'!V$11:V$13,MATCH($F1015,'Rate Case History'!$U$11:$U$13,0))="Yes",INDEX('Rate Case History'!V$15:V$17,MATCH($N1015,'Rate Case History'!$U$15:$U$17,0))="Yes",$M1015&lt;='Rate Case History'!$V$7,ISNUMBER($S1015)),$S1015/100,"NA")</f>
        <v>9.6000000000000002E-2</v>
      </c>
    </row>
    <row r="1016" spans="1:27" x14ac:dyDescent="0.25">
      <c r="A1016" s="55" t="s">
        <v>133</v>
      </c>
      <c r="B1016" s="56" t="s">
        <v>882</v>
      </c>
      <c r="C1016" s="55" t="s">
        <v>182</v>
      </c>
      <c r="D1016" s="55" t="s">
        <v>883</v>
      </c>
      <c r="E1016" s="55" t="s">
        <v>163</v>
      </c>
      <c r="F1016" s="55" t="s">
        <v>35</v>
      </c>
      <c r="G1016" s="57">
        <v>43573</v>
      </c>
      <c r="H1016" s="58">
        <v>65.499184999999997</v>
      </c>
      <c r="I1016" s="59">
        <v>7.6</v>
      </c>
      <c r="J1016" s="59">
        <v>10.4</v>
      </c>
      <c r="K1016" s="59">
        <v>52.5</v>
      </c>
      <c r="L1016" s="59">
        <v>1113.393327</v>
      </c>
      <c r="M1016" s="57">
        <v>43782</v>
      </c>
      <c r="N1016" s="55" t="s">
        <v>73</v>
      </c>
      <c r="O1016" s="58">
        <v>34</v>
      </c>
      <c r="P1016" s="55" t="s">
        <v>74</v>
      </c>
      <c r="Q1016" s="55" t="s">
        <v>74</v>
      </c>
      <c r="R1016" s="59">
        <v>7.13</v>
      </c>
      <c r="S1016" s="59">
        <v>9.6</v>
      </c>
      <c r="T1016" s="59">
        <v>51.5</v>
      </c>
      <c r="U1016" s="55" t="s">
        <v>1730</v>
      </c>
      <c r="V1016" s="59">
        <v>988.30991300000005</v>
      </c>
      <c r="W1016" s="55" t="s">
        <v>18</v>
      </c>
      <c r="X1016" s="61">
        <v>6</v>
      </c>
      <c r="Y1016" s="11">
        <f t="shared" si="69"/>
        <v>2019</v>
      </c>
      <c r="Z1016" s="7" t="str">
        <f t="shared" si="68"/>
        <v>2019.4</v>
      </c>
      <c r="AA1016" s="12">
        <f>IF(AND(INDEX('Rate Case History'!V$11:V$13,MATCH($F1016,'Rate Case History'!$U$11:$U$13,0))="Yes",INDEX('Rate Case History'!V$15:V$17,MATCH($N1016,'Rate Case History'!$U$15:$U$17,0))="Yes",$M1016&lt;='Rate Case History'!$V$7,ISNUMBER($S1016)),$S1016/100,"NA")</f>
        <v>9.6000000000000002E-2</v>
      </c>
    </row>
    <row r="1017" spans="1:27" x14ac:dyDescent="0.25">
      <c r="A1017" s="55" t="s">
        <v>133</v>
      </c>
      <c r="B1017" s="56" t="s">
        <v>882</v>
      </c>
      <c r="C1017" s="55" t="s">
        <v>182</v>
      </c>
      <c r="D1017" s="55" t="s">
        <v>884</v>
      </c>
      <c r="E1017" s="55" t="s">
        <v>163</v>
      </c>
      <c r="F1017" s="55" t="s">
        <v>35</v>
      </c>
      <c r="G1017" s="57">
        <v>42613</v>
      </c>
      <c r="H1017" s="58">
        <v>20.124288</v>
      </c>
      <c r="I1017" s="59">
        <v>7.17</v>
      </c>
      <c r="J1017" s="59">
        <v>10.25</v>
      </c>
      <c r="K1017" s="59">
        <v>49.15</v>
      </c>
      <c r="L1017" s="59">
        <v>728.89430000000004</v>
      </c>
      <c r="M1017" s="57">
        <v>42916</v>
      </c>
      <c r="N1017" s="55" t="s">
        <v>73</v>
      </c>
      <c r="O1017" s="58">
        <v>13.3</v>
      </c>
      <c r="P1017" s="55" t="s">
        <v>74</v>
      </c>
      <c r="Q1017" s="55" t="s">
        <v>74</v>
      </c>
      <c r="R1017" s="59">
        <v>6.71</v>
      </c>
      <c r="S1017" s="59">
        <v>9.6</v>
      </c>
      <c r="T1017" s="59">
        <v>46</v>
      </c>
      <c r="U1017" s="55" t="s">
        <v>1854</v>
      </c>
      <c r="V1017" s="59">
        <v>720</v>
      </c>
      <c r="W1017" s="55" t="s">
        <v>18</v>
      </c>
      <c r="X1017" s="61">
        <v>10</v>
      </c>
      <c r="Y1017" s="11">
        <f t="shared" si="69"/>
        <v>2017</v>
      </c>
      <c r="Z1017" s="7" t="str">
        <f t="shared" si="68"/>
        <v>2017.2</v>
      </c>
      <c r="AA1017" s="12">
        <f>IF(AND(INDEX('Rate Case History'!V$11:V$13,MATCH($F1017,'Rate Case History'!$U$11:$U$13,0))="Yes",INDEX('Rate Case History'!V$15:V$17,MATCH($N1017,'Rate Case History'!$U$15:$U$17,0))="Yes",$M1017&lt;='Rate Case History'!$V$7,ISNUMBER($S1017)),$S1017/100,"NA")</f>
        <v>9.6000000000000002E-2</v>
      </c>
    </row>
    <row r="1018" spans="1:27" x14ac:dyDescent="0.25">
      <c r="A1018" s="55" t="s">
        <v>133</v>
      </c>
      <c r="B1018" s="56" t="s">
        <v>882</v>
      </c>
      <c r="C1018" s="55" t="s">
        <v>182</v>
      </c>
      <c r="D1018" s="55" t="s">
        <v>885</v>
      </c>
      <c r="E1018" s="55" t="s">
        <v>163</v>
      </c>
      <c r="F1018" s="55" t="s">
        <v>35</v>
      </c>
      <c r="G1018" s="57">
        <v>39882</v>
      </c>
      <c r="H1018" s="58">
        <v>17.362667999999999</v>
      </c>
      <c r="I1018" s="59">
        <v>8.41</v>
      </c>
      <c r="J1018" s="59">
        <v>11.25</v>
      </c>
      <c r="K1018" s="59">
        <v>49.7</v>
      </c>
      <c r="L1018" s="59">
        <v>444.08862499999998</v>
      </c>
      <c r="M1018" s="57">
        <v>40164</v>
      </c>
      <c r="N1018" s="55" t="s">
        <v>73</v>
      </c>
      <c r="O1018" s="58">
        <v>2.9</v>
      </c>
      <c r="P1018" s="55" t="s">
        <v>74</v>
      </c>
      <c r="Q1018" s="55" t="s">
        <v>74</v>
      </c>
      <c r="R1018" s="59">
        <v>7.64</v>
      </c>
      <c r="S1018" s="59">
        <v>10.3</v>
      </c>
      <c r="T1018" s="59">
        <v>47.89</v>
      </c>
      <c r="U1018" s="55" t="s">
        <v>1794</v>
      </c>
      <c r="V1018" s="59">
        <v>420</v>
      </c>
      <c r="W1018" s="55" t="s">
        <v>18</v>
      </c>
      <c r="X1018" s="61">
        <v>9</v>
      </c>
      <c r="Y1018" s="11">
        <f t="shared" si="69"/>
        <v>2009</v>
      </c>
      <c r="Z1018" s="7" t="str">
        <f t="shared" si="68"/>
        <v>2009.4</v>
      </c>
      <c r="AA1018" s="12">
        <f>IF(AND(INDEX('Rate Case History'!V$11:V$13,MATCH($F1018,'Rate Case History'!$U$11:$U$13,0))="Yes",INDEX('Rate Case History'!V$15:V$17,MATCH($N1018,'Rate Case History'!$U$15:$U$17,0))="Yes",$M1018&lt;='Rate Case History'!$V$7,ISNUMBER($S1018)),$S1018/100,"NA")</f>
        <v>0.10300000000000001</v>
      </c>
    </row>
    <row r="1019" spans="1:27" x14ac:dyDescent="0.25">
      <c r="A1019" s="55" t="s">
        <v>133</v>
      </c>
      <c r="B1019" s="56" t="s">
        <v>882</v>
      </c>
      <c r="C1019" s="55" t="s">
        <v>182</v>
      </c>
      <c r="D1019" s="55" t="s">
        <v>886</v>
      </c>
      <c r="E1019" s="55" t="s">
        <v>163</v>
      </c>
      <c r="F1019" s="55" t="s">
        <v>35</v>
      </c>
      <c r="G1019" s="57">
        <v>37362</v>
      </c>
      <c r="H1019" s="58">
        <v>28.6</v>
      </c>
      <c r="I1019" s="59">
        <v>8.9499999999999993</v>
      </c>
      <c r="J1019" s="59">
        <v>11.75</v>
      </c>
      <c r="K1019" s="59">
        <v>52.5</v>
      </c>
      <c r="L1019" s="59">
        <v>413.8</v>
      </c>
      <c r="M1019" s="57">
        <v>37580</v>
      </c>
      <c r="N1019" s="55" t="s">
        <v>73</v>
      </c>
      <c r="O1019" s="58">
        <v>14.2</v>
      </c>
      <c r="P1019" s="55" t="s">
        <v>74</v>
      </c>
      <c r="Q1019" s="55" t="s">
        <v>74</v>
      </c>
      <c r="R1019" s="59">
        <v>7.95</v>
      </c>
      <c r="S1019" s="59">
        <v>10</v>
      </c>
      <c r="T1019" s="59" t="s">
        <v>17</v>
      </c>
      <c r="U1019" s="55" t="s">
        <v>1855</v>
      </c>
      <c r="V1019" s="59" t="s">
        <v>17</v>
      </c>
      <c r="W1019" s="55" t="s">
        <v>18</v>
      </c>
      <c r="X1019" s="61">
        <v>7</v>
      </c>
      <c r="Y1019" s="11">
        <f t="shared" si="69"/>
        <v>2002</v>
      </c>
      <c r="Z1019" s="7" t="str">
        <f t="shared" si="68"/>
        <v>2002.4</v>
      </c>
      <c r="AA1019" s="12">
        <f>IF(AND(INDEX('Rate Case History'!V$11:V$13,MATCH($F1019,'Rate Case History'!$U$11:$U$13,0))="Yes",INDEX('Rate Case History'!V$15:V$17,MATCH($N1019,'Rate Case History'!$U$15:$U$17,0))="Yes",$M1019&lt;='Rate Case History'!$V$7,ISNUMBER($S1019)),$S1019/100,"NA")</f>
        <v>0.1</v>
      </c>
    </row>
    <row r="1020" spans="1:27" x14ac:dyDescent="0.25">
      <c r="A1020" s="55" t="s">
        <v>133</v>
      </c>
      <c r="B1020" s="56" t="s">
        <v>882</v>
      </c>
      <c r="C1020" s="55" t="s">
        <v>182</v>
      </c>
      <c r="D1020" s="55" t="s">
        <v>2308</v>
      </c>
      <c r="E1020" s="55" t="s">
        <v>163</v>
      </c>
      <c r="F1020" s="55" t="s">
        <v>35</v>
      </c>
      <c r="G1020" s="57">
        <v>33220</v>
      </c>
      <c r="H1020" s="58">
        <v>7.5</v>
      </c>
      <c r="I1020" s="59">
        <v>12.65</v>
      </c>
      <c r="J1020" s="59">
        <v>13.8</v>
      </c>
      <c r="K1020" s="59">
        <v>59.58</v>
      </c>
      <c r="L1020" s="60">
        <v>187.4</v>
      </c>
      <c r="M1020" s="57">
        <v>33511</v>
      </c>
      <c r="N1020" s="55" t="s">
        <v>73</v>
      </c>
      <c r="O1020" s="58">
        <v>-0.5</v>
      </c>
      <c r="P1020" s="55" t="s">
        <v>74</v>
      </c>
      <c r="Q1020" s="55" t="s">
        <v>74</v>
      </c>
      <c r="R1020" s="59">
        <v>11.31</v>
      </c>
      <c r="S1020" s="59">
        <v>12.4</v>
      </c>
      <c r="T1020" s="59" t="s">
        <v>17</v>
      </c>
      <c r="U1020" s="55" t="s">
        <v>2309</v>
      </c>
      <c r="V1020" s="59">
        <v>184.2</v>
      </c>
      <c r="W1020" s="55" t="s">
        <v>18</v>
      </c>
      <c r="X1020" s="61">
        <v>9</v>
      </c>
      <c r="Y1020" s="11">
        <f t="shared" si="69"/>
        <v>1991</v>
      </c>
      <c r="Z1020" s="7" t="str">
        <f t="shared" si="68"/>
        <v>1991.3</v>
      </c>
      <c r="AA1020" s="12">
        <f>IF(AND(INDEX('Rate Case History'!V$11:V$13,MATCH($F1020,'Rate Case History'!$U$11:$U$13,0))="Yes",INDEX('Rate Case History'!V$15:V$17,MATCH($N1020,'Rate Case History'!$U$15:$U$17,0))="Yes",$M1020&lt;='Rate Case History'!$V$7,ISNUMBER($S1020)),$S1020/100,"NA")</f>
        <v>0.124</v>
      </c>
    </row>
    <row r="1021" spans="1:27" x14ac:dyDescent="0.25">
      <c r="A1021" s="55" t="s">
        <v>133</v>
      </c>
      <c r="B1021" s="56" t="s">
        <v>882</v>
      </c>
      <c r="C1021" s="55" t="s">
        <v>182</v>
      </c>
      <c r="D1021" s="55" t="s">
        <v>2310</v>
      </c>
      <c r="E1021" s="55" t="s">
        <v>163</v>
      </c>
      <c r="F1021" s="55" t="s">
        <v>35</v>
      </c>
      <c r="G1021" s="57">
        <v>32493</v>
      </c>
      <c r="H1021" s="58">
        <v>14</v>
      </c>
      <c r="I1021" s="59">
        <v>12.23</v>
      </c>
      <c r="J1021" s="59">
        <v>13.5</v>
      </c>
      <c r="K1021" s="59">
        <v>52.26</v>
      </c>
      <c r="L1021" s="60">
        <v>178.1</v>
      </c>
      <c r="M1021" s="57">
        <v>32891</v>
      </c>
      <c r="N1021" s="55" t="s">
        <v>76</v>
      </c>
      <c r="O1021" s="58">
        <v>3.5</v>
      </c>
      <c r="P1021" s="55" t="s">
        <v>74</v>
      </c>
      <c r="Q1021" s="55" t="s">
        <v>74</v>
      </c>
      <c r="R1021" s="59">
        <v>11.69</v>
      </c>
      <c r="S1021" s="59">
        <v>12.5</v>
      </c>
      <c r="T1021" s="59">
        <v>54.82</v>
      </c>
      <c r="U1021" s="55" t="s">
        <v>2223</v>
      </c>
      <c r="V1021" s="60">
        <v>162</v>
      </c>
      <c r="W1021" s="55" t="s">
        <v>18</v>
      </c>
      <c r="X1021" s="61">
        <v>13</v>
      </c>
      <c r="Y1021" s="11">
        <f t="shared" si="69"/>
        <v>1990</v>
      </c>
      <c r="Z1021" s="7" t="str">
        <f t="shared" si="68"/>
        <v>1990.1</v>
      </c>
      <c r="AA1021" s="12">
        <f>IF(AND(INDEX('Rate Case History'!V$11:V$13,MATCH($F1021,'Rate Case History'!$U$11:$U$13,0))="Yes",INDEX('Rate Case History'!V$15:V$17,MATCH($N1021,'Rate Case History'!$U$15:$U$17,0))="Yes",$M1021&lt;='Rate Case History'!$V$7,ISNUMBER($S1021)),$S1021/100,"NA")</f>
        <v>0.125</v>
      </c>
    </row>
    <row r="1022" spans="1:27" x14ac:dyDescent="0.25">
      <c r="A1022" s="55" t="s">
        <v>133</v>
      </c>
      <c r="B1022" s="56" t="s">
        <v>882</v>
      </c>
      <c r="C1022" s="55" t="s">
        <v>182</v>
      </c>
      <c r="D1022" s="55" t="s">
        <v>2311</v>
      </c>
      <c r="E1022" s="55" t="s">
        <v>163</v>
      </c>
      <c r="F1022" s="55" t="s">
        <v>35</v>
      </c>
      <c r="G1022" s="57">
        <v>31758</v>
      </c>
      <c r="H1022" s="58">
        <v>16.899999999999999</v>
      </c>
      <c r="I1022" s="59">
        <v>12.32</v>
      </c>
      <c r="J1022" s="59">
        <v>14</v>
      </c>
      <c r="K1022" s="59">
        <v>48.2</v>
      </c>
      <c r="L1022" s="60" t="s">
        <v>17</v>
      </c>
      <c r="M1022" s="57">
        <v>32119</v>
      </c>
      <c r="N1022" s="55" t="s">
        <v>73</v>
      </c>
      <c r="O1022" s="58">
        <v>4</v>
      </c>
      <c r="P1022" s="55" t="s">
        <v>74</v>
      </c>
      <c r="Q1022" s="55" t="s">
        <v>74</v>
      </c>
      <c r="R1022" s="59">
        <v>11.43</v>
      </c>
      <c r="S1022" s="59">
        <v>12.5</v>
      </c>
      <c r="T1022" s="59">
        <v>50.6</v>
      </c>
      <c r="U1022" s="55" t="s">
        <v>2250</v>
      </c>
      <c r="V1022" s="60" t="s">
        <v>17</v>
      </c>
      <c r="W1022" s="55" t="s">
        <v>17</v>
      </c>
      <c r="X1022" s="61">
        <v>12</v>
      </c>
      <c r="Y1022" s="11">
        <f t="shared" si="69"/>
        <v>1987</v>
      </c>
      <c r="Z1022" s="7" t="str">
        <f t="shared" si="68"/>
        <v>1987.4</v>
      </c>
      <c r="AA1022" s="12">
        <f>IF(AND(INDEX('Rate Case History'!V$11:V$13,MATCH($F1022,'Rate Case History'!$U$11:$U$13,0))="Yes",INDEX('Rate Case History'!V$15:V$17,MATCH($N1022,'Rate Case History'!$U$15:$U$17,0))="Yes",$M1022&lt;='Rate Case History'!$V$7,ISNUMBER($S1022)),$S1022/100,"NA")</f>
        <v>0.125</v>
      </c>
    </row>
    <row r="1023" spans="1:27" x14ac:dyDescent="0.25">
      <c r="A1023" s="55" t="s">
        <v>133</v>
      </c>
      <c r="B1023" s="56" t="s">
        <v>882</v>
      </c>
      <c r="C1023" s="55" t="s">
        <v>182</v>
      </c>
      <c r="D1023" s="55" t="s">
        <v>2312</v>
      </c>
      <c r="E1023" s="55" t="s">
        <v>163</v>
      </c>
      <c r="F1023" s="55" t="s">
        <v>35</v>
      </c>
      <c r="G1023" s="57">
        <v>29935</v>
      </c>
      <c r="H1023" s="58">
        <v>34.200000000000003</v>
      </c>
      <c r="I1023" s="59">
        <v>14.48</v>
      </c>
      <c r="J1023" s="59">
        <v>17</v>
      </c>
      <c r="K1023" s="59">
        <v>35.1</v>
      </c>
      <c r="L1023" s="60" t="s">
        <v>17</v>
      </c>
      <c r="M1023" s="57">
        <v>30092</v>
      </c>
      <c r="N1023" s="55" t="s">
        <v>73</v>
      </c>
      <c r="O1023" s="58">
        <v>23.5</v>
      </c>
      <c r="P1023" s="55" t="s">
        <v>74</v>
      </c>
      <c r="Q1023" s="55" t="s">
        <v>74</v>
      </c>
      <c r="R1023" s="59">
        <v>13.34</v>
      </c>
      <c r="S1023" s="59">
        <v>15.5</v>
      </c>
      <c r="T1023" s="59">
        <v>44.18</v>
      </c>
      <c r="U1023" s="55" t="s">
        <v>1958</v>
      </c>
      <c r="V1023" s="60" t="s">
        <v>17</v>
      </c>
      <c r="W1023" s="55" t="s">
        <v>17</v>
      </c>
      <c r="X1023" s="61">
        <v>5</v>
      </c>
      <c r="Y1023" s="11">
        <f t="shared" si="69"/>
        <v>1982</v>
      </c>
      <c r="Z1023" s="7" t="str">
        <f t="shared" si="68"/>
        <v>1982.2</v>
      </c>
      <c r="AA1023" s="12">
        <f>IF(AND(INDEX('Rate Case History'!V$11:V$13,MATCH($F1023,'Rate Case History'!$U$11:$U$13,0))="Yes",INDEX('Rate Case History'!V$15:V$17,MATCH($N1023,'Rate Case History'!$U$15:$U$17,0))="Yes",$M1023&lt;='Rate Case History'!$V$7,ISNUMBER($S1023)),$S1023/100,"NA")</f>
        <v>0.155</v>
      </c>
    </row>
    <row r="1024" spans="1:27" x14ac:dyDescent="0.25">
      <c r="A1024" s="55" t="s">
        <v>133</v>
      </c>
      <c r="B1024" s="56" t="s">
        <v>887</v>
      </c>
      <c r="C1024" s="55" t="s">
        <v>888</v>
      </c>
      <c r="D1024" s="55" t="s">
        <v>889</v>
      </c>
      <c r="E1024" s="55" t="s">
        <v>163</v>
      </c>
      <c r="F1024" s="55" t="s">
        <v>35</v>
      </c>
      <c r="G1024" s="57">
        <v>44285</v>
      </c>
      <c r="H1024" s="58">
        <v>164.64099999999999</v>
      </c>
      <c r="I1024" s="59">
        <v>7.46</v>
      </c>
      <c r="J1024" s="59">
        <v>10.5</v>
      </c>
      <c r="K1024" s="59">
        <v>56.21</v>
      </c>
      <c r="L1024" s="60">
        <v>2547.636</v>
      </c>
      <c r="M1024" s="57">
        <v>44517</v>
      </c>
      <c r="N1024" s="55" t="s">
        <v>73</v>
      </c>
      <c r="O1024" s="58">
        <v>79.269000000000005</v>
      </c>
      <c r="P1024" s="55" t="s">
        <v>74</v>
      </c>
      <c r="Q1024" s="55" t="s">
        <v>74</v>
      </c>
      <c r="R1024" s="59">
        <v>6.84</v>
      </c>
      <c r="S1024" s="59">
        <v>9.6</v>
      </c>
      <c r="T1024" s="59">
        <v>54</v>
      </c>
      <c r="U1024" s="55" t="s">
        <v>1704</v>
      </c>
      <c r="V1024" s="60">
        <v>2523</v>
      </c>
      <c r="W1024" s="55" t="s">
        <v>18</v>
      </c>
      <c r="X1024" s="61">
        <v>7</v>
      </c>
      <c r="Y1024" s="11">
        <f t="shared" si="69"/>
        <v>2021</v>
      </c>
      <c r="Z1024" s="7" t="str">
        <f t="shared" ref="Z1024:Z1057" si="70">YEAR(M1024)&amp;"."&amp;INT((MONTH(M1024)-1)/3)+1</f>
        <v>2021.4</v>
      </c>
      <c r="AA1024" s="12">
        <f>IF(AND(INDEX('Rate Case History'!V$11:V$13,MATCH($F1024,'Rate Case History'!$U$11:$U$13,0))="Yes",INDEX('Rate Case History'!V$15:V$17,MATCH($N1024,'Rate Case History'!$U$15:$U$17,0))="Yes",$M1024&lt;='Rate Case History'!$V$7,ISNUMBER($S1024)),$S1024/100,"NA")</f>
        <v>9.6000000000000002E-2</v>
      </c>
    </row>
    <row r="1025" spans="1:27" x14ac:dyDescent="0.25">
      <c r="A1025" s="55" t="s">
        <v>133</v>
      </c>
      <c r="B1025" s="56" t="s">
        <v>887</v>
      </c>
      <c r="C1025" s="55" t="s">
        <v>888</v>
      </c>
      <c r="D1025" s="55" t="s">
        <v>890</v>
      </c>
      <c r="E1025" s="55" t="s">
        <v>163</v>
      </c>
      <c r="F1025" s="55" t="s">
        <v>35</v>
      </c>
      <c r="G1025" s="57">
        <v>43552</v>
      </c>
      <c r="H1025" s="58">
        <v>134.31299999999999</v>
      </c>
      <c r="I1025" s="59">
        <v>7.75</v>
      </c>
      <c r="J1025" s="59">
        <v>10.88</v>
      </c>
      <c r="K1025" s="59">
        <v>56.46</v>
      </c>
      <c r="L1025" s="60">
        <v>1815.8979999999999</v>
      </c>
      <c r="M1025" s="57">
        <v>43782</v>
      </c>
      <c r="N1025" s="55" t="s">
        <v>73</v>
      </c>
      <c r="O1025" s="58">
        <v>62.2</v>
      </c>
      <c r="P1025" s="55" t="s">
        <v>74</v>
      </c>
      <c r="Q1025" s="55" t="s">
        <v>74</v>
      </c>
      <c r="R1025" s="59">
        <v>6.95</v>
      </c>
      <c r="S1025" s="59">
        <v>9.6</v>
      </c>
      <c r="T1025" s="59">
        <v>54</v>
      </c>
      <c r="U1025" s="55" t="s">
        <v>1730</v>
      </c>
      <c r="V1025" s="60">
        <v>1765</v>
      </c>
      <c r="W1025" s="55" t="s">
        <v>18</v>
      </c>
      <c r="X1025" s="61">
        <v>7</v>
      </c>
      <c r="Y1025" s="11">
        <f t="shared" si="69"/>
        <v>2019</v>
      </c>
      <c r="Z1025" s="7" t="str">
        <f t="shared" si="70"/>
        <v>2019.4</v>
      </c>
      <c r="AA1025" s="12">
        <f>IF(AND(INDEX('Rate Case History'!V$11:V$13,MATCH($F1025,'Rate Case History'!$U$11:$U$13,0))="Yes",INDEX('Rate Case History'!V$15:V$17,MATCH($N1025,'Rate Case History'!$U$15:$U$17,0))="Yes",$M1025&lt;='Rate Case History'!$V$7,ISNUMBER($S1025)),$S1025/100,"NA")</f>
        <v>9.6000000000000002E-2</v>
      </c>
    </row>
    <row r="1026" spans="1:27" x14ac:dyDescent="0.25">
      <c r="A1026" s="55" t="s">
        <v>133</v>
      </c>
      <c r="B1026" s="56" t="s">
        <v>887</v>
      </c>
      <c r="C1026" s="55" t="s">
        <v>888</v>
      </c>
      <c r="D1026" s="55" t="s">
        <v>891</v>
      </c>
      <c r="E1026" s="55" t="s">
        <v>163</v>
      </c>
      <c r="F1026" s="55" t="s">
        <v>35</v>
      </c>
      <c r="G1026" s="57">
        <v>42321</v>
      </c>
      <c r="H1026" s="58">
        <v>112.85299999999999</v>
      </c>
      <c r="I1026" s="59">
        <v>7.65</v>
      </c>
      <c r="J1026" s="59">
        <v>11</v>
      </c>
      <c r="K1026" s="59">
        <v>53.66</v>
      </c>
      <c r="L1026" s="59">
        <v>1400</v>
      </c>
      <c r="M1026" s="57">
        <v>42636</v>
      </c>
      <c r="N1026" s="55" t="s">
        <v>73</v>
      </c>
      <c r="O1026" s="58">
        <v>45</v>
      </c>
      <c r="P1026" s="55" t="s">
        <v>17</v>
      </c>
      <c r="Q1026" s="55" t="s">
        <v>17</v>
      </c>
      <c r="R1026" s="59">
        <v>6.9</v>
      </c>
      <c r="S1026" s="59">
        <v>9.75</v>
      </c>
      <c r="T1026" s="59">
        <v>52.5</v>
      </c>
      <c r="U1026" s="55" t="s">
        <v>1695</v>
      </c>
      <c r="V1026" s="59">
        <v>1374</v>
      </c>
      <c r="W1026" s="55" t="s">
        <v>18</v>
      </c>
      <c r="X1026" s="61">
        <v>10</v>
      </c>
      <c r="Y1026" s="11">
        <f t="shared" si="69"/>
        <v>2016</v>
      </c>
      <c r="Z1026" s="7" t="str">
        <f t="shared" si="70"/>
        <v>2016.3</v>
      </c>
      <c r="AA1026" s="12">
        <f>IF(AND(INDEX('Rate Case History'!V$11:V$13,MATCH($F1026,'Rate Case History'!$U$11:$U$13,0))="Yes",INDEX('Rate Case History'!V$15:V$17,MATCH($N1026,'Rate Case History'!$U$15:$U$17,0))="Yes",$M1026&lt;='Rate Case History'!$V$7,ISNUMBER($S1026)),$S1026/100,"NA")</f>
        <v>9.7500000000000003E-2</v>
      </c>
    </row>
    <row r="1027" spans="1:27" x14ac:dyDescent="0.25">
      <c r="A1027" s="55" t="s">
        <v>133</v>
      </c>
      <c r="B1027" s="56" t="s">
        <v>887</v>
      </c>
      <c r="C1027" s="55" t="s">
        <v>888</v>
      </c>
      <c r="D1027" s="55" t="s">
        <v>892</v>
      </c>
      <c r="E1027" s="55" t="s">
        <v>163</v>
      </c>
      <c r="F1027" s="55" t="s">
        <v>35</v>
      </c>
      <c r="G1027" s="57">
        <v>39406</v>
      </c>
      <c r="H1027" s="58">
        <v>58.4</v>
      </c>
      <c r="I1027" s="59">
        <v>8.4499999999999993</v>
      </c>
      <c r="J1027" s="59">
        <v>11.38</v>
      </c>
      <c r="K1027" s="59">
        <v>52.47</v>
      </c>
      <c r="L1027" s="59">
        <v>946.7</v>
      </c>
      <c r="M1027" s="57">
        <v>39724</v>
      </c>
      <c r="N1027" s="55" t="s">
        <v>73</v>
      </c>
      <c r="O1027" s="58">
        <v>32.5</v>
      </c>
      <c r="P1027" s="55" t="s">
        <v>74</v>
      </c>
      <c r="Q1027" s="55" t="s">
        <v>74</v>
      </c>
      <c r="R1027" s="59">
        <v>7.76</v>
      </c>
      <c r="S1027" s="59">
        <v>10.3</v>
      </c>
      <c r="T1027" s="59">
        <v>51.2</v>
      </c>
      <c r="U1027" s="55" t="s">
        <v>1856</v>
      </c>
      <c r="V1027" s="59">
        <v>943.346</v>
      </c>
      <c r="W1027" s="55" t="s">
        <v>18</v>
      </c>
      <c r="X1027" s="61">
        <v>10</v>
      </c>
      <c r="Y1027" s="11">
        <f t="shared" si="69"/>
        <v>2008</v>
      </c>
      <c r="Z1027" s="7" t="str">
        <f t="shared" si="70"/>
        <v>2008.4</v>
      </c>
      <c r="AA1027" s="12">
        <f>IF(AND(INDEX('Rate Case History'!V$11:V$13,MATCH($F1027,'Rate Case History'!$U$11:$U$13,0))="Yes",INDEX('Rate Case History'!V$15:V$17,MATCH($N1027,'Rate Case History'!$U$15:$U$17,0))="Yes",$M1027&lt;='Rate Case History'!$V$7,ISNUMBER($S1027)),$S1027/100,"NA")</f>
        <v>0.10300000000000001</v>
      </c>
    </row>
    <row r="1028" spans="1:27" x14ac:dyDescent="0.25">
      <c r="A1028" s="55" t="s">
        <v>133</v>
      </c>
      <c r="B1028" s="56" t="s">
        <v>887</v>
      </c>
      <c r="C1028" s="55" t="s">
        <v>888</v>
      </c>
      <c r="D1028" s="55" t="s">
        <v>893</v>
      </c>
      <c r="E1028" s="55" t="s">
        <v>163</v>
      </c>
      <c r="F1028" s="55" t="s">
        <v>35</v>
      </c>
      <c r="G1028" s="57">
        <v>34064</v>
      </c>
      <c r="H1028" s="58">
        <v>26.9</v>
      </c>
      <c r="I1028" s="59">
        <v>10.57</v>
      </c>
      <c r="J1028" s="59">
        <v>12.5</v>
      </c>
      <c r="K1028" s="59">
        <v>52.6</v>
      </c>
      <c r="L1028" s="59" t="s">
        <v>17</v>
      </c>
      <c r="M1028" s="57">
        <v>34339</v>
      </c>
      <c r="N1028" s="55" t="s">
        <v>73</v>
      </c>
      <c r="O1028" s="58">
        <v>7.5</v>
      </c>
      <c r="P1028" s="55" t="s">
        <v>74</v>
      </c>
      <c r="Q1028" s="55" t="s">
        <v>74</v>
      </c>
      <c r="R1028" s="60">
        <v>10</v>
      </c>
      <c r="S1028" s="60">
        <v>11.5</v>
      </c>
      <c r="T1028" s="60">
        <v>52.74</v>
      </c>
      <c r="U1028" s="55" t="s">
        <v>1743</v>
      </c>
      <c r="V1028" s="59" t="s">
        <v>17</v>
      </c>
      <c r="W1028" s="55" t="s">
        <v>18</v>
      </c>
      <c r="X1028" s="61">
        <v>9</v>
      </c>
      <c r="Y1028" s="11">
        <f t="shared" si="69"/>
        <v>1994</v>
      </c>
      <c r="Z1028" s="7" t="str">
        <f t="shared" si="70"/>
        <v>1994.1</v>
      </c>
      <c r="AA1028" s="12">
        <f>IF(AND(INDEX('Rate Case History'!V$11:V$13,MATCH($F1028,'Rate Case History'!$U$11:$U$13,0))="Yes",INDEX('Rate Case History'!V$15:V$17,MATCH($N1028,'Rate Case History'!$U$15:$U$17,0))="Yes",$M1028&lt;='Rate Case History'!$V$7,ISNUMBER($S1028)),$S1028/100,"NA")</f>
        <v>0.115</v>
      </c>
    </row>
    <row r="1029" spans="1:27" x14ac:dyDescent="0.25">
      <c r="A1029" s="55" t="s">
        <v>133</v>
      </c>
      <c r="B1029" s="56" t="s">
        <v>887</v>
      </c>
      <c r="C1029" s="55" t="s">
        <v>888</v>
      </c>
      <c r="D1029" s="55" t="s">
        <v>894</v>
      </c>
      <c r="E1029" s="55" t="s">
        <v>163</v>
      </c>
      <c r="F1029" s="55" t="s">
        <v>35</v>
      </c>
      <c r="G1029" s="57">
        <v>33472</v>
      </c>
      <c r="H1029" s="58">
        <v>14.5</v>
      </c>
      <c r="I1029" s="59">
        <v>11.26</v>
      </c>
      <c r="J1029" s="59">
        <v>13.3</v>
      </c>
      <c r="K1029" s="59">
        <v>53</v>
      </c>
      <c r="L1029" s="59">
        <v>427.6</v>
      </c>
      <c r="M1029" s="57">
        <v>33779</v>
      </c>
      <c r="N1029" s="55" t="s">
        <v>73</v>
      </c>
      <c r="O1029" s="58">
        <v>2.2000000000000002</v>
      </c>
      <c r="P1029" s="55" t="s">
        <v>74</v>
      </c>
      <c r="Q1029" s="55" t="s">
        <v>74</v>
      </c>
      <c r="R1029" s="60">
        <v>10.55</v>
      </c>
      <c r="S1029" s="60">
        <v>12.2</v>
      </c>
      <c r="T1029" s="60">
        <v>53</v>
      </c>
      <c r="U1029" s="55" t="s">
        <v>1682</v>
      </c>
      <c r="V1029" s="60">
        <v>389.1</v>
      </c>
      <c r="W1029" s="55" t="s">
        <v>18</v>
      </c>
      <c r="X1029" s="61">
        <v>10</v>
      </c>
      <c r="Y1029" s="11">
        <f t="shared" si="69"/>
        <v>1992</v>
      </c>
      <c r="Z1029" s="7" t="str">
        <f t="shared" si="70"/>
        <v>1992.2</v>
      </c>
      <c r="AA1029" s="12">
        <f>IF(AND(INDEX('Rate Case History'!V$11:V$13,MATCH($F1029,'Rate Case History'!$U$11:$U$13,0))="Yes",INDEX('Rate Case History'!V$15:V$17,MATCH($N1029,'Rate Case History'!$U$15:$U$17,0))="Yes",$M1029&lt;='Rate Case History'!$V$7,ISNUMBER($S1029)),$S1029/100,"NA")</f>
        <v>0.122</v>
      </c>
    </row>
    <row r="1030" spans="1:27" x14ac:dyDescent="0.25">
      <c r="A1030" s="55" t="s">
        <v>133</v>
      </c>
      <c r="B1030" s="56" t="s">
        <v>887</v>
      </c>
      <c r="C1030" s="55" t="s">
        <v>888</v>
      </c>
      <c r="D1030" s="55" t="s">
        <v>2313</v>
      </c>
      <c r="E1030" s="55" t="s">
        <v>163</v>
      </c>
      <c r="F1030" s="55" t="s">
        <v>35</v>
      </c>
      <c r="G1030" s="57">
        <v>33092</v>
      </c>
      <c r="H1030" s="58">
        <v>16.600000000000001</v>
      </c>
      <c r="I1030" s="59">
        <v>11.53</v>
      </c>
      <c r="J1030" s="59">
        <v>13.75</v>
      </c>
      <c r="K1030" s="59">
        <v>52.72</v>
      </c>
      <c r="L1030" s="60">
        <v>366.2</v>
      </c>
      <c r="M1030" s="57">
        <v>33284</v>
      </c>
      <c r="N1030" s="55" t="s">
        <v>73</v>
      </c>
      <c r="O1030" s="58">
        <v>8.3000000000000007</v>
      </c>
      <c r="P1030" s="55" t="s">
        <v>74</v>
      </c>
      <c r="Q1030" s="55" t="s">
        <v>74</v>
      </c>
      <c r="R1030" s="60">
        <v>10.97</v>
      </c>
      <c r="S1030" s="60">
        <v>12.7</v>
      </c>
      <c r="T1030" s="60">
        <v>52.72</v>
      </c>
      <c r="U1030" s="55" t="s">
        <v>1758</v>
      </c>
      <c r="V1030" s="60">
        <v>346.2</v>
      </c>
      <c r="W1030" s="55" t="s">
        <v>18</v>
      </c>
      <c r="X1030" s="61">
        <v>6</v>
      </c>
      <c r="Y1030" s="11">
        <f t="shared" ref="Y1030:Y1061" si="71">YEAR(M1030)</f>
        <v>1991</v>
      </c>
      <c r="Z1030" s="7" t="str">
        <f t="shared" si="70"/>
        <v>1991.1</v>
      </c>
      <c r="AA1030" s="12">
        <f>IF(AND(INDEX('Rate Case History'!V$11:V$13,MATCH($F1030,'Rate Case History'!$U$11:$U$13,0))="Yes",INDEX('Rate Case History'!V$15:V$17,MATCH($N1030,'Rate Case History'!$U$15:$U$17,0))="Yes",$M1030&lt;='Rate Case History'!$V$7,ISNUMBER($S1030)),$S1030/100,"NA")</f>
        <v>0.127</v>
      </c>
    </row>
    <row r="1031" spans="1:27" x14ac:dyDescent="0.25">
      <c r="A1031" s="55" t="s">
        <v>133</v>
      </c>
      <c r="B1031" s="56" t="s">
        <v>887</v>
      </c>
      <c r="C1031" s="55" t="s">
        <v>888</v>
      </c>
      <c r="D1031" s="55" t="s">
        <v>2314</v>
      </c>
      <c r="E1031" s="55" t="s">
        <v>163</v>
      </c>
      <c r="F1031" s="55" t="s">
        <v>35</v>
      </c>
      <c r="G1031" s="57">
        <v>32597</v>
      </c>
      <c r="H1031" s="58">
        <v>25.4</v>
      </c>
      <c r="I1031" s="59">
        <v>11.53</v>
      </c>
      <c r="J1031" s="59">
        <v>13.7</v>
      </c>
      <c r="K1031" s="59">
        <v>52.6</v>
      </c>
      <c r="L1031" s="60">
        <v>344.8</v>
      </c>
      <c r="M1031" s="57">
        <v>32953</v>
      </c>
      <c r="N1031" s="55" t="s">
        <v>76</v>
      </c>
      <c r="O1031" s="58">
        <v>17.3</v>
      </c>
      <c r="P1031" s="55" t="s">
        <v>74</v>
      </c>
      <c r="Q1031" s="55" t="s">
        <v>74</v>
      </c>
      <c r="R1031" s="59">
        <v>11.16</v>
      </c>
      <c r="S1031" s="59">
        <v>12.8</v>
      </c>
      <c r="T1031" s="59">
        <v>52.6</v>
      </c>
      <c r="U1031" s="55" t="s">
        <v>2050</v>
      </c>
      <c r="V1031" s="60">
        <v>332.9</v>
      </c>
      <c r="W1031" s="55" t="s">
        <v>18</v>
      </c>
      <c r="X1031" s="61">
        <v>11</v>
      </c>
      <c r="Y1031" s="11">
        <f t="shared" si="71"/>
        <v>1990</v>
      </c>
      <c r="Z1031" s="7" t="str">
        <f t="shared" si="70"/>
        <v>1990.1</v>
      </c>
      <c r="AA1031" s="12">
        <f>IF(AND(INDEX('Rate Case History'!V$11:V$13,MATCH($F1031,'Rate Case History'!$U$11:$U$13,0))="Yes",INDEX('Rate Case History'!V$15:V$17,MATCH($N1031,'Rate Case History'!$U$15:$U$17,0))="Yes",$M1031&lt;='Rate Case History'!$V$7,ISNUMBER($S1031)),$S1031/100,"NA")</f>
        <v>0.128</v>
      </c>
    </row>
    <row r="1032" spans="1:27" x14ac:dyDescent="0.25">
      <c r="A1032" s="55" t="s">
        <v>133</v>
      </c>
      <c r="B1032" s="56" t="s">
        <v>887</v>
      </c>
      <c r="C1032" s="55" t="s">
        <v>888</v>
      </c>
      <c r="D1032" s="55" t="s">
        <v>2315</v>
      </c>
      <c r="E1032" s="55" t="s">
        <v>163</v>
      </c>
      <c r="F1032" s="55" t="s">
        <v>35</v>
      </c>
      <c r="G1032" s="57">
        <v>31957</v>
      </c>
      <c r="H1032" s="58">
        <v>27.4</v>
      </c>
      <c r="I1032" s="59">
        <v>11.45</v>
      </c>
      <c r="J1032" s="59">
        <v>14</v>
      </c>
      <c r="K1032" s="59">
        <v>48.5</v>
      </c>
      <c r="L1032" s="60">
        <v>281.10000000000002</v>
      </c>
      <c r="M1032" s="57">
        <v>32142</v>
      </c>
      <c r="N1032" s="55" t="s">
        <v>73</v>
      </c>
      <c r="O1032" s="58">
        <v>10.199999999999999</v>
      </c>
      <c r="P1032" s="55" t="s">
        <v>74</v>
      </c>
      <c r="Q1032" s="55" t="s">
        <v>74</v>
      </c>
      <c r="R1032" s="59">
        <v>10.88</v>
      </c>
      <c r="S1032" s="59">
        <v>12.85</v>
      </c>
      <c r="T1032" s="59">
        <v>48.25</v>
      </c>
      <c r="U1032" s="55" t="s">
        <v>1987</v>
      </c>
      <c r="V1032" s="60">
        <v>254.7</v>
      </c>
      <c r="W1032" s="55" t="s">
        <v>18</v>
      </c>
      <c r="X1032" s="61">
        <v>6</v>
      </c>
      <c r="Y1032" s="11">
        <f t="shared" si="71"/>
        <v>1987</v>
      </c>
      <c r="Z1032" s="7" t="str">
        <f t="shared" si="70"/>
        <v>1987.4</v>
      </c>
      <c r="AA1032" s="12">
        <f>IF(AND(INDEX('Rate Case History'!V$11:V$13,MATCH($F1032,'Rate Case History'!$U$11:$U$13,0))="Yes",INDEX('Rate Case History'!V$15:V$17,MATCH($N1032,'Rate Case History'!$U$15:$U$17,0))="Yes",$M1032&lt;='Rate Case History'!$V$7,ISNUMBER($S1032)),$S1032/100,"NA")</f>
        <v>0.1285</v>
      </c>
    </row>
    <row r="1033" spans="1:27" x14ac:dyDescent="0.25">
      <c r="A1033" s="55" t="s">
        <v>133</v>
      </c>
      <c r="B1033" s="56" t="s">
        <v>887</v>
      </c>
      <c r="C1033" s="55" t="s">
        <v>888</v>
      </c>
      <c r="D1033" s="55" t="s">
        <v>2316</v>
      </c>
      <c r="E1033" s="55" t="s">
        <v>163</v>
      </c>
      <c r="F1033" s="55" t="s">
        <v>35</v>
      </c>
      <c r="G1033" s="57">
        <v>31331</v>
      </c>
      <c r="H1033" s="58">
        <v>26.6</v>
      </c>
      <c r="I1033" s="59">
        <v>11.94</v>
      </c>
      <c r="J1033" s="59">
        <v>15</v>
      </c>
      <c r="K1033" s="59">
        <v>45.3</v>
      </c>
      <c r="L1033" s="60">
        <v>215.5</v>
      </c>
      <c r="M1033" s="57">
        <v>31623</v>
      </c>
      <c r="N1033" s="55" t="s">
        <v>76</v>
      </c>
      <c r="O1033" s="58">
        <v>12.1</v>
      </c>
      <c r="P1033" s="55" t="s">
        <v>74</v>
      </c>
      <c r="Q1033" s="55" t="s">
        <v>74</v>
      </c>
      <c r="R1033" s="59">
        <v>11.16</v>
      </c>
      <c r="S1033" s="59">
        <v>13.3</v>
      </c>
      <c r="T1033" s="59">
        <v>45.41</v>
      </c>
      <c r="U1033" s="55" t="s">
        <v>2123</v>
      </c>
      <c r="V1033" s="60">
        <v>195.9</v>
      </c>
      <c r="W1033" s="55" t="s">
        <v>18</v>
      </c>
      <c r="X1033" s="61">
        <v>9</v>
      </c>
      <c r="Y1033" s="11">
        <f t="shared" si="71"/>
        <v>1986</v>
      </c>
      <c r="Z1033" s="7" t="str">
        <f t="shared" si="70"/>
        <v>1986.3</v>
      </c>
      <c r="AA1033" s="12">
        <f>IF(AND(INDEX('Rate Case History'!V$11:V$13,MATCH($F1033,'Rate Case History'!$U$11:$U$13,0))="Yes",INDEX('Rate Case History'!V$15:V$17,MATCH($N1033,'Rate Case History'!$U$15:$U$17,0))="Yes",$M1033&lt;='Rate Case History'!$V$7,ISNUMBER($S1033)),$S1033/100,"NA")</f>
        <v>0.13300000000000001</v>
      </c>
    </row>
    <row r="1034" spans="1:27" x14ac:dyDescent="0.25">
      <c r="A1034" s="55" t="s">
        <v>133</v>
      </c>
      <c r="B1034" s="56" t="s">
        <v>887</v>
      </c>
      <c r="C1034" s="55" t="s">
        <v>888</v>
      </c>
      <c r="D1034" s="55" t="s">
        <v>2317</v>
      </c>
      <c r="E1034" s="55" t="s">
        <v>163</v>
      </c>
      <c r="F1034" s="55" t="s">
        <v>35</v>
      </c>
      <c r="G1034" s="57">
        <v>30337</v>
      </c>
      <c r="H1034" s="58">
        <v>23.9</v>
      </c>
      <c r="I1034" s="59">
        <v>12.99</v>
      </c>
      <c r="J1034" s="59">
        <v>17</v>
      </c>
      <c r="K1034" s="59">
        <v>38.549999999999997</v>
      </c>
      <c r="L1034" s="60">
        <v>160.19999999999999</v>
      </c>
      <c r="M1034" s="57">
        <v>30476</v>
      </c>
      <c r="N1034" s="55" t="s">
        <v>73</v>
      </c>
      <c r="O1034" s="58">
        <v>14.9</v>
      </c>
      <c r="P1034" s="55" t="s">
        <v>74</v>
      </c>
      <c r="Q1034" s="55" t="s">
        <v>74</v>
      </c>
      <c r="R1034" s="59">
        <v>11.8</v>
      </c>
      <c r="S1034" s="59">
        <v>14.85</v>
      </c>
      <c r="T1034" s="59">
        <v>38.450000000000003</v>
      </c>
      <c r="U1034" s="55" t="s">
        <v>2005</v>
      </c>
      <c r="V1034" s="60">
        <v>155.9</v>
      </c>
      <c r="W1034" s="55" t="s">
        <v>18</v>
      </c>
      <c r="X1034" s="61">
        <v>4</v>
      </c>
      <c r="Y1034" s="11">
        <f t="shared" si="71"/>
        <v>1983</v>
      </c>
      <c r="Z1034" s="7" t="str">
        <f t="shared" si="70"/>
        <v>1983.2</v>
      </c>
      <c r="AA1034" s="12">
        <f>IF(AND(INDEX('Rate Case History'!V$11:V$13,MATCH($F1034,'Rate Case History'!$U$11:$U$13,0))="Yes",INDEX('Rate Case History'!V$15:V$17,MATCH($N1034,'Rate Case History'!$U$15:$U$17,0))="Yes",$M1034&lt;='Rate Case History'!$V$7,ISNUMBER($S1034)),$S1034/100,"NA")</f>
        <v>0.14849999999999999</v>
      </c>
    </row>
    <row r="1035" spans="1:27" x14ac:dyDescent="0.25">
      <c r="A1035" s="55" t="s">
        <v>133</v>
      </c>
      <c r="B1035" s="56" t="s">
        <v>887</v>
      </c>
      <c r="C1035" s="55" t="s">
        <v>888</v>
      </c>
      <c r="D1035" s="55" t="s">
        <v>2318</v>
      </c>
      <c r="E1035" s="55" t="s">
        <v>163</v>
      </c>
      <c r="F1035" s="55" t="s">
        <v>35</v>
      </c>
      <c r="G1035" s="57">
        <v>29725</v>
      </c>
      <c r="H1035" s="58">
        <v>25.9</v>
      </c>
      <c r="I1035" s="59">
        <v>13.16</v>
      </c>
      <c r="J1035" s="59">
        <v>17</v>
      </c>
      <c r="K1035" s="59">
        <v>40.6</v>
      </c>
      <c r="L1035" s="59" t="s">
        <v>17</v>
      </c>
      <c r="M1035" s="57">
        <v>29937</v>
      </c>
      <c r="N1035" s="55" t="s">
        <v>73</v>
      </c>
      <c r="O1035" s="58">
        <v>12.3</v>
      </c>
      <c r="P1035" s="55" t="s">
        <v>74</v>
      </c>
      <c r="Q1035" s="55" t="s">
        <v>74</v>
      </c>
      <c r="R1035" s="59">
        <v>12.02</v>
      </c>
      <c r="S1035" s="59">
        <v>14.75</v>
      </c>
      <c r="T1035" s="59">
        <v>39.21</v>
      </c>
      <c r="U1035" s="55" t="s">
        <v>1940</v>
      </c>
      <c r="V1035" s="59" t="s">
        <v>17</v>
      </c>
      <c r="W1035" s="55" t="s">
        <v>18</v>
      </c>
      <c r="X1035" s="61">
        <v>7</v>
      </c>
      <c r="Y1035" s="11">
        <f t="shared" si="71"/>
        <v>1981</v>
      </c>
      <c r="Z1035" s="7" t="str">
        <f t="shared" si="70"/>
        <v>1981.4</v>
      </c>
      <c r="AA1035" s="12">
        <f>IF(AND(INDEX('Rate Case History'!V$11:V$13,MATCH($F1035,'Rate Case History'!$U$11:$U$13,0))="Yes",INDEX('Rate Case History'!V$15:V$17,MATCH($N1035,'Rate Case History'!$U$15:$U$17,0))="Yes",$M1035&lt;='Rate Case History'!$V$7,ISNUMBER($S1035)),$S1035/100,"NA")</f>
        <v>0.14749999999999999</v>
      </c>
    </row>
    <row r="1036" spans="1:27" x14ac:dyDescent="0.25">
      <c r="A1036" s="55" t="s">
        <v>133</v>
      </c>
      <c r="B1036" s="56" t="s">
        <v>134</v>
      </c>
      <c r="C1036" s="55" t="s">
        <v>135</v>
      </c>
      <c r="D1036" s="55" t="s">
        <v>895</v>
      </c>
      <c r="E1036" s="55" t="s">
        <v>163</v>
      </c>
      <c r="F1036" s="55" t="s">
        <v>35</v>
      </c>
      <c r="G1036" s="57">
        <v>43112</v>
      </c>
      <c r="H1036" s="58">
        <v>246.76599999999999</v>
      </c>
      <c r="I1036" s="59">
        <v>7.36</v>
      </c>
      <c r="J1036" s="59">
        <v>10.3</v>
      </c>
      <c r="K1036" s="59">
        <v>54</v>
      </c>
      <c r="L1036" s="59">
        <v>4242.9840000000004</v>
      </c>
      <c r="M1036" s="57">
        <v>43402</v>
      </c>
      <c r="N1036" s="55" t="s">
        <v>73</v>
      </c>
      <c r="O1036" s="58">
        <v>123.1</v>
      </c>
      <c r="P1036" s="55" t="s">
        <v>74</v>
      </c>
      <c r="Q1036" s="55" t="s">
        <v>74</v>
      </c>
      <c r="R1036" s="60">
        <v>6.99</v>
      </c>
      <c r="S1036" s="60">
        <v>9.6</v>
      </c>
      <c r="T1036" s="60">
        <v>54</v>
      </c>
      <c r="U1036" s="55" t="s">
        <v>1728</v>
      </c>
      <c r="V1036" s="60">
        <v>4035</v>
      </c>
      <c r="W1036" s="55" t="s">
        <v>18</v>
      </c>
      <c r="X1036" s="61">
        <v>9</v>
      </c>
      <c r="Y1036" s="11">
        <f t="shared" si="71"/>
        <v>2018</v>
      </c>
      <c r="Z1036" s="7" t="str">
        <f t="shared" si="70"/>
        <v>2018.4</v>
      </c>
      <c r="AA1036" s="12">
        <f>IF(AND(INDEX('Rate Case History'!V$11:V$13,MATCH($F1036,'Rate Case History'!$U$11:$U$13,0))="Yes",INDEX('Rate Case History'!V$15:V$17,MATCH($N1036,'Rate Case History'!$U$15:$U$17,0))="Yes",$M1036&lt;='Rate Case History'!$V$7,ISNUMBER($S1036)),$S1036/100,"NA")</f>
        <v>9.6000000000000002E-2</v>
      </c>
    </row>
    <row r="1037" spans="1:27" x14ac:dyDescent="0.25">
      <c r="A1037" s="55" t="s">
        <v>133</v>
      </c>
      <c r="B1037" s="56" t="s">
        <v>134</v>
      </c>
      <c r="C1037" s="55" t="s">
        <v>135</v>
      </c>
      <c r="D1037" s="55" t="s">
        <v>896</v>
      </c>
      <c r="E1037" s="55" t="s">
        <v>163</v>
      </c>
      <c r="F1037" s="55" t="s">
        <v>35</v>
      </c>
      <c r="G1037" s="57">
        <v>39962</v>
      </c>
      <c r="H1037" s="58">
        <v>64.400000000000006</v>
      </c>
      <c r="I1037" s="59">
        <v>8.7899999999999991</v>
      </c>
      <c r="J1037" s="59">
        <v>11.25</v>
      </c>
      <c r="K1037" s="59">
        <v>51.2</v>
      </c>
      <c r="L1037" s="59">
        <v>2300</v>
      </c>
      <c r="M1037" s="57">
        <v>40347</v>
      </c>
      <c r="N1037" s="55" t="s">
        <v>73</v>
      </c>
      <c r="O1037" s="58">
        <v>26.5</v>
      </c>
      <c r="P1037" s="55" t="s">
        <v>74</v>
      </c>
      <c r="Q1037" s="55" t="s">
        <v>74</v>
      </c>
      <c r="R1037" s="59">
        <v>8.2100000000000009</v>
      </c>
      <c r="S1037" s="59">
        <v>10.3</v>
      </c>
      <c r="T1037" s="59">
        <v>51.2</v>
      </c>
      <c r="U1037" s="55" t="s">
        <v>1657</v>
      </c>
      <c r="V1037" s="59">
        <v>2270</v>
      </c>
      <c r="W1037" s="55" t="s">
        <v>18</v>
      </c>
      <c r="X1037" s="61">
        <v>12</v>
      </c>
      <c r="Y1037" s="11">
        <f t="shared" si="71"/>
        <v>2010</v>
      </c>
      <c r="Z1037" s="7" t="str">
        <f t="shared" si="70"/>
        <v>2010.2</v>
      </c>
      <c r="AA1037" s="12">
        <f>IF(AND(INDEX('Rate Case History'!V$11:V$13,MATCH($F1037,'Rate Case History'!$U$11:$U$13,0))="Yes",INDEX('Rate Case History'!V$15:V$17,MATCH($N1037,'Rate Case History'!$U$15:$U$17,0))="Yes",$M1037&lt;='Rate Case History'!$V$7,ISNUMBER($S1037)),$S1037/100,"NA")</f>
        <v>0.10300000000000001</v>
      </c>
    </row>
    <row r="1038" spans="1:27" x14ac:dyDescent="0.25">
      <c r="A1038" s="55" t="s">
        <v>133</v>
      </c>
      <c r="B1038" s="56" t="s">
        <v>134</v>
      </c>
      <c r="C1038" s="55" t="s">
        <v>135</v>
      </c>
      <c r="D1038" s="55" t="s">
        <v>897</v>
      </c>
      <c r="E1038" s="55" t="s">
        <v>163</v>
      </c>
      <c r="F1038" s="55" t="s">
        <v>35</v>
      </c>
      <c r="G1038" s="57">
        <v>38625</v>
      </c>
      <c r="H1038" s="58">
        <v>136.9</v>
      </c>
      <c r="I1038" s="59">
        <v>8.51</v>
      </c>
      <c r="J1038" s="59">
        <v>11</v>
      </c>
      <c r="K1038" s="59">
        <v>48.6</v>
      </c>
      <c r="L1038" s="59">
        <v>1952.8</v>
      </c>
      <c r="M1038" s="57">
        <v>39030</v>
      </c>
      <c r="N1038" s="55" t="s">
        <v>73</v>
      </c>
      <c r="O1038" s="58">
        <v>40</v>
      </c>
      <c r="P1038" s="55" t="s">
        <v>74</v>
      </c>
      <c r="Q1038" s="55" t="s">
        <v>74</v>
      </c>
      <c r="R1038" s="59">
        <v>7.96</v>
      </c>
      <c r="S1038" s="59">
        <v>10</v>
      </c>
      <c r="T1038" s="59">
        <v>47.4</v>
      </c>
      <c r="U1038" s="55" t="s">
        <v>1701</v>
      </c>
      <c r="V1038" s="59">
        <v>2140.1999999999998</v>
      </c>
      <c r="W1038" s="55" t="s">
        <v>18</v>
      </c>
      <c r="X1038" s="61">
        <v>13</v>
      </c>
      <c r="Y1038" s="11">
        <f t="shared" si="71"/>
        <v>2006</v>
      </c>
      <c r="Z1038" s="7" t="str">
        <f t="shared" si="70"/>
        <v>2006.4</v>
      </c>
      <c r="AA1038" s="12">
        <f>IF(AND(INDEX('Rate Case History'!V$11:V$13,MATCH($F1038,'Rate Case History'!$U$11:$U$13,0))="Yes",INDEX('Rate Case History'!V$15:V$17,MATCH($N1038,'Rate Case History'!$U$15:$U$17,0))="Yes",$M1038&lt;='Rate Case History'!$V$7,ISNUMBER($S1038)),$S1038/100,"NA")</f>
        <v>0.1</v>
      </c>
    </row>
    <row r="1039" spans="1:27" x14ac:dyDescent="0.25">
      <c r="A1039" s="55" t="s">
        <v>133</v>
      </c>
      <c r="B1039" s="56" t="s">
        <v>134</v>
      </c>
      <c r="C1039" s="55" t="s">
        <v>135</v>
      </c>
      <c r="D1039" s="55" t="s">
        <v>898</v>
      </c>
      <c r="E1039" s="55" t="s">
        <v>163</v>
      </c>
      <c r="F1039" s="55" t="s">
        <v>35</v>
      </c>
      <c r="G1039" s="57">
        <v>37032</v>
      </c>
      <c r="H1039" s="58">
        <v>172.6</v>
      </c>
      <c r="I1039" s="59">
        <v>9.0500000000000007</v>
      </c>
      <c r="J1039" s="59">
        <v>12</v>
      </c>
      <c r="K1039" s="59">
        <v>38.200000000000003</v>
      </c>
      <c r="L1039" s="59">
        <v>1675.2280000000001</v>
      </c>
      <c r="M1039" s="57">
        <v>37265</v>
      </c>
      <c r="N1039" s="55" t="s">
        <v>73</v>
      </c>
      <c r="O1039" s="58">
        <v>90</v>
      </c>
      <c r="P1039" s="55" t="s">
        <v>74</v>
      </c>
      <c r="Q1039" s="55" t="s">
        <v>74</v>
      </c>
      <c r="R1039" s="59">
        <v>8.27</v>
      </c>
      <c r="S1039" s="59">
        <v>10</v>
      </c>
      <c r="T1039" s="59" t="s">
        <v>17</v>
      </c>
      <c r="U1039" s="55" t="s">
        <v>1857</v>
      </c>
      <c r="V1039" s="59">
        <v>1630</v>
      </c>
      <c r="W1039" s="55" t="s">
        <v>18</v>
      </c>
      <c r="X1039" s="61">
        <v>7</v>
      </c>
      <c r="Y1039" s="11">
        <f t="shared" si="71"/>
        <v>2002</v>
      </c>
      <c r="Z1039" s="7" t="str">
        <f t="shared" si="70"/>
        <v>2002.1</v>
      </c>
      <c r="AA1039" s="12">
        <f>IF(AND(INDEX('Rate Case History'!V$11:V$13,MATCH($F1039,'Rate Case History'!$U$11:$U$13,0))="Yes",INDEX('Rate Case History'!V$15:V$17,MATCH($N1039,'Rate Case History'!$U$15:$U$17,0))="Yes",$M1039&lt;='Rate Case History'!$V$7,ISNUMBER($S1039)),$S1039/100,"NA")</f>
        <v>0.1</v>
      </c>
    </row>
    <row r="1040" spans="1:27" x14ac:dyDescent="0.25">
      <c r="A1040" s="55" t="s">
        <v>133</v>
      </c>
      <c r="B1040" s="56" t="s">
        <v>134</v>
      </c>
      <c r="C1040" s="55" t="s">
        <v>135</v>
      </c>
      <c r="D1040" s="55" t="s">
        <v>899</v>
      </c>
      <c r="E1040" s="55" t="s">
        <v>163</v>
      </c>
      <c r="F1040" s="55" t="s">
        <v>35</v>
      </c>
      <c r="G1040" s="57">
        <v>33556</v>
      </c>
      <c r="H1040" s="58">
        <v>145.5</v>
      </c>
      <c r="I1040" s="59">
        <v>10.55</v>
      </c>
      <c r="J1040" s="59">
        <v>13</v>
      </c>
      <c r="K1040" s="59">
        <v>46.9</v>
      </c>
      <c r="L1040" s="59" t="s">
        <v>17</v>
      </c>
      <c r="M1040" s="57">
        <v>33968</v>
      </c>
      <c r="N1040" s="55" t="s">
        <v>73</v>
      </c>
      <c r="O1040" s="58">
        <v>48.4</v>
      </c>
      <c r="P1040" s="55" t="s">
        <v>74</v>
      </c>
      <c r="Q1040" s="55" t="s">
        <v>74</v>
      </c>
      <c r="R1040" s="59">
        <v>10.08</v>
      </c>
      <c r="S1040" s="59">
        <v>12</v>
      </c>
      <c r="T1040" s="59" t="s">
        <v>17</v>
      </c>
      <c r="U1040" s="55" t="s">
        <v>1715</v>
      </c>
      <c r="V1040" s="59" t="s">
        <v>17</v>
      </c>
      <c r="W1040" s="55" t="s">
        <v>18</v>
      </c>
      <c r="X1040" s="61">
        <v>13</v>
      </c>
      <c r="Y1040" s="11">
        <f t="shared" si="71"/>
        <v>1992</v>
      </c>
      <c r="Z1040" s="7" t="str">
        <f t="shared" si="70"/>
        <v>1992.4</v>
      </c>
      <c r="AA1040" s="12">
        <f>IF(AND(INDEX('Rate Case History'!V$11:V$13,MATCH($F1040,'Rate Case History'!$U$11:$U$13,0))="Yes",INDEX('Rate Case History'!V$15:V$17,MATCH($N1040,'Rate Case History'!$U$15:$U$17,0))="Yes",$M1040&lt;='Rate Case History'!$V$7,ISNUMBER($S1040)),$S1040/100,"NA")</f>
        <v>0.12</v>
      </c>
    </row>
    <row r="1041" spans="1:27" x14ac:dyDescent="0.25">
      <c r="A1041" s="55" t="s">
        <v>133</v>
      </c>
      <c r="B1041" s="56" t="s">
        <v>134</v>
      </c>
      <c r="C1041" s="55" t="s">
        <v>135</v>
      </c>
      <c r="D1041" s="55" t="s">
        <v>2319</v>
      </c>
      <c r="E1041" s="55" t="s">
        <v>163</v>
      </c>
      <c r="F1041" s="55" t="s">
        <v>35</v>
      </c>
      <c r="G1041" s="57">
        <v>31394</v>
      </c>
      <c r="H1041" s="58">
        <v>28.5</v>
      </c>
      <c r="I1041" s="59">
        <v>10.57</v>
      </c>
      <c r="J1041" s="59">
        <v>15.25</v>
      </c>
      <c r="K1041" s="59">
        <v>43.43</v>
      </c>
      <c r="L1041" s="59">
        <v>964.6</v>
      </c>
      <c r="M1041" s="57">
        <v>31715</v>
      </c>
      <c r="N1041" s="55" t="s">
        <v>73</v>
      </c>
      <c r="O1041" s="58">
        <v>-30</v>
      </c>
      <c r="P1041" s="55" t="s">
        <v>74</v>
      </c>
      <c r="Q1041" s="55" t="s">
        <v>74</v>
      </c>
      <c r="R1041" s="59" t="s">
        <v>17</v>
      </c>
      <c r="S1041" s="59" t="s">
        <v>17</v>
      </c>
      <c r="T1041" s="59" t="s">
        <v>17</v>
      </c>
      <c r="U1041" s="55" t="s">
        <v>2123</v>
      </c>
      <c r="V1041" s="59" t="s">
        <v>17</v>
      </c>
      <c r="W1041" s="55" t="s">
        <v>18</v>
      </c>
      <c r="X1041" s="61">
        <v>10</v>
      </c>
      <c r="Y1041" s="11">
        <f t="shared" si="71"/>
        <v>1986</v>
      </c>
      <c r="Z1041" s="7" t="str">
        <f t="shared" si="70"/>
        <v>1986.4</v>
      </c>
      <c r="AA1041" s="12" t="str">
        <f>IF(AND(INDEX('Rate Case History'!V$11:V$13,MATCH($F1041,'Rate Case History'!$U$11:$U$13,0))="Yes",INDEX('Rate Case History'!V$15:V$17,MATCH($N1041,'Rate Case History'!$U$15:$U$17,0))="Yes",$M1041&lt;='Rate Case History'!$V$7,ISNUMBER($S1041)),$S1041/100,"NA")</f>
        <v>NA</v>
      </c>
    </row>
    <row r="1042" spans="1:27" x14ac:dyDescent="0.25">
      <c r="A1042" s="55" t="s">
        <v>133</v>
      </c>
      <c r="B1042" s="56" t="s">
        <v>134</v>
      </c>
      <c r="C1042" s="55" t="s">
        <v>135</v>
      </c>
      <c r="D1042" s="55" t="s">
        <v>2320</v>
      </c>
      <c r="E1042" s="55" t="s">
        <v>163</v>
      </c>
      <c r="F1042" s="55" t="s">
        <v>35</v>
      </c>
      <c r="G1042" s="57">
        <v>30498</v>
      </c>
      <c r="H1042" s="58">
        <v>72.599999999999994</v>
      </c>
      <c r="I1042" s="59">
        <v>11.52</v>
      </c>
      <c r="J1042" s="59">
        <v>17</v>
      </c>
      <c r="K1042" s="59">
        <v>38.49</v>
      </c>
      <c r="L1042" s="59">
        <v>1033.5</v>
      </c>
      <c r="M1042" s="57">
        <v>30764</v>
      </c>
      <c r="N1042" s="55" t="s">
        <v>76</v>
      </c>
      <c r="O1042" s="58">
        <v>39.6</v>
      </c>
      <c r="P1042" s="55" t="s">
        <v>74</v>
      </c>
      <c r="Q1042" s="55" t="s">
        <v>74</v>
      </c>
      <c r="R1042" s="59">
        <v>10.91</v>
      </c>
      <c r="S1042" s="59">
        <v>15.5</v>
      </c>
      <c r="T1042" s="59">
        <v>40.49</v>
      </c>
      <c r="U1042" s="55" t="s">
        <v>1966</v>
      </c>
      <c r="V1042" s="59">
        <v>961.7</v>
      </c>
      <c r="W1042" s="55" t="s">
        <v>18</v>
      </c>
      <c r="X1042" s="61">
        <v>8</v>
      </c>
      <c r="Y1042" s="11">
        <f t="shared" si="71"/>
        <v>1984</v>
      </c>
      <c r="Z1042" s="7" t="str">
        <f t="shared" si="70"/>
        <v>1984.1</v>
      </c>
      <c r="AA1042" s="12">
        <f>IF(AND(INDEX('Rate Case History'!V$11:V$13,MATCH($F1042,'Rate Case History'!$U$11:$U$13,0))="Yes",INDEX('Rate Case History'!V$15:V$17,MATCH($N1042,'Rate Case History'!$U$15:$U$17,0))="Yes",$M1042&lt;='Rate Case History'!$V$7,ISNUMBER($S1042)),$S1042/100,"NA")</f>
        <v>0.155</v>
      </c>
    </row>
    <row r="1043" spans="1:27" x14ac:dyDescent="0.25">
      <c r="A1043" s="55" t="s">
        <v>133</v>
      </c>
      <c r="B1043" s="56" t="s">
        <v>134</v>
      </c>
      <c r="C1043" s="55" t="s">
        <v>135</v>
      </c>
      <c r="D1043" s="55" t="s">
        <v>2321</v>
      </c>
      <c r="E1043" s="55" t="s">
        <v>163</v>
      </c>
      <c r="F1043" s="55" t="s">
        <v>35</v>
      </c>
      <c r="G1043" s="57">
        <v>29630</v>
      </c>
      <c r="H1043" s="58">
        <v>47</v>
      </c>
      <c r="I1043" s="60">
        <v>11.07</v>
      </c>
      <c r="J1043" s="59">
        <v>17</v>
      </c>
      <c r="K1043" s="59" t="s">
        <v>17</v>
      </c>
      <c r="L1043" s="60" t="s">
        <v>17</v>
      </c>
      <c r="M1043" s="57">
        <v>29993</v>
      </c>
      <c r="N1043" s="55" t="s">
        <v>76</v>
      </c>
      <c r="O1043" s="58">
        <v>52.1</v>
      </c>
      <c r="P1043" s="55" t="s">
        <v>74</v>
      </c>
      <c r="Q1043" s="55" t="s">
        <v>74</v>
      </c>
      <c r="R1043" s="59">
        <v>10.67</v>
      </c>
      <c r="S1043" s="59">
        <v>16</v>
      </c>
      <c r="T1043" s="59" t="s">
        <v>17</v>
      </c>
      <c r="U1043" s="55" t="s">
        <v>1981</v>
      </c>
      <c r="V1043" s="59" t="s">
        <v>17</v>
      </c>
      <c r="W1043" s="55" t="s">
        <v>17</v>
      </c>
      <c r="X1043" s="61">
        <v>12</v>
      </c>
      <c r="Y1043" s="11">
        <f t="shared" si="71"/>
        <v>1982</v>
      </c>
      <c r="Z1043" s="7" t="str">
        <f t="shared" si="70"/>
        <v>1982.1</v>
      </c>
      <c r="AA1043" s="12">
        <f>IF(AND(INDEX('Rate Case History'!V$11:V$13,MATCH($F1043,'Rate Case History'!$U$11:$U$13,0))="Yes",INDEX('Rate Case History'!V$15:V$17,MATCH($N1043,'Rate Case History'!$U$15:$U$17,0))="Yes",$M1043&lt;='Rate Case History'!$V$7,ISNUMBER($S1043)),$S1043/100,"NA")</f>
        <v>0.16</v>
      </c>
    </row>
    <row r="1044" spans="1:27" x14ac:dyDescent="0.25">
      <c r="A1044" s="55" t="s">
        <v>133</v>
      </c>
      <c r="B1044" s="56" t="s">
        <v>134</v>
      </c>
      <c r="C1044" s="55" t="s">
        <v>135</v>
      </c>
      <c r="D1044" s="55" t="s">
        <v>2322</v>
      </c>
      <c r="E1044" s="55" t="s">
        <v>163</v>
      </c>
      <c r="F1044" s="55" t="s">
        <v>35</v>
      </c>
      <c r="G1044" s="57">
        <v>28947</v>
      </c>
      <c r="H1044" s="58">
        <v>83.4</v>
      </c>
      <c r="I1044" s="59">
        <v>9.73</v>
      </c>
      <c r="J1044" s="59">
        <v>14.25</v>
      </c>
      <c r="K1044" s="59">
        <v>36.28</v>
      </c>
      <c r="L1044" s="59" t="s">
        <v>17</v>
      </c>
      <c r="M1044" s="57">
        <v>29349</v>
      </c>
      <c r="N1044" s="55" t="s">
        <v>76</v>
      </c>
      <c r="O1044" s="58">
        <v>57</v>
      </c>
      <c r="P1044" s="55" t="s">
        <v>74</v>
      </c>
      <c r="Q1044" s="55" t="s">
        <v>74</v>
      </c>
      <c r="R1044" s="59">
        <v>9.4600000000000009</v>
      </c>
      <c r="S1044" s="59">
        <v>13.75</v>
      </c>
      <c r="T1044" s="59">
        <v>35.909999999999997</v>
      </c>
      <c r="U1044" s="55" t="s">
        <v>1991</v>
      </c>
      <c r="V1044" s="59" t="s">
        <v>17</v>
      </c>
      <c r="W1044" s="55" t="s">
        <v>17</v>
      </c>
      <c r="X1044" s="61">
        <v>13</v>
      </c>
      <c r="Y1044" s="11">
        <f t="shared" si="71"/>
        <v>1980</v>
      </c>
      <c r="Z1044" s="7" t="str">
        <f t="shared" si="70"/>
        <v>1980.2</v>
      </c>
      <c r="AA1044" s="12">
        <f>IF(AND(INDEX('Rate Case History'!V$11:V$13,MATCH($F1044,'Rate Case History'!$U$11:$U$13,0))="Yes",INDEX('Rate Case History'!V$15:V$17,MATCH($N1044,'Rate Case History'!$U$15:$U$17,0))="Yes",$M1044&lt;='Rate Case History'!$V$7,ISNUMBER($S1044)),$S1044/100,"NA")</f>
        <v>0.13750000000000001</v>
      </c>
    </row>
    <row r="1045" spans="1:27" x14ac:dyDescent="0.25">
      <c r="A1045" s="55" t="s">
        <v>133</v>
      </c>
      <c r="B1045" s="56" t="s">
        <v>900</v>
      </c>
      <c r="C1045" s="55" t="s">
        <v>182</v>
      </c>
      <c r="D1045" s="55" t="s">
        <v>1620</v>
      </c>
      <c r="E1045" s="55" t="s">
        <v>163</v>
      </c>
      <c r="F1045" s="55" t="s">
        <v>35</v>
      </c>
      <c r="G1045" s="57">
        <v>44666</v>
      </c>
      <c r="H1045" s="58">
        <v>82.330522999999999</v>
      </c>
      <c r="I1045" s="59">
        <v>7.77</v>
      </c>
      <c r="J1045" s="59">
        <v>10.75</v>
      </c>
      <c r="K1045" s="59">
        <v>57</v>
      </c>
      <c r="L1045" s="59">
        <v>2551.2966700000002</v>
      </c>
      <c r="M1045" s="57">
        <v>44916</v>
      </c>
      <c r="N1045" s="55" t="s">
        <v>73</v>
      </c>
      <c r="O1045" s="58">
        <v>25</v>
      </c>
      <c r="P1045" s="55" t="s">
        <v>74</v>
      </c>
      <c r="Q1045" s="55" t="s">
        <v>74</v>
      </c>
      <c r="R1045" s="59">
        <v>6.93</v>
      </c>
      <c r="S1045" s="59">
        <v>9.6</v>
      </c>
      <c r="T1045" s="59">
        <v>54</v>
      </c>
      <c r="U1045" s="55" t="s">
        <v>1853</v>
      </c>
      <c r="V1045" s="59">
        <v>2394.1170000000002</v>
      </c>
      <c r="W1045" s="55" t="s">
        <v>18</v>
      </c>
      <c r="X1045" s="61">
        <v>8</v>
      </c>
      <c r="Y1045" s="11">
        <f t="shared" si="71"/>
        <v>2022</v>
      </c>
      <c r="Z1045" s="7" t="str">
        <f t="shared" si="70"/>
        <v>2022.4</v>
      </c>
      <c r="AA1045" s="12">
        <f>IF(AND(INDEX('Rate Case History'!V$11:V$13,MATCH($F1045,'Rate Case History'!$U$11:$U$13,0))="Yes",INDEX('Rate Case History'!V$15:V$17,MATCH($N1045,'Rate Case History'!$U$15:$U$17,0))="Yes",$M1045&lt;='Rate Case History'!$V$7,ISNUMBER($S1045)),$S1045/100,"NA")</f>
        <v>9.6000000000000002E-2</v>
      </c>
    </row>
    <row r="1046" spans="1:27" x14ac:dyDescent="0.25">
      <c r="A1046" s="55" t="s">
        <v>133</v>
      </c>
      <c r="B1046" s="56" t="s">
        <v>900</v>
      </c>
      <c r="C1046" s="55" t="s">
        <v>182</v>
      </c>
      <c r="D1046" s="55" t="s">
        <v>901</v>
      </c>
      <c r="E1046" s="55" t="s">
        <v>163</v>
      </c>
      <c r="F1046" s="55" t="s">
        <v>35</v>
      </c>
      <c r="G1046" s="57">
        <v>43903</v>
      </c>
      <c r="H1046" s="58">
        <v>73.331532999999993</v>
      </c>
      <c r="I1046" s="59">
        <v>7.38</v>
      </c>
      <c r="J1046" s="59">
        <v>10.4</v>
      </c>
      <c r="K1046" s="59">
        <v>54.18</v>
      </c>
      <c r="L1046" s="59">
        <v>2220.7317880000001</v>
      </c>
      <c r="M1046" s="57">
        <v>44097</v>
      </c>
      <c r="N1046" s="55" t="s">
        <v>73</v>
      </c>
      <c r="O1046" s="58">
        <v>39.5</v>
      </c>
      <c r="P1046" s="55" t="s">
        <v>74</v>
      </c>
      <c r="Q1046" s="55" t="s">
        <v>74</v>
      </c>
      <c r="R1046" s="60">
        <v>6.9</v>
      </c>
      <c r="S1046" s="60">
        <v>9.6</v>
      </c>
      <c r="T1046" s="60">
        <v>54</v>
      </c>
      <c r="U1046" s="55" t="s">
        <v>1766</v>
      </c>
      <c r="V1046" s="60">
        <v>2133.6306810000001</v>
      </c>
      <c r="W1046" s="55" t="s">
        <v>18</v>
      </c>
      <c r="X1046" s="61">
        <v>6</v>
      </c>
      <c r="Y1046" s="11">
        <f t="shared" si="71"/>
        <v>2020</v>
      </c>
      <c r="Z1046" s="7" t="str">
        <f t="shared" si="70"/>
        <v>2020.3</v>
      </c>
      <c r="AA1046" s="12">
        <f>IF(AND(INDEX('Rate Case History'!V$11:V$13,MATCH($F1046,'Rate Case History'!$U$11:$U$13,0))="Yes",INDEX('Rate Case History'!V$15:V$17,MATCH($N1046,'Rate Case History'!$U$15:$U$17,0))="Yes",$M1046&lt;='Rate Case History'!$V$7,ISNUMBER($S1046)),$S1046/100,"NA")</f>
        <v>9.6000000000000002E-2</v>
      </c>
    </row>
    <row r="1047" spans="1:27" x14ac:dyDescent="0.25">
      <c r="A1047" s="55" t="s">
        <v>133</v>
      </c>
      <c r="B1047" s="56" t="s">
        <v>900</v>
      </c>
      <c r="C1047" s="55" t="s">
        <v>182</v>
      </c>
      <c r="D1047" s="55" t="s">
        <v>902</v>
      </c>
      <c r="E1047" s="55" t="s">
        <v>163</v>
      </c>
      <c r="F1047" s="55" t="s">
        <v>35</v>
      </c>
      <c r="G1047" s="57">
        <v>42762</v>
      </c>
      <c r="H1047" s="58">
        <v>87.682717999999994</v>
      </c>
      <c r="I1047" s="59">
        <v>7.66</v>
      </c>
      <c r="J1047" s="59">
        <v>11</v>
      </c>
      <c r="K1047" s="59">
        <v>54.24</v>
      </c>
      <c r="L1047" s="59">
        <v>1635.11133</v>
      </c>
      <c r="M1047" s="57">
        <v>43028</v>
      </c>
      <c r="N1047" s="55" t="s">
        <v>73</v>
      </c>
      <c r="O1047" s="58">
        <v>39.5</v>
      </c>
      <c r="P1047" s="55" t="s">
        <v>74</v>
      </c>
      <c r="Q1047" s="55" t="s">
        <v>74</v>
      </c>
      <c r="R1047" s="60">
        <v>6.8</v>
      </c>
      <c r="S1047" s="60">
        <v>9.6</v>
      </c>
      <c r="T1047" s="60">
        <v>52.5</v>
      </c>
      <c r="U1047" s="55" t="s">
        <v>1822</v>
      </c>
      <c r="V1047" s="60">
        <v>1612.0910699999999</v>
      </c>
      <c r="W1047" s="55" t="s">
        <v>18</v>
      </c>
      <c r="X1047" s="61">
        <v>8</v>
      </c>
      <c r="Y1047" s="11">
        <f t="shared" si="71"/>
        <v>2017</v>
      </c>
      <c r="Z1047" s="7" t="str">
        <f t="shared" si="70"/>
        <v>2017.4</v>
      </c>
      <c r="AA1047" s="12">
        <f>IF(AND(INDEX('Rate Case History'!V$11:V$13,MATCH($F1047,'Rate Case History'!$U$11:$U$13,0))="Yes",INDEX('Rate Case History'!V$15:V$17,MATCH($N1047,'Rate Case History'!$U$15:$U$17,0))="Yes",$M1047&lt;='Rate Case History'!$V$7,ISNUMBER($S1047)),$S1047/100,"NA")</f>
        <v>9.6000000000000002E-2</v>
      </c>
    </row>
    <row r="1048" spans="1:27" x14ac:dyDescent="0.25">
      <c r="A1048" s="55" t="s">
        <v>133</v>
      </c>
      <c r="B1048" s="56" t="s">
        <v>900</v>
      </c>
      <c r="C1048" s="55" t="s">
        <v>182</v>
      </c>
      <c r="D1048" s="55" t="s">
        <v>903</v>
      </c>
      <c r="E1048" s="55" t="s">
        <v>163</v>
      </c>
      <c r="F1048" s="55" t="s">
        <v>35</v>
      </c>
      <c r="G1048" s="57">
        <v>41607</v>
      </c>
      <c r="H1048" s="58">
        <v>62.581335000000003</v>
      </c>
      <c r="I1048" s="59">
        <v>7.97</v>
      </c>
      <c r="J1048" s="59">
        <v>11</v>
      </c>
      <c r="K1048" s="59">
        <v>54.57</v>
      </c>
      <c r="L1048" s="59">
        <v>1333.641345</v>
      </c>
      <c r="M1048" s="57">
        <v>41912</v>
      </c>
      <c r="N1048" s="55" t="s">
        <v>73</v>
      </c>
      <c r="O1048" s="60">
        <v>20</v>
      </c>
      <c r="P1048" s="55" t="s">
        <v>74</v>
      </c>
      <c r="Q1048" s="55" t="s">
        <v>74</v>
      </c>
      <c r="R1048" s="60">
        <v>7.1</v>
      </c>
      <c r="S1048" s="60">
        <v>9.75</v>
      </c>
      <c r="T1048" s="60">
        <v>51.9</v>
      </c>
      <c r="U1048" s="55" t="s">
        <v>1764</v>
      </c>
      <c r="V1048" s="60">
        <v>1182.3449820000001</v>
      </c>
      <c r="W1048" s="55" t="s">
        <v>18</v>
      </c>
      <c r="X1048" s="61">
        <v>10</v>
      </c>
      <c r="Y1048" s="11">
        <f t="shared" si="71"/>
        <v>2014</v>
      </c>
      <c r="Z1048" s="7" t="str">
        <f t="shared" si="70"/>
        <v>2014.3</v>
      </c>
      <c r="AA1048" s="12">
        <f>IF(AND(INDEX('Rate Case History'!V$11:V$13,MATCH($F1048,'Rate Case History'!$U$11:$U$13,0))="Yes",INDEX('Rate Case History'!V$15:V$17,MATCH($N1048,'Rate Case History'!$U$15:$U$17,0))="Yes",$M1048&lt;='Rate Case History'!$V$7,ISNUMBER($S1048)),$S1048/100,"NA")</f>
        <v>9.7500000000000003E-2</v>
      </c>
    </row>
    <row r="1049" spans="1:27" x14ac:dyDescent="0.25">
      <c r="A1049" s="55" t="s">
        <v>133</v>
      </c>
      <c r="B1049" s="56" t="s">
        <v>900</v>
      </c>
      <c r="C1049" s="55" t="s">
        <v>182</v>
      </c>
      <c r="D1049" s="55" t="s">
        <v>904</v>
      </c>
      <c r="E1049" s="55" t="s">
        <v>163</v>
      </c>
      <c r="F1049" s="55" t="s">
        <v>35</v>
      </c>
      <c r="G1049" s="57">
        <v>40193</v>
      </c>
      <c r="H1049" s="58">
        <v>70.008882999999997</v>
      </c>
      <c r="I1049" s="59">
        <v>8.91</v>
      </c>
      <c r="J1049" s="59">
        <v>11.5</v>
      </c>
      <c r="K1049" s="59">
        <v>54.27</v>
      </c>
      <c r="L1049" s="59">
        <v>868.56534499999998</v>
      </c>
      <c r="M1049" s="57">
        <v>40437</v>
      </c>
      <c r="N1049" s="55" t="s">
        <v>73</v>
      </c>
      <c r="O1049" s="58">
        <v>45</v>
      </c>
      <c r="P1049" s="55" t="s">
        <v>74</v>
      </c>
      <c r="Q1049" s="55" t="s">
        <v>74</v>
      </c>
      <c r="R1049" s="59">
        <v>8.2100000000000009</v>
      </c>
      <c r="S1049" s="59">
        <v>10.3</v>
      </c>
      <c r="T1049" s="59">
        <v>51.2</v>
      </c>
      <c r="U1049" s="55" t="s">
        <v>1707</v>
      </c>
      <c r="V1049" s="60">
        <v>821.889948</v>
      </c>
      <c r="W1049" s="55" t="s">
        <v>18</v>
      </c>
      <c r="X1049" s="61">
        <v>8</v>
      </c>
      <c r="Y1049" s="11">
        <f t="shared" si="71"/>
        <v>2010</v>
      </c>
      <c r="Z1049" s="7" t="str">
        <f t="shared" si="70"/>
        <v>2010.3</v>
      </c>
      <c r="AA1049" s="12">
        <f>IF(AND(INDEX('Rate Case History'!V$11:V$13,MATCH($F1049,'Rate Case History'!$U$11:$U$13,0))="Yes",INDEX('Rate Case History'!V$15:V$17,MATCH($N1049,'Rate Case History'!$U$15:$U$17,0))="Yes",$M1049&lt;='Rate Case History'!$V$7,ISNUMBER($S1049)),$S1049/100,"NA")</f>
        <v>0.10300000000000001</v>
      </c>
    </row>
    <row r="1050" spans="1:27" x14ac:dyDescent="0.25">
      <c r="A1050" s="55" t="s">
        <v>133</v>
      </c>
      <c r="B1050" s="56" t="s">
        <v>900</v>
      </c>
      <c r="C1050" s="55" t="s">
        <v>182</v>
      </c>
      <c r="D1050" s="55" t="s">
        <v>905</v>
      </c>
      <c r="E1050" s="55" t="s">
        <v>163</v>
      </c>
      <c r="F1050" s="55" t="s">
        <v>35</v>
      </c>
      <c r="G1050" s="57">
        <v>37862</v>
      </c>
      <c r="H1050" s="58">
        <v>46.5</v>
      </c>
      <c r="I1050" s="59">
        <v>9.14</v>
      </c>
      <c r="J1050" s="59">
        <v>12</v>
      </c>
      <c r="K1050" s="59">
        <v>50.1</v>
      </c>
      <c r="L1050" s="59">
        <v>667.9</v>
      </c>
      <c r="M1050" s="57">
        <v>38176</v>
      </c>
      <c r="N1050" s="55" t="s">
        <v>73</v>
      </c>
      <c r="O1050" s="58">
        <v>20</v>
      </c>
      <c r="P1050" s="55" t="s">
        <v>74</v>
      </c>
      <c r="Q1050" s="55" t="s">
        <v>74</v>
      </c>
      <c r="R1050" s="60">
        <v>7.97</v>
      </c>
      <c r="S1050" s="60">
        <v>10</v>
      </c>
      <c r="T1050" s="60">
        <v>46</v>
      </c>
      <c r="U1050" s="55" t="s">
        <v>1859</v>
      </c>
      <c r="V1050" s="60">
        <v>622.79999999999995</v>
      </c>
      <c r="W1050" s="55" t="s">
        <v>18</v>
      </c>
      <c r="X1050" s="61">
        <v>10</v>
      </c>
      <c r="Y1050" s="11">
        <f t="shared" si="71"/>
        <v>2004</v>
      </c>
      <c r="Z1050" s="7" t="str">
        <f t="shared" si="70"/>
        <v>2004.3</v>
      </c>
      <c r="AA1050" s="12">
        <f>IF(AND(INDEX('Rate Case History'!V$11:V$13,MATCH($F1050,'Rate Case History'!$U$11:$U$13,0))="Yes",INDEX('Rate Case History'!V$15:V$17,MATCH($N1050,'Rate Case History'!$U$15:$U$17,0))="Yes",$M1050&lt;='Rate Case History'!$V$7,ISNUMBER($S1050)),$S1050/100,"NA")</f>
        <v>0.1</v>
      </c>
    </row>
    <row r="1051" spans="1:27" x14ac:dyDescent="0.25">
      <c r="A1051" s="55" t="s">
        <v>133</v>
      </c>
      <c r="B1051" s="56" t="s">
        <v>900</v>
      </c>
      <c r="C1051" s="55" t="s">
        <v>182</v>
      </c>
      <c r="D1051" s="55" t="s">
        <v>906</v>
      </c>
      <c r="E1051" s="55" t="s">
        <v>163</v>
      </c>
      <c r="F1051" s="55" t="s">
        <v>35</v>
      </c>
      <c r="G1051" s="57">
        <v>35080</v>
      </c>
      <c r="H1051" s="58">
        <v>26.5</v>
      </c>
      <c r="I1051" s="59">
        <v>10.4</v>
      </c>
      <c r="J1051" s="59">
        <v>13</v>
      </c>
      <c r="K1051" s="59">
        <v>44.35</v>
      </c>
      <c r="L1051" s="59" t="s">
        <v>17</v>
      </c>
      <c r="M1051" s="57">
        <v>35457</v>
      </c>
      <c r="N1051" s="55" t="s">
        <v>73</v>
      </c>
      <c r="O1051" s="58">
        <v>6</v>
      </c>
      <c r="P1051" s="55" t="s">
        <v>74</v>
      </c>
      <c r="Q1051" s="55" t="s">
        <v>74</v>
      </c>
      <c r="R1051" s="60">
        <v>9.6199999999999992</v>
      </c>
      <c r="S1051" s="60">
        <v>11.25</v>
      </c>
      <c r="T1051" s="60">
        <v>44.35</v>
      </c>
      <c r="U1051" s="55" t="s">
        <v>1860</v>
      </c>
      <c r="V1051" s="60">
        <v>389.6</v>
      </c>
      <c r="W1051" s="55" t="s">
        <v>18</v>
      </c>
      <c r="X1051" s="61">
        <v>12</v>
      </c>
      <c r="Y1051" s="11">
        <f t="shared" si="71"/>
        <v>1997</v>
      </c>
      <c r="Z1051" s="7" t="str">
        <f t="shared" si="70"/>
        <v>1997.1</v>
      </c>
      <c r="AA1051" s="12">
        <f>IF(AND(INDEX('Rate Case History'!V$11:V$13,MATCH($F1051,'Rate Case History'!$U$11:$U$13,0))="Yes",INDEX('Rate Case History'!V$15:V$17,MATCH($N1051,'Rate Case History'!$U$15:$U$17,0))="Yes",$M1051&lt;='Rate Case History'!$V$7,ISNUMBER($S1051)),$S1051/100,"NA")</f>
        <v>0.1125</v>
      </c>
    </row>
    <row r="1052" spans="1:27" x14ac:dyDescent="0.25">
      <c r="A1052" s="55" t="s">
        <v>133</v>
      </c>
      <c r="B1052" s="56" t="s">
        <v>900</v>
      </c>
      <c r="C1052" s="55" t="s">
        <v>182</v>
      </c>
      <c r="D1052" s="55" t="s">
        <v>907</v>
      </c>
      <c r="E1052" s="55" t="s">
        <v>163</v>
      </c>
      <c r="F1052" s="55" t="s">
        <v>35</v>
      </c>
      <c r="G1052" s="57">
        <v>34341</v>
      </c>
      <c r="H1052" s="58">
        <v>26.6</v>
      </c>
      <c r="I1052" s="59">
        <v>10.36</v>
      </c>
      <c r="J1052" s="59">
        <v>12.75</v>
      </c>
      <c r="K1052" s="59">
        <v>48.14</v>
      </c>
      <c r="L1052" s="59">
        <v>365.2</v>
      </c>
      <c r="M1052" s="57">
        <v>34682</v>
      </c>
      <c r="N1052" s="55" t="s">
        <v>73</v>
      </c>
      <c r="O1052" s="58">
        <v>12.1</v>
      </c>
      <c r="P1052" s="55" t="s">
        <v>74</v>
      </c>
      <c r="Q1052" s="55" t="s">
        <v>74</v>
      </c>
      <c r="R1052" s="59">
        <v>9.51</v>
      </c>
      <c r="S1052" s="59">
        <v>11.5</v>
      </c>
      <c r="T1052" s="59">
        <v>39.18</v>
      </c>
      <c r="U1052" s="55" t="s">
        <v>1861</v>
      </c>
      <c r="V1052" s="59">
        <v>358.2</v>
      </c>
      <c r="W1052" s="55" t="s">
        <v>18</v>
      </c>
      <c r="X1052" s="61">
        <v>11</v>
      </c>
      <c r="Y1052" s="11">
        <f t="shared" si="71"/>
        <v>1994</v>
      </c>
      <c r="Z1052" s="7" t="str">
        <f t="shared" si="70"/>
        <v>1994.4</v>
      </c>
      <c r="AA1052" s="12">
        <f>IF(AND(INDEX('Rate Case History'!V$11:V$13,MATCH($F1052,'Rate Case History'!$U$11:$U$13,0))="Yes",INDEX('Rate Case History'!V$15:V$17,MATCH($N1052,'Rate Case History'!$U$15:$U$17,0))="Yes",$M1052&lt;='Rate Case History'!$V$7,ISNUMBER($S1052)),$S1052/100,"NA")</f>
        <v>0.115</v>
      </c>
    </row>
    <row r="1053" spans="1:27" x14ac:dyDescent="0.25">
      <c r="A1053" s="55" t="s">
        <v>133</v>
      </c>
      <c r="B1053" s="56" t="s">
        <v>900</v>
      </c>
      <c r="C1053" s="55" t="s">
        <v>182</v>
      </c>
      <c r="D1053" s="55" t="s">
        <v>908</v>
      </c>
      <c r="E1053" s="55" t="s">
        <v>163</v>
      </c>
      <c r="F1053" s="55" t="s">
        <v>35</v>
      </c>
      <c r="G1053" s="57">
        <v>33438</v>
      </c>
      <c r="H1053" s="58">
        <v>18.5</v>
      </c>
      <c r="I1053" s="59">
        <v>10.5</v>
      </c>
      <c r="J1053" s="59">
        <v>12.5</v>
      </c>
      <c r="K1053" s="59">
        <v>41.99</v>
      </c>
      <c r="L1053" s="60">
        <v>310</v>
      </c>
      <c r="M1053" s="57">
        <v>33826</v>
      </c>
      <c r="N1053" s="55" t="s">
        <v>73</v>
      </c>
      <c r="O1053" s="58">
        <v>-0.6</v>
      </c>
      <c r="P1053" s="55" t="s">
        <v>74</v>
      </c>
      <c r="Q1053" s="55" t="s">
        <v>74</v>
      </c>
      <c r="R1053" s="60">
        <v>10.34</v>
      </c>
      <c r="S1053" s="60">
        <v>12.1</v>
      </c>
      <c r="T1053" s="60" t="s">
        <v>17</v>
      </c>
      <c r="U1053" s="55" t="s">
        <v>1718</v>
      </c>
      <c r="V1053" s="60">
        <v>269</v>
      </c>
      <c r="W1053" s="55" t="s">
        <v>18</v>
      </c>
      <c r="X1053" s="61">
        <v>12</v>
      </c>
      <c r="Y1053" s="11">
        <f t="shared" si="71"/>
        <v>1992</v>
      </c>
      <c r="Z1053" s="7" t="str">
        <f t="shared" si="70"/>
        <v>1992.3</v>
      </c>
      <c r="AA1053" s="12">
        <f>IF(AND(INDEX('Rate Case History'!V$11:V$13,MATCH($F1053,'Rate Case History'!$U$11:$U$13,0))="Yes",INDEX('Rate Case History'!V$15:V$17,MATCH($N1053,'Rate Case History'!$U$15:$U$17,0))="Yes",$M1053&lt;='Rate Case History'!$V$7,ISNUMBER($S1053)),$S1053/100,"NA")</f>
        <v>0.121</v>
      </c>
    </row>
    <row r="1054" spans="1:27" x14ac:dyDescent="0.25">
      <c r="A1054" s="55" t="s">
        <v>133</v>
      </c>
      <c r="B1054" s="56" t="s">
        <v>900</v>
      </c>
      <c r="C1054" s="55" t="s">
        <v>182</v>
      </c>
      <c r="D1054" s="55" t="s">
        <v>2323</v>
      </c>
      <c r="E1054" s="55" t="s">
        <v>163</v>
      </c>
      <c r="F1054" s="55" t="s">
        <v>35</v>
      </c>
      <c r="G1054" s="57">
        <v>31883</v>
      </c>
      <c r="H1054" s="58">
        <v>16</v>
      </c>
      <c r="I1054" s="60">
        <v>11.43</v>
      </c>
      <c r="J1054" s="60">
        <v>14.3</v>
      </c>
      <c r="K1054" s="60">
        <v>42.8</v>
      </c>
      <c r="L1054" s="60">
        <v>200.3</v>
      </c>
      <c r="M1054" s="57">
        <v>32225</v>
      </c>
      <c r="N1054" s="55" t="s">
        <v>73</v>
      </c>
      <c r="O1054" s="58">
        <v>4</v>
      </c>
      <c r="P1054" s="55" t="s">
        <v>74</v>
      </c>
      <c r="Q1054" s="55" t="s">
        <v>74</v>
      </c>
      <c r="R1054" s="60">
        <v>11.29</v>
      </c>
      <c r="S1054" s="60">
        <v>13</v>
      </c>
      <c r="T1054" s="60">
        <v>47.52</v>
      </c>
      <c r="U1054" s="55" t="s">
        <v>2129</v>
      </c>
      <c r="V1054" s="60">
        <v>193.9</v>
      </c>
      <c r="W1054" s="55" t="s">
        <v>18</v>
      </c>
      <c r="X1054" s="61">
        <v>11</v>
      </c>
      <c r="Y1054" s="11">
        <f t="shared" si="71"/>
        <v>1988</v>
      </c>
      <c r="Z1054" s="7" t="str">
        <f t="shared" si="70"/>
        <v>1988.1</v>
      </c>
      <c r="AA1054" s="12">
        <f>IF(AND(INDEX('Rate Case History'!V$11:V$13,MATCH($F1054,'Rate Case History'!$U$11:$U$13,0))="Yes",INDEX('Rate Case History'!V$15:V$17,MATCH($N1054,'Rate Case History'!$U$15:$U$17,0))="Yes",$M1054&lt;='Rate Case History'!$V$7,ISNUMBER($S1054)),$S1054/100,"NA")</f>
        <v>0.13</v>
      </c>
    </row>
    <row r="1055" spans="1:27" x14ac:dyDescent="0.25">
      <c r="A1055" s="55" t="s">
        <v>133</v>
      </c>
      <c r="B1055" s="56" t="s">
        <v>900</v>
      </c>
      <c r="C1055" s="55" t="s">
        <v>182</v>
      </c>
      <c r="D1055" s="55" t="s">
        <v>2324</v>
      </c>
      <c r="E1055" s="55" t="s">
        <v>163</v>
      </c>
      <c r="F1055" s="55" t="s">
        <v>35</v>
      </c>
      <c r="G1055" s="57">
        <v>30771</v>
      </c>
      <c r="H1055" s="58">
        <v>15.3</v>
      </c>
      <c r="I1055" s="59">
        <v>13.54</v>
      </c>
      <c r="J1055" s="59">
        <v>16.5</v>
      </c>
      <c r="K1055" s="59">
        <v>39.590000000000003</v>
      </c>
      <c r="L1055" s="60" t="s">
        <v>17</v>
      </c>
      <c r="M1055" s="57">
        <v>31093</v>
      </c>
      <c r="N1055" s="55" t="s">
        <v>76</v>
      </c>
      <c r="O1055" s="58">
        <v>3</v>
      </c>
      <c r="P1055" s="55" t="s">
        <v>74</v>
      </c>
      <c r="Q1055" s="55" t="s">
        <v>74</v>
      </c>
      <c r="R1055" s="59">
        <v>12.89</v>
      </c>
      <c r="S1055" s="59">
        <v>15</v>
      </c>
      <c r="T1055" s="59" t="s">
        <v>17</v>
      </c>
      <c r="U1055" s="55" t="s">
        <v>2106</v>
      </c>
      <c r="V1055" s="60" t="s">
        <v>17</v>
      </c>
      <c r="W1055" s="55" t="s">
        <v>18</v>
      </c>
      <c r="X1055" s="61">
        <v>10</v>
      </c>
      <c r="Y1055" s="11">
        <f t="shared" si="71"/>
        <v>1985</v>
      </c>
      <c r="Z1055" s="7" t="str">
        <f t="shared" si="70"/>
        <v>1985.1</v>
      </c>
      <c r="AA1055" s="12">
        <f>IF(AND(INDEX('Rate Case History'!V$11:V$13,MATCH($F1055,'Rate Case History'!$U$11:$U$13,0))="Yes",INDEX('Rate Case History'!V$15:V$17,MATCH($N1055,'Rate Case History'!$U$15:$U$17,0))="Yes",$M1055&lt;='Rate Case History'!$V$7,ISNUMBER($S1055)),$S1055/100,"NA")</f>
        <v>0.15</v>
      </c>
    </row>
    <row r="1056" spans="1:27" x14ac:dyDescent="0.25">
      <c r="A1056" s="55" t="s">
        <v>133</v>
      </c>
      <c r="B1056" s="56" t="s">
        <v>900</v>
      </c>
      <c r="C1056" s="55" t="s">
        <v>182</v>
      </c>
      <c r="D1056" s="55" t="s">
        <v>2325</v>
      </c>
      <c r="E1056" s="55" t="s">
        <v>163</v>
      </c>
      <c r="F1056" s="55" t="s">
        <v>35</v>
      </c>
      <c r="G1056" s="57">
        <v>30344</v>
      </c>
      <c r="H1056" s="58">
        <v>14.5</v>
      </c>
      <c r="I1056" s="59">
        <v>12.89</v>
      </c>
      <c r="J1056" s="59">
        <v>17</v>
      </c>
      <c r="K1056" s="59">
        <v>35</v>
      </c>
      <c r="L1056" s="60" t="s">
        <v>17</v>
      </c>
      <c r="M1056" s="57">
        <v>30455</v>
      </c>
      <c r="N1056" s="55" t="s">
        <v>73</v>
      </c>
      <c r="O1056" s="58">
        <v>8.6999999999999993</v>
      </c>
      <c r="P1056" s="55" t="s">
        <v>74</v>
      </c>
      <c r="Q1056" s="55" t="s">
        <v>74</v>
      </c>
      <c r="R1056" s="59">
        <v>12.33</v>
      </c>
      <c r="S1056" s="59">
        <v>14.85</v>
      </c>
      <c r="T1056" s="59">
        <v>40.67</v>
      </c>
      <c r="U1056" s="55" t="s">
        <v>2214</v>
      </c>
      <c r="V1056" s="60" t="s">
        <v>17</v>
      </c>
      <c r="W1056" s="55" t="s">
        <v>18</v>
      </c>
      <c r="X1056" s="61">
        <v>3</v>
      </c>
      <c r="Y1056" s="11">
        <f t="shared" si="71"/>
        <v>1983</v>
      </c>
      <c r="Z1056" s="7" t="str">
        <f t="shared" si="70"/>
        <v>1983.2</v>
      </c>
      <c r="AA1056" s="12">
        <f>IF(AND(INDEX('Rate Case History'!V$11:V$13,MATCH($F1056,'Rate Case History'!$U$11:$U$13,0))="Yes",INDEX('Rate Case History'!V$15:V$17,MATCH($N1056,'Rate Case History'!$U$15:$U$17,0))="Yes",$M1056&lt;='Rate Case History'!$V$7,ISNUMBER($S1056)),$S1056/100,"NA")</f>
        <v>0.14849999999999999</v>
      </c>
    </row>
    <row r="1057" spans="1:27" x14ac:dyDescent="0.25">
      <c r="A1057" s="55" t="s">
        <v>133</v>
      </c>
      <c r="B1057" s="56" t="s">
        <v>900</v>
      </c>
      <c r="C1057" s="55" t="s">
        <v>182</v>
      </c>
      <c r="D1057" s="55" t="s">
        <v>2326</v>
      </c>
      <c r="E1057" s="55" t="s">
        <v>163</v>
      </c>
      <c r="F1057" s="55" t="s">
        <v>35</v>
      </c>
      <c r="G1057" s="57">
        <v>29825</v>
      </c>
      <c r="H1057" s="58">
        <v>27.7</v>
      </c>
      <c r="I1057" s="59">
        <v>13.89</v>
      </c>
      <c r="J1057" s="59">
        <v>17</v>
      </c>
      <c r="K1057" s="59">
        <v>33.28</v>
      </c>
      <c r="L1057" s="60" t="s">
        <v>17</v>
      </c>
      <c r="M1057" s="57">
        <v>30232</v>
      </c>
      <c r="N1057" s="55" t="s">
        <v>76</v>
      </c>
      <c r="O1057" s="58">
        <v>14</v>
      </c>
      <c r="P1057" s="55" t="s">
        <v>74</v>
      </c>
      <c r="Q1057" s="55" t="s">
        <v>74</v>
      </c>
      <c r="R1057" s="59">
        <v>12.33</v>
      </c>
      <c r="S1057" s="59">
        <v>15</v>
      </c>
      <c r="T1057" s="59">
        <v>38</v>
      </c>
      <c r="U1057" s="55" t="s">
        <v>1981</v>
      </c>
      <c r="V1057" s="60" t="s">
        <v>17</v>
      </c>
      <c r="W1057" s="55" t="s">
        <v>18</v>
      </c>
      <c r="X1057" s="61">
        <v>13</v>
      </c>
      <c r="Y1057" s="11">
        <f t="shared" si="71"/>
        <v>1982</v>
      </c>
      <c r="Z1057" s="7" t="str">
        <f t="shared" si="70"/>
        <v>1982.4</v>
      </c>
      <c r="AA1057" s="12">
        <f>IF(AND(INDEX('Rate Case History'!V$11:V$13,MATCH($F1057,'Rate Case History'!$U$11:$U$13,0))="Yes",INDEX('Rate Case History'!V$15:V$17,MATCH($N1057,'Rate Case History'!$U$15:$U$17,0))="Yes",$M1057&lt;='Rate Case History'!$V$7,ISNUMBER($S1057)),$S1057/100,"NA")</f>
        <v>0.15</v>
      </c>
    </row>
    <row r="1058" spans="1:27" x14ac:dyDescent="0.25">
      <c r="A1058" s="55" t="s">
        <v>136</v>
      </c>
      <c r="B1058" s="56" t="s">
        <v>909</v>
      </c>
      <c r="C1058" s="55" t="s">
        <v>95</v>
      </c>
      <c r="D1058" s="55" t="s">
        <v>1621</v>
      </c>
      <c r="E1058" s="55" t="s">
        <v>163</v>
      </c>
      <c r="F1058" s="55" t="s">
        <v>35</v>
      </c>
      <c r="G1058" s="57">
        <v>44543</v>
      </c>
      <c r="H1058" s="58">
        <v>40.741847</v>
      </c>
      <c r="I1058" s="59">
        <v>6.89</v>
      </c>
      <c r="J1058" s="59">
        <v>10.1</v>
      </c>
      <c r="K1058" s="59">
        <v>53</v>
      </c>
      <c r="L1058" s="59">
        <v>880.23586399999999</v>
      </c>
      <c r="M1058" s="57">
        <v>44895</v>
      </c>
      <c r="N1058" s="55" t="s">
        <v>73</v>
      </c>
      <c r="O1058" s="58">
        <v>19.3</v>
      </c>
      <c r="P1058" s="55" t="s">
        <v>74</v>
      </c>
      <c r="Q1058" s="55" t="s">
        <v>74</v>
      </c>
      <c r="R1058" s="59">
        <v>6.44</v>
      </c>
      <c r="S1058" s="59">
        <v>9.3800000000000008</v>
      </c>
      <c r="T1058" s="59">
        <v>52</v>
      </c>
      <c r="U1058" s="55" t="s">
        <v>1683</v>
      </c>
      <c r="V1058" s="59">
        <v>809.15285900000003</v>
      </c>
      <c r="W1058" s="55" t="s">
        <v>21</v>
      </c>
      <c r="X1058" s="61">
        <v>11</v>
      </c>
      <c r="Y1058" s="11">
        <f t="shared" si="71"/>
        <v>2022</v>
      </c>
      <c r="Z1058" s="7" t="str">
        <f t="shared" ref="Z1058:Z1070" si="72">YEAR(M1058)&amp;"."&amp;INT((MONTH(M1058)-1)/3)+1</f>
        <v>2022.4</v>
      </c>
      <c r="AA1058" s="12">
        <f>IF(AND(INDEX('Rate Case History'!V$11:V$13,MATCH($F1058,'Rate Case History'!$U$11:$U$13,0))="Yes",INDEX('Rate Case History'!V$15:V$17,MATCH($N1058,'Rate Case History'!$U$15:$U$17,0))="Yes",$M1058&lt;='Rate Case History'!$V$7,ISNUMBER($S1058)),$S1058/100,"NA")</f>
        <v>9.3800000000000008E-2</v>
      </c>
    </row>
    <row r="1059" spans="1:27" x14ac:dyDescent="0.25">
      <c r="A1059" s="55" t="s">
        <v>136</v>
      </c>
      <c r="B1059" s="56" t="s">
        <v>909</v>
      </c>
      <c r="C1059" s="55" t="s">
        <v>95</v>
      </c>
      <c r="D1059" s="55" t="s">
        <v>910</v>
      </c>
      <c r="E1059" s="55" t="s">
        <v>163</v>
      </c>
      <c r="F1059" s="55" t="s">
        <v>35</v>
      </c>
      <c r="G1059" s="57">
        <v>43822</v>
      </c>
      <c r="H1059" s="58">
        <v>13.231778</v>
      </c>
      <c r="I1059" s="59">
        <v>7.36</v>
      </c>
      <c r="J1059" s="59">
        <v>10.199999999999999</v>
      </c>
      <c r="K1059" s="60">
        <v>54</v>
      </c>
      <c r="L1059" s="60">
        <v>741.43641000000002</v>
      </c>
      <c r="M1059" s="57">
        <v>44181</v>
      </c>
      <c r="N1059" s="55" t="s">
        <v>73</v>
      </c>
      <c r="O1059" s="58">
        <v>4.5</v>
      </c>
      <c r="P1059" s="55" t="s">
        <v>74</v>
      </c>
      <c r="Q1059" s="55" t="s">
        <v>74</v>
      </c>
      <c r="R1059" s="60">
        <v>6.65</v>
      </c>
      <c r="S1059" s="60">
        <v>9.3800000000000008</v>
      </c>
      <c r="T1059" s="60">
        <v>52</v>
      </c>
      <c r="U1059" s="55" t="s">
        <v>1664</v>
      </c>
      <c r="V1059" s="60">
        <v>741.43641000000002</v>
      </c>
      <c r="W1059" s="55" t="s">
        <v>21</v>
      </c>
      <c r="X1059" s="61">
        <v>11</v>
      </c>
      <c r="Y1059" s="11">
        <f t="shared" si="71"/>
        <v>2020</v>
      </c>
      <c r="Z1059" s="7" t="str">
        <f t="shared" si="72"/>
        <v>2020.4</v>
      </c>
      <c r="AA1059" s="12">
        <f>IF(AND(INDEX('Rate Case History'!V$11:V$13,MATCH($F1059,'Rate Case History'!$U$11:$U$13,0))="Yes",INDEX('Rate Case History'!V$15:V$17,MATCH($N1059,'Rate Case History'!$U$15:$U$17,0))="Yes",$M1059&lt;='Rate Case History'!$V$7,ISNUMBER($S1059)),$S1059/100,"NA")</f>
        <v>9.3800000000000008E-2</v>
      </c>
    </row>
    <row r="1060" spans="1:27" x14ac:dyDescent="0.25">
      <c r="A1060" s="55" t="s">
        <v>136</v>
      </c>
      <c r="B1060" s="56" t="s">
        <v>909</v>
      </c>
      <c r="C1060" s="55" t="s">
        <v>95</v>
      </c>
      <c r="D1060" s="55" t="s">
        <v>911</v>
      </c>
      <c r="E1060" s="55" t="s">
        <v>163</v>
      </c>
      <c r="F1060" s="55" t="s">
        <v>35</v>
      </c>
      <c r="G1060" s="57">
        <v>43157</v>
      </c>
      <c r="H1060" s="58">
        <v>7.9812519999999996</v>
      </c>
      <c r="I1060" s="59">
        <v>7.65</v>
      </c>
      <c r="J1060" s="59">
        <v>10.199999999999999</v>
      </c>
      <c r="K1060" s="59">
        <v>54</v>
      </c>
      <c r="L1060" s="59">
        <v>578.35344399999997</v>
      </c>
      <c r="M1060" s="57">
        <v>43663</v>
      </c>
      <c r="N1060" s="55" t="s">
        <v>73</v>
      </c>
      <c r="O1060" s="58">
        <v>2.5</v>
      </c>
      <c r="P1060" s="55" t="s">
        <v>75</v>
      </c>
      <c r="Q1060" s="55" t="s">
        <v>74</v>
      </c>
      <c r="R1060" s="59" t="s">
        <v>17</v>
      </c>
      <c r="S1060" s="59" t="s">
        <v>17</v>
      </c>
      <c r="T1060" s="59" t="s">
        <v>17</v>
      </c>
      <c r="U1060" s="55" t="s">
        <v>1785</v>
      </c>
      <c r="V1060" s="59" t="s">
        <v>17</v>
      </c>
      <c r="W1060" s="55" t="s">
        <v>17</v>
      </c>
      <c r="X1060" s="61">
        <v>16</v>
      </c>
      <c r="Y1060" s="11">
        <f t="shared" si="71"/>
        <v>2019</v>
      </c>
      <c r="Z1060" s="7" t="str">
        <f t="shared" si="72"/>
        <v>2019.3</v>
      </c>
      <c r="AA1060" s="12" t="str">
        <f>IF(AND(INDEX('Rate Case History'!V$11:V$13,MATCH($F1060,'Rate Case History'!$U$11:$U$13,0))="Yes",INDEX('Rate Case History'!V$15:V$17,MATCH($N1060,'Rate Case History'!$U$15:$U$17,0))="Yes",$M1060&lt;='Rate Case History'!$V$7,ISNUMBER($S1060)),$S1060/100,"NA")</f>
        <v>NA</v>
      </c>
    </row>
    <row r="1061" spans="1:27" x14ac:dyDescent="0.25">
      <c r="A1061" s="55" t="s">
        <v>136</v>
      </c>
      <c r="B1061" s="56" t="s">
        <v>909</v>
      </c>
      <c r="C1061" s="55" t="s">
        <v>95</v>
      </c>
      <c r="D1061" s="55" t="s">
        <v>912</v>
      </c>
      <c r="E1061" s="55" t="s">
        <v>163</v>
      </c>
      <c r="F1061" s="55" t="s">
        <v>35</v>
      </c>
      <c r="G1061" s="57">
        <v>40627</v>
      </c>
      <c r="H1061" s="58">
        <v>34.5</v>
      </c>
      <c r="I1061" s="59">
        <v>8.3699999999999992</v>
      </c>
      <c r="J1061" s="59">
        <v>11.25</v>
      </c>
      <c r="K1061" s="59">
        <v>52</v>
      </c>
      <c r="L1061" s="59">
        <v>527.68223699999999</v>
      </c>
      <c r="M1061" s="57">
        <v>40939</v>
      </c>
      <c r="N1061" s="55" t="s">
        <v>73</v>
      </c>
      <c r="O1061" s="58">
        <v>21.5</v>
      </c>
      <c r="P1061" s="55" t="s">
        <v>74</v>
      </c>
      <c r="Q1061" s="55" t="s">
        <v>74</v>
      </c>
      <c r="R1061" s="59">
        <v>7.48</v>
      </c>
      <c r="S1061" s="59">
        <v>10</v>
      </c>
      <c r="T1061" s="59">
        <v>52</v>
      </c>
      <c r="U1061" s="55" t="s">
        <v>1825</v>
      </c>
      <c r="V1061" s="59">
        <v>511.68223799999998</v>
      </c>
      <c r="W1061" s="55" t="s">
        <v>18</v>
      </c>
      <c r="X1061" s="61">
        <v>10</v>
      </c>
      <c r="Y1061" s="11">
        <f t="shared" si="71"/>
        <v>2012</v>
      </c>
      <c r="Z1061" s="7" t="str">
        <f t="shared" si="72"/>
        <v>2012.1</v>
      </c>
      <c r="AA1061" s="12">
        <f>IF(AND(INDEX('Rate Case History'!V$11:V$13,MATCH($F1061,'Rate Case History'!$U$11:$U$13,0))="Yes",INDEX('Rate Case History'!V$15:V$17,MATCH($N1061,'Rate Case History'!$U$15:$U$17,0))="Yes",$M1061&lt;='Rate Case History'!$V$7,ISNUMBER($S1061)),$S1061/100,"NA")</f>
        <v>0.1</v>
      </c>
    </row>
    <row r="1062" spans="1:27" x14ac:dyDescent="0.25">
      <c r="A1062" s="55" t="s">
        <v>136</v>
      </c>
      <c r="B1062" s="56" t="s">
        <v>137</v>
      </c>
      <c r="C1062" s="55" t="s">
        <v>138</v>
      </c>
      <c r="D1062" s="55" t="s">
        <v>913</v>
      </c>
      <c r="E1062" s="55" t="s">
        <v>163</v>
      </c>
      <c r="F1062" s="55" t="s">
        <v>35</v>
      </c>
      <c r="G1062" s="57">
        <v>38867</v>
      </c>
      <c r="H1062" s="58">
        <v>21.3</v>
      </c>
      <c r="I1062" s="59">
        <v>8.7200000000000006</v>
      </c>
      <c r="J1062" s="59">
        <v>11</v>
      </c>
      <c r="K1062" s="59">
        <v>51.8</v>
      </c>
      <c r="L1062" s="59">
        <v>409.2</v>
      </c>
      <c r="M1062" s="57">
        <v>39262</v>
      </c>
      <c r="N1062" s="55" t="s">
        <v>76</v>
      </c>
      <c r="O1062" s="58">
        <v>8.6</v>
      </c>
      <c r="P1062" s="55" t="s">
        <v>74</v>
      </c>
      <c r="Q1062" s="55" t="s">
        <v>74</v>
      </c>
      <c r="R1062" s="59">
        <v>7.96</v>
      </c>
      <c r="S1062" s="59">
        <v>9.5299999999999994</v>
      </c>
      <c r="T1062" s="59">
        <v>51.8</v>
      </c>
      <c r="U1062" s="55" t="s">
        <v>1697</v>
      </c>
      <c r="V1062" s="60">
        <v>377.3</v>
      </c>
      <c r="W1062" s="55" t="s">
        <v>18</v>
      </c>
      <c r="X1062" s="61">
        <v>13</v>
      </c>
      <c r="Y1062" s="11">
        <f t="shared" ref="Y1062:Y1073" si="73">YEAR(M1062)</f>
        <v>2007</v>
      </c>
      <c r="Z1062" s="7" t="str">
        <f t="shared" si="72"/>
        <v>2007.2</v>
      </c>
      <c r="AA1062" s="12">
        <f>IF(AND(INDEX('Rate Case History'!V$11:V$13,MATCH($F1062,'Rate Case History'!$U$11:$U$13,0))="Yes",INDEX('Rate Case History'!V$15:V$17,MATCH($N1062,'Rate Case History'!$U$15:$U$17,0))="Yes",$M1062&lt;='Rate Case History'!$V$7,ISNUMBER($S1062)),$S1062/100,"NA")</f>
        <v>9.5299999999999996E-2</v>
      </c>
    </row>
    <row r="1063" spans="1:27" x14ac:dyDescent="0.25">
      <c r="A1063" s="55" t="s">
        <v>136</v>
      </c>
      <c r="B1063" s="56" t="s">
        <v>137</v>
      </c>
      <c r="C1063" s="55" t="s">
        <v>138</v>
      </c>
      <c r="D1063" s="55" t="s">
        <v>914</v>
      </c>
      <c r="E1063" s="55" t="s">
        <v>163</v>
      </c>
      <c r="F1063" s="55" t="s">
        <v>35</v>
      </c>
      <c r="G1063" s="57">
        <v>37631</v>
      </c>
      <c r="H1063" s="58">
        <v>37.6</v>
      </c>
      <c r="I1063" s="59">
        <v>9.02</v>
      </c>
      <c r="J1063" s="59">
        <v>12</v>
      </c>
      <c r="K1063" s="59">
        <v>48</v>
      </c>
      <c r="L1063" s="59">
        <v>365.6</v>
      </c>
      <c r="M1063" s="57">
        <v>37999</v>
      </c>
      <c r="N1063" s="55" t="s">
        <v>73</v>
      </c>
      <c r="O1063" s="58">
        <v>22</v>
      </c>
      <c r="P1063" s="55" t="s">
        <v>74</v>
      </c>
      <c r="Q1063" s="55" t="s">
        <v>74</v>
      </c>
      <c r="R1063" s="59">
        <v>8.16</v>
      </c>
      <c r="S1063" s="59">
        <v>10.25</v>
      </c>
      <c r="T1063" s="59">
        <v>47.77</v>
      </c>
      <c r="U1063" s="55" t="s">
        <v>1742</v>
      </c>
      <c r="V1063" s="59">
        <v>351</v>
      </c>
      <c r="W1063" s="55" t="s">
        <v>18</v>
      </c>
      <c r="X1063" s="61">
        <v>12</v>
      </c>
      <c r="Y1063" s="11">
        <f t="shared" si="73"/>
        <v>2004</v>
      </c>
      <c r="Z1063" s="7" t="str">
        <f t="shared" si="72"/>
        <v>2004.1</v>
      </c>
      <c r="AA1063" s="12">
        <f>IF(AND(INDEX('Rate Case History'!V$11:V$13,MATCH($F1063,'Rate Case History'!$U$11:$U$13,0))="Yes",INDEX('Rate Case History'!V$15:V$17,MATCH($N1063,'Rate Case History'!$U$15:$U$17,0))="Yes",$M1063&lt;='Rate Case History'!$V$7,ISNUMBER($S1063)),$S1063/100,"NA")</f>
        <v>0.10249999999999999</v>
      </c>
    </row>
    <row r="1064" spans="1:27" x14ac:dyDescent="0.25">
      <c r="A1064" s="55" t="s">
        <v>136</v>
      </c>
      <c r="B1064" s="56" t="s">
        <v>137</v>
      </c>
      <c r="C1064" s="55" t="s">
        <v>138</v>
      </c>
      <c r="D1064" s="55" t="s">
        <v>915</v>
      </c>
      <c r="E1064" s="55" t="s">
        <v>163</v>
      </c>
      <c r="F1064" s="55" t="s">
        <v>35</v>
      </c>
      <c r="G1064" s="57">
        <v>34939</v>
      </c>
      <c r="H1064" s="58">
        <v>13.3</v>
      </c>
      <c r="I1064" s="59">
        <v>9.93</v>
      </c>
      <c r="J1064" s="59">
        <v>12.2</v>
      </c>
      <c r="K1064" s="59">
        <v>50.93</v>
      </c>
      <c r="L1064" s="59">
        <v>220.1</v>
      </c>
      <c r="M1064" s="57">
        <v>35474</v>
      </c>
      <c r="N1064" s="55" t="s">
        <v>76</v>
      </c>
      <c r="O1064" s="58">
        <v>-7</v>
      </c>
      <c r="P1064" s="55" t="s">
        <v>74</v>
      </c>
      <c r="Q1064" s="55" t="s">
        <v>74</v>
      </c>
      <c r="R1064" s="59">
        <v>9.18</v>
      </c>
      <c r="S1064" s="59">
        <v>11</v>
      </c>
      <c r="T1064" s="59">
        <v>50.5</v>
      </c>
      <c r="U1064" s="55" t="s">
        <v>1717</v>
      </c>
      <c r="V1064" s="59">
        <v>209.2</v>
      </c>
      <c r="W1064" s="55" t="s">
        <v>18</v>
      </c>
      <c r="X1064" s="61">
        <v>17</v>
      </c>
      <c r="Y1064" s="11">
        <f t="shared" si="73"/>
        <v>1997</v>
      </c>
      <c r="Z1064" s="7" t="str">
        <f t="shared" si="72"/>
        <v>1997.1</v>
      </c>
      <c r="AA1064" s="12">
        <f>IF(AND(INDEX('Rate Case History'!V$11:V$13,MATCH($F1064,'Rate Case History'!$U$11:$U$13,0))="Yes",INDEX('Rate Case History'!V$15:V$17,MATCH($N1064,'Rate Case History'!$U$15:$U$17,0))="Yes",$M1064&lt;='Rate Case History'!$V$7,ISNUMBER($S1064)),$S1064/100,"NA")</f>
        <v>0.11</v>
      </c>
    </row>
    <row r="1065" spans="1:27" x14ac:dyDescent="0.25">
      <c r="A1065" s="55" t="s">
        <v>136</v>
      </c>
      <c r="B1065" s="56" t="s">
        <v>137</v>
      </c>
      <c r="C1065" s="55" t="s">
        <v>138</v>
      </c>
      <c r="D1065" s="55" t="s">
        <v>2327</v>
      </c>
      <c r="E1065" s="55" t="s">
        <v>163</v>
      </c>
      <c r="F1065" s="55" t="s">
        <v>35</v>
      </c>
      <c r="G1065" s="57">
        <v>32875</v>
      </c>
      <c r="H1065" s="58">
        <v>17</v>
      </c>
      <c r="I1065" s="59">
        <v>11.27</v>
      </c>
      <c r="J1065" s="59">
        <v>14</v>
      </c>
      <c r="K1065" s="59">
        <v>48</v>
      </c>
      <c r="L1065" s="59" t="s">
        <v>17</v>
      </c>
      <c r="M1065" s="57">
        <v>33088</v>
      </c>
      <c r="N1065" s="55" t="s">
        <v>73</v>
      </c>
      <c r="O1065" s="58">
        <v>7</v>
      </c>
      <c r="P1065" s="55" t="s">
        <v>74</v>
      </c>
      <c r="Q1065" s="55" t="s">
        <v>74</v>
      </c>
      <c r="R1065" s="59" t="s">
        <v>17</v>
      </c>
      <c r="S1065" s="59" t="s">
        <v>17</v>
      </c>
      <c r="T1065" s="59" t="s">
        <v>17</v>
      </c>
      <c r="U1065" s="55" t="s">
        <v>17</v>
      </c>
      <c r="V1065" s="59" t="s">
        <v>17</v>
      </c>
      <c r="W1065" s="55" t="s">
        <v>17</v>
      </c>
      <c r="X1065" s="61">
        <v>7</v>
      </c>
      <c r="Y1065" s="11">
        <f t="shared" si="73"/>
        <v>1990</v>
      </c>
      <c r="Z1065" s="7" t="str">
        <f t="shared" si="72"/>
        <v>1990.3</v>
      </c>
      <c r="AA1065" s="12" t="str">
        <f>IF(AND(INDEX('Rate Case History'!V$11:V$13,MATCH($F1065,'Rate Case History'!$U$11:$U$13,0))="Yes",INDEX('Rate Case History'!V$15:V$17,MATCH($N1065,'Rate Case History'!$U$15:$U$17,0))="Yes",$M1065&lt;='Rate Case History'!$V$7,ISNUMBER($S1065)),$S1065/100,"NA")</f>
        <v>NA</v>
      </c>
    </row>
    <row r="1066" spans="1:27" x14ac:dyDescent="0.25">
      <c r="A1066" s="55" t="s">
        <v>136</v>
      </c>
      <c r="B1066" s="56" t="s">
        <v>137</v>
      </c>
      <c r="C1066" s="55" t="s">
        <v>138</v>
      </c>
      <c r="D1066" s="55" t="s">
        <v>2328</v>
      </c>
      <c r="E1066" s="55" t="s">
        <v>163</v>
      </c>
      <c r="F1066" s="55" t="s">
        <v>35</v>
      </c>
      <c r="G1066" s="57">
        <v>32017</v>
      </c>
      <c r="H1066" s="58">
        <v>17.899999999999999</v>
      </c>
      <c r="I1066" s="59">
        <v>11.16</v>
      </c>
      <c r="J1066" s="59">
        <v>13.6</v>
      </c>
      <c r="K1066" s="59">
        <v>45</v>
      </c>
      <c r="L1066" s="59">
        <v>228.1</v>
      </c>
      <c r="M1066" s="57">
        <v>32363</v>
      </c>
      <c r="N1066" s="55" t="s">
        <v>76</v>
      </c>
      <c r="O1066" s="58">
        <v>9.9</v>
      </c>
      <c r="P1066" s="55" t="s">
        <v>74</v>
      </c>
      <c r="Q1066" s="55" t="s">
        <v>74</v>
      </c>
      <c r="R1066" s="59">
        <v>10.96</v>
      </c>
      <c r="S1066" s="59">
        <v>12.74</v>
      </c>
      <c r="T1066" s="59">
        <v>50.7</v>
      </c>
      <c r="U1066" s="55" t="s">
        <v>2286</v>
      </c>
      <c r="V1066" s="59">
        <v>218.3</v>
      </c>
      <c r="W1066" s="55" t="s">
        <v>18</v>
      </c>
      <c r="X1066" s="61">
        <v>11</v>
      </c>
      <c r="Y1066" s="11">
        <f t="shared" si="73"/>
        <v>1988</v>
      </c>
      <c r="Z1066" s="7" t="str">
        <f t="shared" si="72"/>
        <v>1988.3</v>
      </c>
      <c r="AA1066" s="12">
        <f>IF(AND(INDEX('Rate Case History'!V$11:V$13,MATCH($F1066,'Rate Case History'!$U$11:$U$13,0))="Yes",INDEX('Rate Case History'!V$15:V$17,MATCH($N1066,'Rate Case History'!$U$15:$U$17,0))="Yes",$M1066&lt;='Rate Case History'!$V$7,ISNUMBER($S1066)),$S1066/100,"NA")</f>
        <v>0.12740000000000001</v>
      </c>
    </row>
    <row r="1067" spans="1:27" x14ac:dyDescent="0.25">
      <c r="A1067" s="55" t="s">
        <v>136</v>
      </c>
      <c r="B1067" s="56" t="s">
        <v>137</v>
      </c>
      <c r="C1067" s="55" t="s">
        <v>138</v>
      </c>
      <c r="D1067" s="55" t="s">
        <v>2329</v>
      </c>
      <c r="E1067" s="55" t="s">
        <v>163</v>
      </c>
      <c r="F1067" s="55" t="s">
        <v>35</v>
      </c>
      <c r="G1067" s="57">
        <v>30739</v>
      </c>
      <c r="H1067" s="58">
        <v>9.9</v>
      </c>
      <c r="I1067" s="59">
        <v>13.26</v>
      </c>
      <c r="J1067" s="59">
        <v>16.25</v>
      </c>
      <c r="K1067" s="59">
        <v>46.9</v>
      </c>
      <c r="L1067" s="60" t="s">
        <v>17</v>
      </c>
      <c r="M1067" s="57">
        <v>30993</v>
      </c>
      <c r="N1067" s="55" t="s">
        <v>73</v>
      </c>
      <c r="O1067" s="58">
        <v>6</v>
      </c>
      <c r="P1067" s="55" t="s">
        <v>74</v>
      </c>
      <c r="Q1067" s="55" t="s">
        <v>74</v>
      </c>
      <c r="R1067" s="60">
        <v>12.68</v>
      </c>
      <c r="S1067" s="60">
        <v>15</v>
      </c>
      <c r="T1067" s="60">
        <v>47.48</v>
      </c>
      <c r="U1067" s="55" t="s">
        <v>1961</v>
      </c>
      <c r="V1067" s="60" t="s">
        <v>17</v>
      </c>
      <c r="W1067" s="55" t="s">
        <v>18</v>
      </c>
      <c r="X1067" s="61">
        <v>8</v>
      </c>
      <c r="Y1067" s="11">
        <f t="shared" si="73"/>
        <v>1984</v>
      </c>
      <c r="Z1067" s="7" t="str">
        <f t="shared" si="72"/>
        <v>1984.4</v>
      </c>
      <c r="AA1067" s="12">
        <f>IF(AND(INDEX('Rate Case History'!V$11:V$13,MATCH($F1067,'Rate Case History'!$U$11:$U$13,0))="Yes",INDEX('Rate Case History'!V$15:V$17,MATCH($N1067,'Rate Case History'!$U$15:$U$17,0))="Yes",$M1067&lt;='Rate Case History'!$V$7,ISNUMBER($S1067)),$S1067/100,"NA")</f>
        <v>0.15</v>
      </c>
    </row>
    <row r="1068" spans="1:27" x14ac:dyDescent="0.25">
      <c r="A1068" s="55" t="s">
        <v>136</v>
      </c>
      <c r="B1068" s="56" t="s">
        <v>137</v>
      </c>
      <c r="C1068" s="55" t="s">
        <v>138</v>
      </c>
      <c r="D1068" s="55" t="s">
        <v>2330</v>
      </c>
      <c r="E1068" s="55" t="s">
        <v>163</v>
      </c>
      <c r="F1068" s="55" t="s">
        <v>35</v>
      </c>
      <c r="G1068" s="57">
        <v>30311</v>
      </c>
      <c r="H1068" s="58">
        <v>19.5</v>
      </c>
      <c r="I1068" s="59">
        <v>13.4</v>
      </c>
      <c r="J1068" s="59">
        <v>16.600000000000001</v>
      </c>
      <c r="K1068" s="59">
        <v>47.5</v>
      </c>
      <c r="L1068" s="60">
        <v>181.6</v>
      </c>
      <c r="M1068" s="57">
        <v>30615</v>
      </c>
      <c r="N1068" s="55" t="s">
        <v>76</v>
      </c>
      <c r="O1068" s="58">
        <v>10.9</v>
      </c>
      <c r="P1068" s="55" t="s">
        <v>74</v>
      </c>
      <c r="Q1068" s="55" t="s">
        <v>74</v>
      </c>
      <c r="R1068" s="59">
        <v>12.53</v>
      </c>
      <c r="S1068" s="59">
        <v>14.75</v>
      </c>
      <c r="T1068" s="59">
        <v>46</v>
      </c>
      <c r="U1068" s="55" t="s">
        <v>2005</v>
      </c>
      <c r="V1068" s="60">
        <v>173.3</v>
      </c>
      <c r="W1068" s="55" t="s">
        <v>18</v>
      </c>
      <c r="X1068" s="61">
        <v>10</v>
      </c>
      <c r="Y1068" s="11">
        <f t="shared" si="73"/>
        <v>1983</v>
      </c>
      <c r="Z1068" s="7" t="str">
        <f t="shared" si="72"/>
        <v>1983.4</v>
      </c>
      <c r="AA1068" s="12">
        <f>IF(AND(INDEX('Rate Case History'!V$11:V$13,MATCH($F1068,'Rate Case History'!$U$11:$U$13,0))="Yes",INDEX('Rate Case History'!V$15:V$17,MATCH($N1068,'Rate Case History'!$U$15:$U$17,0))="Yes",$M1068&lt;='Rate Case History'!$V$7,ISNUMBER($S1068)),$S1068/100,"NA")</f>
        <v>0.14749999999999999</v>
      </c>
    </row>
    <row r="1069" spans="1:27" x14ac:dyDescent="0.25">
      <c r="A1069" s="55" t="s">
        <v>136</v>
      </c>
      <c r="B1069" s="56" t="s">
        <v>137</v>
      </c>
      <c r="C1069" s="55" t="s">
        <v>138</v>
      </c>
      <c r="D1069" s="55" t="s">
        <v>2331</v>
      </c>
      <c r="E1069" s="55" t="s">
        <v>163</v>
      </c>
      <c r="F1069" s="55" t="s">
        <v>35</v>
      </c>
      <c r="G1069" s="57">
        <v>29915</v>
      </c>
      <c r="H1069" s="58">
        <v>36.299999999999997</v>
      </c>
      <c r="I1069" s="59">
        <v>13.42</v>
      </c>
      <c r="J1069" s="59">
        <v>17</v>
      </c>
      <c r="K1069" s="59" t="s">
        <v>17</v>
      </c>
      <c r="L1069" s="60" t="s">
        <v>17</v>
      </c>
      <c r="M1069" s="57">
        <v>30193</v>
      </c>
      <c r="N1069" s="55" t="s">
        <v>76</v>
      </c>
      <c r="O1069" s="58">
        <v>13.1</v>
      </c>
      <c r="P1069" s="55" t="s">
        <v>74</v>
      </c>
      <c r="Q1069" s="55" t="s">
        <v>74</v>
      </c>
      <c r="R1069" s="59">
        <v>12.86</v>
      </c>
      <c r="S1069" s="59">
        <v>16.25</v>
      </c>
      <c r="T1069" s="59">
        <v>44</v>
      </c>
      <c r="U1069" s="55" t="s">
        <v>1981</v>
      </c>
      <c r="V1069" s="60" t="s">
        <v>17</v>
      </c>
      <c r="W1069" s="55" t="s">
        <v>18</v>
      </c>
      <c r="X1069" s="61">
        <v>9</v>
      </c>
      <c r="Y1069" s="11">
        <f t="shared" si="73"/>
        <v>1982</v>
      </c>
      <c r="Z1069" s="7" t="str">
        <f t="shared" si="72"/>
        <v>1982.3</v>
      </c>
      <c r="AA1069" s="12">
        <f>IF(AND(INDEX('Rate Case History'!V$11:V$13,MATCH($F1069,'Rate Case History'!$U$11:$U$13,0))="Yes",INDEX('Rate Case History'!V$15:V$17,MATCH($N1069,'Rate Case History'!$U$15:$U$17,0))="Yes",$M1069&lt;='Rate Case History'!$V$7,ISNUMBER($S1069)),$S1069/100,"NA")</f>
        <v>0.16250000000000001</v>
      </c>
    </row>
    <row r="1070" spans="1:27" x14ac:dyDescent="0.25">
      <c r="A1070" s="55" t="s">
        <v>136</v>
      </c>
      <c r="B1070" s="56" t="s">
        <v>137</v>
      </c>
      <c r="C1070" s="55" t="s">
        <v>138</v>
      </c>
      <c r="D1070" s="55" t="s">
        <v>2332</v>
      </c>
      <c r="E1070" s="55" t="s">
        <v>163</v>
      </c>
      <c r="F1070" s="55" t="s">
        <v>35</v>
      </c>
      <c r="G1070" s="57">
        <v>29311</v>
      </c>
      <c r="H1070" s="58">
        <v>19.100000000000001</v>
      </c>
      <c r="I1070" s="59">
        <v>12.39</v>
      </c>
      <c r="J1070" s="59">
        <v>15.5</v>
      </c>
      <c r="K1070" s="59">
        <v>47.5</v>
      </c>
      <c r="L1070" s="60" t="s">
        <v>17</v>
      </c>
      <c r="M1070" s="57">
        <v>29794</v>
      </c>
      <c r="N1070" s="55" t="s">
        <v>76</v>
      </c>
      <c r="O1070" s="58">
        <v>10.3</v>
      </c>
      <c r="P1070" s="55" t="s">
        <v>74</v>
      </c>
      <c r="Q1070" s="55" t="s">
        <v>74</v>
      </c>
      <c r="R1070" s="60">
        <v>12.39</v>
      </c>
      <c r="S1070" s="60">
        <v>15.5</v>
      </c>
      <c r="T1070" s="60">
        <v>47.5</v>
      </c>
      <c r="U1070" s="55" t="s">
        <v>1942</v>
      </c>
      <c r="V1070" s="60" t="s">
        <v>17</v>
      </c>
      <c r="W1070" s="55" t="s">
        <v>18</v>
      </c>
      <c r="X1070" s="61">
        <v>16</v>
      </c>
      <c r="Y1070" s="11">
        <f t="shared" si="73"/>
        <v>1981</v>
      </c>
      <c r="Z1070" s="7" t="str">
        <f t="shared" si="72"/>
        <v>1981.3</v>
      </c>
      <c r="AA1070" s="12">
        <f>IF(AND(INDEX('Rate Case History'!V$11:V$13,MATCH($F1070,'Rate Case History'!$U$11:$U$13,0))="Yes",INDEX('Rate Case History'!V$15:V$17,MATCH($N1070,'Rate Case History'!$U$15:$U$17,0))="Yes",$M1070&lt;='Rate Case History'!$V$7,ISNUMBER($S1070)),$S1070/100,"NA")</f>
        <v>0.155</v>
      </c>
    </row>
    <row r="1071" spans="1:27" x14ac:dyDescent="0.25">
      <c r="A1071" s="55" t="s">
        <v>139</v>
      </c>
      <c r="B1071" s="56" t="s">
        <v>82</v>
      </c>
      <c r="C1071" s="55" t="s">
        <v>53</v>
      </c>
      <c r="D1071" s="55" t="s">
        <v>916</v>
      </c>
      <c r="E1071" s="55" t="s">
        <v>163</v>
      </c>
      <c r="F1071" s="55" t="s">
        <v>35</v>
      </c>
      <c r="G1071" s="57">
        <v>42527</v>
      </c>
      <c r="H1071" s="58">
        <v>-1.542</v>
      </c>
      <c r="I1071" s="59">
        <v>5.95</v>
      </c>
      <c r="J1071" s="59">
        <v>9.9700000000000006</v>
      </c>
      <c r="K1071" s="59">
        <v>48.03</v>
      </c>
      <c r="L1071" s="59">
        <v>202.77600000000001</v>
      </c>
      <c r="M1071" s="57">
        <v>42726</v>
      </c>
      <c r="N1071" s="55" t="s">
        <v>73</v>
      </c>
      <c r="O1071" s="58">
        <v>-2.4020000000000001</v>
      </c>
      <c r="P1071" s="55" t="s">
        <v>74</v>
      </c>
      <c r="Q1071" s="55" t="s">
        <v>74</v>
      </c>
      <c r="R1071" s="59">
        <v>5.75</v>
      </c>
      <c r="S1071" s="59">
        <v>9.5</v>
      </c>
      <c r="T1071" s="59">
        <v>48.03</v>
      </c>
      <c r="U1071" s="55" t="s">
        <v>1656</v>
      </c>
      <c r="V1071" s="59" t="s">
        <v>17</v>
      </c>
      <c r="W1071" s="55" t="s">
        <v>17</v>
      </c>
      <c r="X1071" s="61">
        <v>6</v>
      </c>
      <c r="Y1071" s="11">
        <f t="shared" si="73"/>
        <v>2016</v>
      </c>
      <c r="Z1071" s="7" t="str">
        <f t="shared" ref="Z1071:Z1104" si="74">YEAR(M1071)&amp;"."&amp;INT((MONTH(M1071)-1)/3)+1</f>
        <v>2016.4</v>
      </c>
      <c r="AA1071" s="12">
        <f>IF(AND(INDEX('Rate Case History'!V$11:V$13,MATCH($F1071,'Rate Case History'!$U$11:$U$13,0))="Yes",INDEX('Rate Case History'!V$15:V$17,MATCH($N1071,'Rate Case History'!$U$15:$U$17,0))="Yes",$M1071&lt;='Rate Case History'!$V$7,ISNUMBER($S1071)),$S1071/100,"NA")</f>
        <v>9.5000000000000001E-2</v>
      </c>
    </row>
    <row r="1072" spans="1:27" x14ac:dyDescent="0.25">
      <c r="A1072" s="55" t="s">
        <v>139</v>
      </c>
      <c r="B1072" s="56" t="s">
        <v>82</v>
      </c>
      <c r="C1072" s="55" t="s">
        <v>53</v>
      </c>
      <c r="D1072" s="55" t="s">
        <v>917</v>
      </c>
      <c r="E1072" s="55" t="s">
        <v>163</v>
      </c>
      <c r="F1072" s="55" t="s">
        <v>35</v>
      </c>
      <c r="G1072" s="57">
        <v>41428</v>
      </c>
      <c r="H1072" s="58">
        <v>5.9560000000000004</v>
      </c>
      <c r="I1072" s="59">
        <v>5.36</v>
      </c>
      <c r="J1072" s="59">
        <v>10.4</v>
      </c>
      <c r="K1072" s="59">
        <v>46.94</v>
      </c>
      <c r="L1072" s="59">
        <v>208.572</v>
      </c>
      <c r="M1072" s="57">
        <v>41624</v>
      </c>
      <c r="N1072" s="55" t="s">
        <v>76</v>
      </c>
      <c r="O1072" s="58">
        <v>3.9169999999999998</v>
      </c>
      <c r="P1072" s="55" t="s">
        <v>74</v>
      </c>
      <c r="Q1072" s="55" t="s">
        <v>74</v>
      </c>
      <c r="R1072" s="59">
        <v>6.04</v>
      </c>
      <c r="S1072" s="59">
        <v>9.73</v>
      </c>
      <c r="T1072" s="59">
        <v>46.94</v>
      </c>
      <c r="U1072" s="55" t="s">
        <v>1688</v>
      </c>
      <c r="V1072" s="59">
        <v>191.55</v>
      </c>
      <c r="W1072" s="55" t="s">
        <v>18</v>
      </c>
      <c r="X1072" s="61">
        <v>6</v>
      </c>
      <c r="Y1072" s="11">
        <f t="shared" si="73"/>
        <v>2013</v>
      </c>
      <c r="Z1072" s="7" t="str">
        <f t="shared" si="74"/>
        <v>2013.4</v>
      </c>
      <c r="AA1072" s="12">
        <f>IF(AND(INDEX('Rate Case History'!V$11:V$13,MATCH($F1072,'Rate Case History'!$U$11:$U$13,0))="Yes",INDEX('Rate Case History'!V$15:V$17,MATCH($N1072,'Rate Case History'!$U$15:$U$17,0))="Yes",$M1072&lt;='Rate Case History'!$V$7,ISNUMBER($S1072)),$S1072/100,"NA")</f>
        <v>9.7299999999999998E-2</v>
      </c>
    </row>
    <row r="1073" spans="1:27" x14ac:dyDescent="0.25">
      <c r="A1073" s="55" t="s">
        <v>139</v>
      </c>
      <c r="B1073" s="56" t="s">
        <v>82</v>
      </c>
      <c r="C1073" s="55" t="s">
        <v>53</v>
      </c>
      <c r="D1073" s="55" t="s">
        <v>918</v>
      </c>
      <c r="E1073" s="55" t="s">
        <v>163</v>
      </c>
      <c r="F1073" s="55" t="s">
        <v>35</v>
      </c>
      <c r="G1073" s="57">
        <v>40330</v>
      </c>
      <c r="H1073" s="58">
        <v>4.2910000000000004</v>
      </c>
      <c r="I1073" s="59">
        <v>5.51</v>
      </c>
      <c r="J1073" s="59">
        <v>10.8</v>
      </c>
      <c r="K1073" s="59">
        <v>44.11</v>
      </c>
      <c r="L1073" s="59">
        <v>185.35900000000001</v>
      </c>
      <c r="M1073" s="57">
        <v>40532</v>
      </c>
      <c r="N1073" s="55" t="s">
        <v>76</v>
      </c>
      <c r="O1073" s="58">
        <v>2.7450000000000001</v>
      </c>
      <c r="P1073" s="55" t="s">
        <v>74</v>
      </c>
      <c r="Q1073" s="55" t="s">
        <v>74</v>
      </c>
      <c r="R1073" s="59">
        <v>5.18</v>
      </c>
      <c r="S1073" s="59">
        <v>10.1</v>
      </c>
      <c r="T1073" s="59">
        <v>44.11</v>
      </c>
      <c r="U1073" s="55" t="s">
        <v>1657</v>
      </c>
      <c r="V1073" s="59">
        <v>185.63300000000001</v>
      </c>
      <c r="W1073" s="55" t="s">
        <v>18</v>
      </c>
      <c r="X1073" s="61">
        <v>6</v>
      </c>
      <c r="Y1073" s="11">
        <f t="shared" si="73"/>
        <v>2010</v>
      </c>
      <c r="Z1073" s="7" t="str">
        <f t="shared" si="74"/>
        <v>2010.4</v>
      </c>
      <c r="AA1073" s="12">
        <f>IF(AND(INDEX('Rate Case History'!V$11:V$13,MATCH($F1073,'Rate Case History'!$U$11:$U$13,0))="Yes",INDEX('Rate Case History'!V$15:V$17,MATCH($N1073,'Rate Case History'!$U$15:$U$17,0))="Yes",$M1073&lt;='Rate Case History'!$V$7,ISNUMBER($S1073)),$S1073/100,"NA")</f>
        <v>0.10099999999999999</v>
      </c>
    </row>
    <row r="1074" spans="1:27" x14ac:dyDescent="0.25">
      <c r="A1074" s="55" t="s">
        <v>139</v>
      </c>
      <c r="B1074" s="56" t="s">
        <v>82</v>
      </c>
      <c r="C1074" s="55" t="s">
        <v>53</v>
      </c>
      <c r="D1074" s="55" t="s">
        <v>919</v>
      </c>
      <c r="E1074" s="55" t="s">
        <v>163</v>
      </c>
      <c r="F1074" s="55" t="s">
        <v>35</v>
      </c>
      <c r="G1074" s="57">
        <v>38628</v>
      </c>
      <c r="H1074" s="58">
        <v>8.3000000000000007</v>
      </c>
      <c r="I1074" s="59">
        <v>8.2899999999999991</v>
      </c>
      <c r="J1074" s="59">
        <v>11.4</v>
      </c>
      <c r="K1074" s="59">
        <v>40.76</v>
      </c>
      <c r="L1074" s="59">
        <v>143.69999999999999</v>
      </c>
      <c r="M1074" s="57">
        <v>38833</v>
      </c>
      <c r="N1074" s="55" t="s">
        <v>76</v>
      </c>
      <c r="O1074" s="58">
        <v>4.9000000000000004</v>
      </c>
      <c r="P1074" s="55" t="s">
        <v>74</v>
      </c>
      <c r="Q1074" s="55" t="s">
        <v>74</v>
      </c>
      <c r="R1074" s="59">
        <v>7.98</v>
      </c>
      <c r="S1074" s="59">
        <v>10.6</v>
      </c>
      <c r="T1074" s="59">
        <v>40.76</v>
      </c>
      <c r="U1074" s="55" t="s">
        <v>1862</v>
      </c>
      <c r="V1074" s="59">
        <v>149.6</v>
      </c>
      <c r="W1074" s="55" t="s">
        <v>18</v>
      </c>
      <c r="X1074" s="61">
        <v>6</v>
      </c>
      <c r="Y1074" s="11">
        <f t="shared" ref="Y1074:Y1115" si="75">YEAR(M1074)</f>
        <v>2006</v>
      </c>
      <c r="Z1074" s="7" t="str">
        <f t="shared" si="74"/>
        <v>2006.2</v>
      </c>
      <c r="AA1074" s="12">
        <f>IF(AND(INDEX('Rate Case History'!V$11:V$13,MATCH($F1074,'Rate Case History'!$U$11:$U$13,0))="Yes",INDEX('Rate Case History'!V$15:V$17,MATCH($N1074,'Rate Case History'!$U$15:$U$17,0))="Yes",$M1074&lt;='Rate Case History'!$V$7,ISNUMBER($S1074)),$S1074/100,"NA")</f>
        <v>0.106</v>
      </c>
    </row>
    <row r="1075" spans="1:27" x14ac:dyDescent="0.25">
      <c r="A1075" s="55" t="s">
        <v>139</v>
      </c>
      <c r="B1075" s="56" t="s">
        <v>82</v>
      </c>
      <c r="C1075" s="55" t="s">
        <v>53</v>
      </c>
      <c r="D1075" s="55" t="s">
        <v>920</v>
      </c>
      <c r="E1075" s="55" t="s">
        <v>163</v>
      </c>
      <c r="F1075" s="55" t="s">
        <v>35</v>
      </c>
      <c r="G1075" s="57">
        <v>34500</v>
      </c>
      <c r="H1075" s="58">
        <v>4.0999999999999996</v>
      </c>
      <c r="I1075" s="59">
        <v>9.33</v>
      </c>
      <c r="J1075" s="59">
        <v>12.42</v>
      </c>
      <c r="K1075" s="59">
        <v>45.2</v>
      </c>
      <c r="L1075" s="59" t="s">
        <v>17</v>
      </c>
      <c r="M1075" s="57">
        <v>34619</v>
      </c>
      <c r="N1075" s="55" t="s">
        <v>73</v>
      </c>
      <c r="O1075" s="58">
        <v>0</v>
      </c>
      <c r="P1075" s="55" t="s">
        <v>74</v>
      </c>
      <c r="Q1075" s="55" t="s">
        <v>74</v>
      </c>
      <c r="R1075" s="59" t="s">
        <v>17</v>
      </c>
      <c r="S1075" s="59" t="s">
        <v>17</v>
      </c>
      <c r="T1075" s="59" t="s">
        <v>17</v>
      </c>
      <c r="U1075" s="55" t="s">
        <v>1863</v>
      </c>
      <c r="V1075" s="59" t="s">
        <v>17</v>
      </c>
      <c r="W1075" s="55" t="s">
        <v>18</v>
      </c>
      <c r="X1075" s="61">
        <v>3</v>
      </c>
      <c r="Y1075" s="11">
        <f t="shared" si="75"/>
        <v>1994</v>
      </c>
      <c r="Z1075" s="7" t="str">
        <f t="shared" si="74"/>
        <v>1994.4</v>
      </c>
      <c r="AA1075" s="12" t="str">
        <f>IF(AND(INDEX('Rate Case History'!V$11:V$13,MATCH($F1075,'Rate Case History'!$U$11:$U$13,0))="Yes",INDEX('Rate Case History'!V$15:V$17,MATCH($N1075,'Rate Case History'!$U$15:$U$17,0))="Yes",$M1075&lt;='Rate Case History'!$V$7,ISNUMBER($S1075)),$S1075/100,"NA")</f>
        <v>NA</v>
      </c>
    </row>
    <row r="1076" spans="1:27" x14ac:dyDescent="0.25">
      <c r="A1076" s="55" t="s">
        <v>139</v>
      </c>
      <c r="B1076" s="56" t="s">
        <v>82</v>
      </c>
      <c r="C1076" s="55" t="s">
        <v>53</v>
      </c>
      <c r="D1076" s="55" t="s">
        <v>921</v>
      </c>
      <c r="E1076" s="55" t="s">
        <v>163</v>
      </c>
      <c r="F1076" s="55" t="s">
        <v>35</v>
      </c>
      <c r="G1076" s="57">
        <v>33953</v>
      </c>
      <c r="H1076" s="58">
        <v>3.7</v>
      </c>
      <c r="I1076" s="59">
        <v>12.2</v>
      </c>
      <c r="J1076" s="59">
        <v>12.75</v>
      </c>
      <c r="K1076" s="59">
        <v>40.35</v>
      </c>
      <c r="L1076" s="60" t="s">
        <v>17</v>
      </c>
      <c r="M1076" s="57">
        <v>34127</v>
      </c>
      <c r="N1076" s="55" t="s">
        <v>76</v>
      </c>
      <c r="O1076" s="58">
        <v>1.8</v>
      </c>
      <c r="P1076" s="55" t="s">
        <v>74</v>
      </c>
      <c r="Q1076" s="55" t="s">
        <v>74</v>
      </c>
      <c r="R1076" s="59">
        <v>8.6999999999999993</v>
      </c>
      <c r="S1076" s="59">
        <v>11.5</v>
      </c>
      <c r="T1076" s="59">
        <v>38.22</v>
      </c>
      <c r="U1076" s="55" t="s">
        <v>1864</v>
      </c>
      <c r="V1076" s="59" t="s">
        <v>17</v>
      </c>
      <c r="W1076" s="55" t="s">
        <v>18</v>
      </c>
      <c r="X1076" s="61">
        <v>5</v>
      </c>
      <c r="Y1076" s="11">
        <f t="shared" si="75"/>
        <v>1993</v>
      </c>
      <c r="Z1076" s="7" t="str">
        <f t="shared" si="74"/>
        <v>1993.2</v>
      </c>
      <c r="AA1076" s="12">
        <f>IF(AND(INDEX('Rate Case History'!V$11:V$13,MATCH($F1076,'Rate Case History'!$U$11:$U$13,0))="Yes",INDEX('Rate Case History'!V$15:V$17,MATCH($N1076,'Rate Case History'!$U$15:$U$17,0))="Yes",$M1076&lt;='Rate Case History'!$V$7,ISNUMBER($S1076)),$S1076/100,"NA")</f>
        <v>0.115</v>
      </c>
    </row>
    <row r="1077" spans="1:27" x14ac:dyDescent="0.25">
      <c r="A1077" s="55" t="s">
        <v>139</v>
      </c>
      <c r="B1077" s="56" t="s">
        <v>82</v>
      </c>
      <c r="C1077" s="55" t="s">
        <v>53</v>
      </c>
      <c r="D1077" s="55" t="s">
        <v>922</v>
      </c>
      <c r="E1077" s="55" t="s">
        <v>163</v>
      </c>
      <c r="F1077" s="55" t="s">
        <v>35</v>
      </c>
      <c r="G1077" s="57">
        <v>33445</v>
      </c>
      <c r="H1077" s="58">
        <v>2.9</v>
      </c>
      <c r="I1077" s="59">
        <v>9.24</v>
      </c>
      <c r="J1077" s="59">
        <v>12.74</v>
      </c>
      <c r="K1077" s="59">
        <v>48</v>
      </c>
      <c r="L1077" s="60" t="s">
        <v>17</v>
      </c>
      <c r="M1077" s="57">
        <v>33634</v>
      </c>
      <c r="N1077" s="55" t="s">
        <v>76</v>
      </c>
      <c r="O1077" s="58">
        <v>1.4</v>
      </c>
      <c r="P1077" s="55" t="s">
        <v>74</v>
      </c>
      <c r="Q1077" s="55" t="s">
        <v>74</v>
      </c>
      <c r="R1077" s="59">
        <v>8.36</v>
      </c>
      <c r="S1077" s="59">
        <v>12</v>
      </c>
      <c r="T1077" s="59">
        <v>42.01</v>
      </c>
      <c r="U1077" s="55" t="s">
        <v>1865</v>
      </c>
      <c r="V1077" s="60" t="s">
        <v>17</v>
      </c>
      <c r="W1077" s="55" t="s">
        <v>18</v>
      </c>
      <c r="X1077" s="61">
        <v>6</v>
      </c>
      <c r="Y1077" s="11">
        <f t="shared" si="75"/>
        <v>1992</v>
      </c>
      <c r="Z1077" s="7" t="str">
        <f t="shared" si="74"/>
        <v>1992.1</v>
      </c>
      <c r="AA1077" s="12">
        <f>IF(AND(INDEX('Rate Case History'!V$11:V$13,MATCH($F1077,'Rate Case History'!$U$11:$U$13,0))="Yes",INDEX('Rate Case History'!V$15:V$17,MATCH($N1077,'Rate Case History'!$U$15:$U$17,0))="Yes",$M1077&lt;='Rate Case History'!$V$7,ISNUMBER($S1077)),$S1077/100,"NA")</f>
        <v>0.12</v>
      </c>
    </row>
    <row r="1078" spans="1:27" x14ac:dyDescent="0.25">
      <c r="A1078" s="55" t="s">
        <v>139</v>
      </c>
      <c r="B1078" s="56" t="s">
        <v>82</v>
      </c>
      <c r="C1078" s="55" t="s">
        <v>53</v>
      </c>
      <c r="D1078" s="55" t="s">
        <v>2334</v>
      </c>
      <c r="E1078" s="55" t="s">
        <v>163</v>
      </c>
      <c r="F1078" s="55" t="s">
        <v>35</v>
      </c>
      <c r="G1078" s="57">
        <v>32633</v>
      </c>
      <c r="H1078" s="58">
        <v>1.4</v>
      </c>
      <c r="I1078" s="59">
        <v>10.18</v>
      </c>
      <c r="J1078" s="59">
        <v>14.25</v>
      </c>
      <c r="K1078" s="59">
        <v>42.35</v>
      </c>
      <c r="L1078" s="60" t="s">
        <v>17</v>
      </c>
      <c r="M1078" s="57">
        <v>32777</v>
      </c>
      <c r="N1078" s="55" t="s">
        <v>73</v>
      </c>
      <c r="O1078" s="58">
        <v>0</v>
      </c>
      <c r="P1078" s="55" t="s">
        <v>74</v>
      </c>
      <c r="Q1078" s="55" t="s">
        <v>74</v>
      </c>
      <c r="R1078" s="59" t="s">
        <v>17</v>
      </c>
      <c r="S1078" s="59" t="s">
        <v>17</v>
      </c>
      <c r="T1078" s="59" t="s">
        <v>17</v>
      </c>
      <c r="U1078" s="55" t="s">
        <v>1975</v>
      </c>
      <c r="V1078" s="59" t="s">
        <v>17</v>
      </c>
      <c r="W1078" s="55" t="s">
        <v>17</v>
      </c>
      <c r="X1078" s="61">
        <v>4</v>
      </c>
      <c r="Y1078" s="11">
        <f t="shared" si="75"/>
        <v>1989</v>
      </c>
      <c r="Z1078" s="7" t="str">
        <f t="shared" si="74"/>
        <v>1989.3</v>
      </c>
      <c r="AA1078" s="12" t="str">
        <f>IF(AND(INDEX('Rate Case History'!V$11:V$13,MATCH($F1078,'Rate Case History'!$U$11:$U$13,0))="Yes",INDEX('Rate Case History'!V$15:V$17,MATCH($N1078,'Rate Case History'!$U$15:$U$17,0))="Yes",$M1078&lt;='Rate Case History'!$V$7,ISNUMBER($S1078)),$S1078/100,"NA")</f>
        <v>NA</v>
      </c>
    </row>
    <row r="1079" spans="1:27" x14ac:dyDescent="0.25">
      <c r="A1079" s="55" t="s">
        <v>139</v>
      </c>
      <c r="B1079" s="56" t="s">
        <v>82</v>
      </c>
      <c r="C1079" s="55" t="s">
        <v>53</v>
      </c>
      <c r="D1079" s="55" t="s">
        <v>2335</v>
      </c>
      <c r="E1079" s="55" t="s">
        <v>163</v>
      </c>
      <c r="F1079" s="55" t="s">
        <v>35</v>
      </c>
      <c r="G1079" s="57">
        <v>32126</v>
      </c>
      <c r="H1079" s="58">
        <v>5.0999999999999996</v>
      </c>
      <c r="I1079" s="59">
        <v>11.44</v>
      </c>
      <c r="J1079" s="59">
        <v>14.5</v>
      </c>
      <c r="K1079" s="59">
        <v>41.49</v>
      </c>
      <c r="L1079" s="59" t="s">
        <v>17</v>
      </c>
      <c r="M1079" s="57">
        <v>32318</v>
      </c>
      <c r="N1079" s="55" t="s">
        <v>76</v>
      </c>
      <c r="O1079" s="58">
        <v>1.7</v>
      </c>
      <c r="P1079" s="55" t="s">
        <v>74</v>
      </c>
      <c r="Q1079" s="55" t="s">
        <v>74</v>
      </c>
      <c r="R1079" s="59">
        <v>8.6</v>
      </c>
      <c r="S1079" s="59">
        <v>11.5</v>
      </c>
      <c r="T1079" s="59">
        <v>41.49</v>
      </c>
      <c r="U1079" s="55" t="s">
        <v>1987</v>
      </c>
      <c r="V1079" s="59" t="s">
        <v>17</v>
      </c>
      <c r="W1079" s="55" t="s">
        <v>17</v>
      </c>
      <c r="X1079" s="61">
        <v>6</v>
      </c>
      <c r="Y1079" s="11">
        <f t="shared" si="75"/>
        <v>1988</v>
      </c>
      <c r="Z1079" s="7" t="str">
        <f t="shared" si="74"/>
        <v>1988.2</v>
      </c>
      <c r="AA1079" s="12">
        <f>IF(AND(INDEX('Rate Case History'!V$11:V$13,MATCH($F1079,'Rate Case History'!$U$11:$U$13,0))="Yes",INDEX('Rate Case History'!V$15:V$17,MATCH($N1079,'Rate Case History'!$U$15:$U$17,0))="Yes",$M1079&lt;='Rate Case History'!$V$7,ISNUMBER($S1079)),$S1079/100,"NA")</f>
        <v>0.115</v>
      </c>
    </row>
    <row r="1080" spans="1:27" x14ac:dyDescent="0.25">
      <c r="A1080" s="55" t="s">
        <v>139</v>
      </c>
      <c r="B1080" s="56" t="s">
        <v>82</v>
      </c>
      <c r="C1080" s="55" t="s">
        <v>53</v>
      </c>
      <c r="D1080" s="55" t="s">
        <v>2337</v>
      </c>
      <c r="E1080" s="55" t="s">
        <v>163</v>
      </c>
      <c r="F1080" s="55" t="s">
        <v>35</v>
      </c>
      <c r="G1080" s="57">
        <v>30328</v>
      </c>
      <c r="H1080" s="58">
        <v>2.7</v>
      </c>
      <c r="I1080" s="59">
        <v>13.12</v>
      </c>
      <c r="J1080" s="59">
        <v>18</v>
      </c>
      <c r="K1080" s="59">
        <v>36.630000000000003</v>
      </c>
      <c r="L1080" s="59" t="s">
        <v>17</v>
      </c>
      <c r="M1080" s="57">
        <v>30445</v>
      </c>
      <c r="N1080" s="55" t="s">
        <v>76</v>
      </c>
      <c r="O1080" s="58">
        <v>2.4</v>
      </c>
      <c r="P1080" s="55" t="s">
        <v>74</v>
      </c>
      <c r="Q1080" s="55" t="s">
        <v>74</v>
      </c>
      <c r="R1080" s="59">
        <v>12.12</v>
      </c>
      <c r="S1080" s="59">
        <v>15.5</v>
      </c>
      <c r="T1080" s="59">
        <v>38.340000000000003</v>
      </c>
      <c r="U1080" s="55" t="s">
        <v>2336</v>
      </c>
      <c r="V1080" s="59" t="s">
        <v>17</v>
      </c>
      <c r="W1080" s="55" t="s">
        <v>17</v>
      </c>
      <c r="X1080" s="61">
        <v>3</v>
      </c>
      <c r="Y1080" s="11">
        <f t="shared" si="75"/>
        <v>1983</v>
      </c>
      <c r="Z1080" s="7" t="str">
        <f t="shared" si="74"/>
        <v>1983.2</v>
      </c>
      <c r="AA1080" s="12">
        <f>IF(AND(INDEX('Rate Case History'!V$11:V$13,MATCH($F1080,'Rate Case History'!$U$11:$U$13,0))="Yes",INDEX('Rate Case History'!V$15:V$17,MATCH($N1080,'Rate Case History'!$U$15:$U$17,0))="Yes",$M1080&lt;='Rate Case History'!$V$7,ISNUMBER($S1080)),$S1080/100,"NA")</f>
        <v>0.155</v>
      </c>
    </row>
    <row r="1081" spans="1:27" x14ac:dyDescent="0.25">
      <c r="A1081" s="55" t="s">
        <v>139</v>
      </c>
      <c r="B1081" s="56" t="s">
        <v>82</v>
      </c>
      <c r="C1081" s="55" t="s">
        <v>53</v>
      </c>
      <c r="D1081" s="55" t="s">
        <v>2338</v>
      </c>
      <c r="E1081" s="55" t="s">
        <v>163</v>
      </c>
      <c r="F1081" s="55" t="s">
        <v>35</v>
      </c>
      <c r="G1081" s="57">
        <v>29647</v>
      </c>
      <c r="H1081" s="58">
        <v>1.4</v>
      </c>
      <c r="I1081" s="59">
        <v>12.77</v>
      </c>
      <c r="J1081" s="59">
        <v>15</v>
      </c>
      <c r="K1081" s="59">
        <v>36</v>
      </c>
      <c r="L1081" s="60" t="s">
        <v>17</v>
      </c>
      <c r="M1081" s="57">
        <v>29826</v>
      </c>
      <c r="N1081" s="55" t="s">
        <v>76</v>
      </c>
      <c r="O1081" s="58">
        <v>1</v>
      </c>
      <c r="P1081" s="55" t="s">
        <v>74</v>
      </c>
      <c r="Q1081" s="55" t="s">
        <v>74</v>
      </c>
      <c r="R1081" s="59">
        <v>11.49</v>
      </c>
      <c r="S1081" s="59">
        <v>15</v>
      </c>
      <c r="T1081" s="59">
        <v>35.1</v>
      </c>
      <c r="U1081" s="55" t="s">
        <v>1959</v>
      </c>
      <c r="V1081" s="60" t="s">
        <v>17</v>
      </c>
      <c r="W1081" s="55" t="s">
        <v>18</v>
      </c>
      <c r="X1081" s="61">
        <v>5</v>
      </c>
      <c r="Y1081" s="11">
        <f t="shared" si="75"/>
        <v>1981</v>
      </c>
      <c r="Z1081" s="7" t="str">
        <f t="shared" si="74"/>
        <v>1981.3</v>
      </c>
      <c r="AA1081" s="12">
        <f>IF(AND(INDEX('Rate Case History'!V$11:V$13,MATCH($F1081,'Rate Case History'!$U$11:$U$13,0))="Yes",INDEX('Rate Case History'!V$15:V$17,MATCH($N1081,'Rate Case History'!$U$15:$U$17,0))="Yes",$M1081&lt;='Rate Case History'!$V$7,ISNUMBER($S1081)),$S1081/100,"NA")</f>
        <v>0.15</v>
      </c>
    </row>
    <row r="1082" spans="1:27" x14ac:dyDescent="0.25">
      <c r="A1082" s="55" t="s">
        <v>139</v>
      </c>
      <c r="B1082" s="56" t="s">
        <v>82</v>
      </c>
      <c r="C1082" s="55" t="s">
        <v>53</v>
      </c>
      <c r="D1082" s="55" t="s">
        <v>2339</v>
      </c>
      <c r="E1082" s="55" t="s">
        <v>163</v>
      </c>
      <c r="F1082" s="55" t="s">
        <v>35</v>
      </c>
      <c r="G1082" s="57">
        <v>29341</v>
      </c>
      <c r="H1082" s="58">
        <v>1.6</v>
      </c>
      <c r="I1082" s="59">
        <v>12.54</v>
      </c>
      <c r="J1082" s="59">
        <v>15.5</v>
      </c>
      <c r="K1082" s="59">
        <v>37.35</v>
      </c>
      <c r="L1082" s="60" t="s">
        <v>17</v>
      </c>
      <c r="M1082" s="57">
        <v>29529</v>
      </c>
      <c r="N1082" s="55" t="s">
        <v>76</v>
      </c>
      <c r="O1082" s="58">
        <v>1</v>
      </c>
      <c r="P1082" s="55" t="s">
        <v>74</v>
      </c>
      <c r="Q1082" s="55" t="s">
        <v>74</v>
      </c>
      <c r="R1082" s="59">
        <v>10.99</v>
      </c>
      <c r="S1082" s="59">
        <v>15</v>
      </c>
      <c r="T1082" s="59">
        <v>37.35</v>
      </c>
      <c r="U1082" s="55" t="s">
        <v>1991</v>
      </c>
      <c r="V1082" s="60" t="s">
        <v>17</v>
      </c>
      <c r="W1082" s="55" t="s">
        <v>18</v>
      </c>
      <c r="X1082" s="61">
        <v>6</v>
      </c>
      <c r="Y1082" s="11">
        <f t="shared" si="75"/>
        <v>1980</v>
      </c>
      <c r="Z1082" s="7" t="str">
        <f t="shared" si="74"/>
        <v>1980.4</v>
      </c>
      <c r="AA1082" s="12">
        <f>IF(AND(INDEX('Rate Case History'!V$11:V$13,MATCH($F1082,'Rate Case History'!$U$11:$U$13,0))="Yes",INDEX('Rate Case History'!V$15:V$17,MATCH($N1082,'Rate Case History'!$U$15:$U$17,0))="Yes",$M1082&lt;='Rate Case History'!$V$7,ISNUMBER($S1082)),$S1082/100,"NA")</f>
        <v>0.15</v>
      </c>
    </row>
    <row r="1083" spans="1:27" x14ac:dyDescent="0.25">
      <c r="A1083" s="55" t="s">
        <v>139</v>
      </c>
      <c r="B1083" s="56" t="s">
        <v>207</v>
      </c>
      <c r="C1083" s="55" t="s">
        <v>208</v>
      </c>
      <c r="D1083" s="55" t="s">
        <v>1571</v>
      </c>
      <c r="E1083" s="55" t="s">
        <v>163</v>
      </c>
      <c r="F1083" s="55" t="s">
        <v>35</v>
      </c>
      <c r="G1083" s="57">
        <v>44440</v>
      </c>
      <c r="H1083" s="58">
        <v>24.237905999999999</v>
      </c>
      <c r="I1083" s="59">
        <v>6.61</v>
      </c>
      <c r="J1083" s="59">
        <v>9.9</v>
      </c>
      <c r="K1083" s="59">
        <v>51</v>
      </c>
      <c r="L1083" s="59">
        <v>1539.702779</v>
      </c>
      <c r="M1083" s="57">
        <v>44642</v>
      </c>
      <c r="N1083" s="55" t="s">
        <v>73</v>
      </c>
      <c r="O1083" s="58">
        <v>12.75</v>
      </c>
      <c r="P1083" s="55" t="s">
        <v>74</v>
      </c>
      <c r="Q1083" s="55" t="s">
        <v>74</v>
      </c>
      <c r="R1083" s="59" t="s">
        <v>17</v>
      </c>
      <c r="S1083" s="59">
        <v>9.4</v>
      </c>
      <c r="T1083" s="59">
        <v>50</v>
      </c>
      <c r="U1083" s="55" t="s">
        <v>17</v>
      </c>
      <c r="V1083" s="59" t="s">
        <v>17</v>
      </c>
      <c r="W1083" s="55" t="s">
        <v>17</v>
      </c>
      <c r="X1083" s="61">
        <v>6</v>
      </c>
      <c r="Y1083" s="11">
        <f t="shared" si="75"/>
        <v>2022</v>
      </c>
      <c r="Z1083" s="7" t="str">
        <f t="shared" si="74"/>
        <v>2022.1</v>
      </c>
      <c r="AA1083" s="12">
        <f>IF(AND(INDEX('Rate Case History'!V$11:V$13,MATCH($F1083,'Rate Case History'!$U$11:$U$13,0))="Yes",INDEX('Rate Case History'!V$15:V$17,MATCH($N1083,'Rate Case History'!$U$15:$U$17,0))="Yes",$M1083&lt;='Rate Case History'!$V$7,ISNUMBER($S1083)),$S1083/100,"NA")</f>
        <v>9.4E-2</v>
      </c>
    </row>
    <row r="1084" spans="1:27" x14ac:dyDescent="0.25">
      <c r="A1084" s="55" t="s">
        <v>139</v>
      </c>
      <c r="B1084" s="56" t="s">
        <v>207</v>
      </c>
      <c r="C1084" s="55" t="s">
        <v>208</v>
      </c>
      <c r="D1084" s="55" t="s">
        <v>1572</v>
      </c>
      <c r="E1084" s="55" t="s">
        <v>163</v>
      </c>
      <c r="F1084" s="55" t="s">
        <v>35</v>
      </c>
      <c r="G1084" s="57">
        <v>44440</v>
      </c>
      <c r="H1084" s="58">
        <v>2.8520840000000001</v>
      </c>
      <c r="I1084" s="59">
        <v>6.87</v>
      </c>
      <c r="J1084" s="59">
        <v>9.9</v>
      </c>
      <c r="K1084" s="59">
        <v>51</v>
      </c>
      <c r="L1084" s="59">
        <v>177.37980899999999</v>
      </c>
      <c r="M1084" s="57">
        <v>44642</v>
      </c>
      <c r="N1084" s="55" t="s">
        <v>73</v>
      </c>
      <c r="O1084" s="58">
        <v>1.3</v>
      </c>
      <c r="P1084" s="55" t="s">
        <v>74</v>
      </c>
      <c r="Q1084" s="55" t="s">
        <v>74</v>
      </c>
      <c r="R1084" s="59" t="s">
        <v>17</v>
      </c>
      <c r="S1084" s="59">
        <v>9.4</v>
      </c>
      <c r="T1084" s="59">
        <v>50</v>
      </c>
      <c r="U1084" s="55" t="s">
        <v>17</v>
      </c>
      <c r="V1084" s="59" t="s">
        <v>17</v>
      </c>
      <c r="W1084" s="55" t="s">
        <v>17</v>
      </c>
      <c r="X1084" s="61">
        <v>6</v>
      </c>
      <c r="Y1084" s="11">
        <f t="shared" si="75"/>
        <v>2022</v>
      </c>
      <c r="Z1084" s="7" t="str">
        <f t="shared" si="74"/>
        <v>2022.1</v>
      </c>
      <c r="AA1084" s="12">
        <f>IF(AND(INDEX('Rate Case History'!V$11:V$13,MATCH($F1084,'Rate Case History'!$U$11:$U$13,0))="Yes",INDEX('Rate Case History'!V$15:V$17,MATCH($N1084,'Rate Case History'!$U$15:$U$17,0))="Yes",$M1084&lt;='Rate Case History'!$V$7,ISNUMBER($S1084)),$S1084/100,"NA")</f>
        <v>9.4E-2</v>
      </c>
    </row>
    <row r="1085" spans="1:27" x14ac:dyDescent="0.25">
      <c r="A1085" s="55" t="s">
        <v>139</v>
      </c>
      <c r="B1085" s="56" t="s">
        <v>207</v>
      </c>
      <c r="C1085" s="55" t="s">
        <v>208</v>
      </c>
      <c r="D1085" s="55" t="s">
        <v>923</v>
      </c>
      <c r="E1085" s="55" t="s">
        <v>163</v>
      </c>
      <c r="F1085" s="55" t="s">
        <v>35</v>
      </c>
      <c r="G1085" s="57">
        <v>43889</v>
      </c>
      <c r="H1085" s="58">
        <v>35.820912</v>
      </c>
      <c r="I1085" s="59">
        <v>6.89</v>
      </c>
      <c r="J1085" s="59">
        <v>10</v>
      </c>
      <c r="K1085" s="59">
        <v>49.26</v>
      </c>
      <c r="L1085" s="59">
        <v>1352.5683280000001</v>
      </c>
      <c r="M1085" s="57">
        <v>44099</v>
      </c>
      <c r="N1085" s="55" t="s">
        <v>76</v>
      </c>
      <c r="O1085" s="58">
        <v>22.725569</v>
      </c>
      <c r="P1085" s="55" t="s">
        <v>74</v>
      </c>
      <c r="Q1085" s="55" t="s">
        <v>74</v>
      </c>
      <c r="R1085" s="59">
        <v>6.52</v>
      </c>
      <c r="S1085" s="59">
        <v>9.25</v>
      </c>
      <c r="T1085" s="59">
        <v>49.26</v>
      </c>
      <c r="U1085" s="55" t="s">
        <v>1866</v>
      </c>
      <c r="V1085" s="59">
        <v>1325.2355990000001</v>
      </c>
      <c r="W1085" s="55" t="s">
        <v>18</v>
      </c>
      <c r="X1085" s="61">
        <v>7</v>
      </c>
      <c r="Y1085" s="11">
        <f t="shared" si="75"/>
        <v>2020</v>
      </c>
      <c r="Z1085" s="7" t="str">
        <f t="shared" si="74"/>
        <v>2020.3</v>
      </c>
      <c r="AA1085" s="12">
        <f>IF(AND(INDEX('Rate Case History'!V$11:V$13,MATCH($F1085,'Rate Case History'!$U$11:$U$13,0))="Yes",INDEX('Rate Case History'!V$15:V$17,MATCH($N1085,'Rate Case History'!$U$15:$U$17,0))="Yes",$M1085&lt;='Rate Case History'!$V$7,ISNUMBER($S1085)),$S1085/100,"NA")</f>
        <v>9.2499999999999999E-2</v>
      </c>
    </row>
    <row r="1086" spans="1:27" x14ac:dyDescent="0.25">
      <c r="A1086" s="55" t="s">
        <v>139</v>
      </c>
      <c r="B1086" s="56" t="s">
        <v>207</v>
      </c>
      <c r="C1086" s="55" t="s">
        <v>208</v>
      </c>
      <c r="D1086" s="55" t="s">
        <v>924</v>
      </c>
      <c r="E1086" s="55" t="s">
        <v>163</v>
      </c>
      <c r="F1086" s="55" t="s">
        <v>35</v>
      </c>
      <c r="G1086" s="57">
        <v>43889</v>
      </c>
      <c r="H1086" s="58">
        <v>2.6676549999999999</v>
      </c>
      <c r="I1086" s="59">
        <v>7.12</v>
      </c>
      <c r="J1086" s="59">
        <v>10</v>
      </c>
      <c r="K1086" s="59">
        <v>49.26</v>
      </c>
      <c r="L1086" s="59">
        <v>156.549139</v>
      </c>
      <c r="M1086" s="57">
        <v>44099</v>
      </c>
      <c r="N1086" s="55" t="s">
        <v>76</v>
      </c>
      <c r="O1086" s="58">
        <v>0.55052500000000004</v>
      </c>
      <c r="P1086" s="55" t="s">
        <v>74</v>
      </c>
      <c r="Q1086" s="55" t="s">
        <v>74</v>
      </c>
      <c r="R1086" s="59">
        <v>6.75</v>
      </c>
      <c r="S1086" s="59">
        <v>9.25</v>
      </c>
      <c r="T1086" s="59">
        <v>49.26</v>
      </c>
      <c r="U1086" s="55" t="s">
        <v>1866</v>
      </c>
      <c r="V1086" s="59">
        <v>154.96559500000001</v>
      </c>
      <c r="W1086" s="55" t="s">
        <v>18</v>
      </c>
      <c r="X1086" s="61">
        <v>7</v>
      </c>
      <c r="Y1086" s="11">
        <f t="shared" si="75"/>
        <v>2020</v>
      </c>
      <c r="Z1086" s="7" t="str">
        <f t="shared" si="74"/>
        <v>2020.3</v>
      </c>
      <c r="AA1086" s="12">
        <f>IF(AND(INDEX('Rate Case History'!V$11:V$13,MATCH($F1086,'Rate Case History'!$U$11:$U$13,0))="Yes",INDEX('Rate Case History'!V$15:V$17,MATCH($N1086,'Rate Case History'!$U$15:$U$17,0))="Yes",$M1086&lt;='Rate Case History'!$V$7,ISNUMBER($S1086)),$S1086/100,"NA")</f>
        <v>9.2499999999999999E-2</v>
      </c>
    </row>
    <row r="1087" spans="1:27" x14ac:dyDescent="0.25">
      <c r="A1087" s="55" t="s">
        <v>139</v>
      </c>
      <c r="B1087" s="56" t="s">
        <v>207</v>
      </c>
      <c r="C1087" s="55" t="s">
        <v>208</v>
      </c>
      <c r="D1087" s="55" t="s">
        <v>925</v>
      </c>
      <c r="E1087" s="55" t="s">
        <v>163</v>
      </c>
      <c r="F1087" s="55" t="s">
        <v>35</v>
      </c>
      <c r="G1087" s="57">
        <v>43249</v>
      </c>
      <c r="H1087" s="58">
        <v>28.286290000000001</v>
      </c>
      <c r="I1087" s="59">
        <v>7.16</v>
      </c>
      <c r="J1087" s="59">
        <v>10.3</v>
      </c>
      <c r="K1087" s="59">
        <v>49.66</v>
      </c>
      <c r="L1087" s="59">
        <v>1116.2681669999999</v>
      </c>
      <c r="M1087" s="57">
        <v>43458</v>
      </c>
      <c r="N1087" s="55" t="s">
        <v>76</v>
      </c>
      <c r="O1087" s="58">
        <v>9.2145569999999992</v>
      </c>
      <c r="P1087" s="55" t="s">
        <v>74</v>
      </c>
      <c r="Q1087" s="55" t="s">
        <v>74</v>
      </c>
      <c r="R1087" s="59">
        <v>6.65</v>
      </c>
      <c r="S1087" s="59">
        <v>9.25</v>
      </c>
      <c r="T1087" s="59">
        <v>49.66</v>
      </c>
      <c r="U1087" s="55" t="s">
        <v>1867</v>
      </c>
      <c r="V1087" s="59">
        <v>1110.379557</v>
      </c>
      <c r="W1087" s="55" t="s">
        <v>18</v>
      </c>
      <c r="X1087" s="61">
        <v>6</v>
      </c>
      <c r="Y1087" s="11">
        <f t="shared" si="75"/>
        <v>2018</v>
      </c>
      <c r="Z1087" s="7" t="str">
        <f t="shared" si="74"/>
        <v>2018.4</v>
      </c>
      <c r="AA1087" s="12">
        <f>IF(AND(INDEX('Rate Case History'!V$11:V$13,MATCH($F1087,'Rate Case History'!$U$11:$U$13,0))="Yes",INDEX('Rate Case History'!V$15:V$17,MATCH($N1087,'Rate Case History'!$U$15:$U$17,0))="Yes",$M1087&lt;='Rate Case History'!$V$7,ISNUMBER($S1087)),$S1087/100,"NA")</f>
        <v>9.2499999999999999E-2</v>
      </c>
    </row>
    <row r="1088" spans="1:27" x14ac:dyDescent="0.25">
      <c r="A1088" s="55" t="s">
        <v>139</v>
      </c>
      <c r="B1088" s="56" t="s">
        <v>207</v>
      </c>
      <c r="C1088" s="55" t="s">
        <v>208</v>
      </c>
      <c r="D1088" s="55" t="s">
        <v>926</v>
      </c>
      <c r="E1088" s="55" t="s">
        <v>163</v>
      </c>
      <c r="F1088" s="55" t="s">
        <v>35</v>
      </c>
      <c r="G1088" s="57">
        <v>43249</v>
      </c>
      <c r="H1088" s="58">
        <v>1.3619509999999999</v>
      </c>
      <c r="I1088" s="59">
        <v>7.51</v>
      </c>
      <c r="J1088" s="59">
        <v>10.3</v>
      </c>
      <c r="K1088" s="59">
        <v>49.66</v>
      </c>
      <c r="L1088" s="59">
        <v>136.14212900000001</v>
      </c>
      <c r="M1088" s="57">
        <v>43458</v>
      </c>
      <c r="N1088" s="55" t="s">
        <v>76</v>
      </c>
      <c r="O1088" s="58">
        <v>-2.1225559999999999</v>
      </c>
      <c r="P1088" s="55" t="s">
        <v>74</v>
      </c>
      <c r="Q1088" s="55" t="s">
        <v>74</v>
      </c>
      <c r="R1088" s="59">
        <v>6.98</v>
      </c>
      <c r="S1088" s="59">
        <v>9.25</v>
      </c>
      <c r="T1088" s="59">
        <v>49.66</v>
      </c>
      <c r="U1088" s="55" t="s">
        <v>1867</v>
      </c>
      <c r="V1088" s="59">
        <v>134.23037600000001</v>
      </c>
      <c r="W1088" s="55" t="s">
        <v>18</v>
      </c>
      <c r="X1088" s="61">
        <v>6</v>
      </c>
      <c r="Y1088" s="11">
        <f t="shared" si="75"/>
        <v>2018</v>
      </c>
      <c r="Z1088" s="7" t="str">
        <f t="shared" si="74"/>
        <v>2018.4</v>
      </c>
      <c r="AA1088" s="12">
        <f>IF(AND(INDEX('Rate Case History'!V$11:V$13,MATCH($F1088,'Rate Case History'!$U$11:$U$13,0))="Yes",INDEX('Rate Case History'!V$15:V$17,MATCH($N1088,'Rate Case History'!$U$15:$U$17,0))="Yes",$M1088&lt;='Rate Case History'!$V$7,ISNUMBER($S1088)),$S1088/100,"NA")</f>
        <v>9.2499999999999999E-2</v>
      </c>
    </row>
    <row r="1089" spans="1:27" x14ac:dyDescent="0.25">
      <c r="A1089" s="55" t="s">
        <v>139</v>
      </c>
      <c r="B1089" s="56" t="s">
        <v>207</v>
      </c>
      <c r="C1089" s="55" t="s">
        <v>208</v>
      </c>
      <c r="D1089" s="55" t="s">
        <v>927</v>
      </c>
      <c r="E1089" s="55" t="s">
        <v>163</v>
      </c>
      <c r="F1089" s="55" t="s">
        <v>35</v>
      </c>
      <c r="G1089" s="57">
        <v>41003</v>
      </c>
      <c r="H1089" s="58">
        <v>24.921862999999998</v>
      </c>
      <c r="I1089" s="59">
        <v>7.42</v>
      </c>
      <c r="J1089" s="59">
        <v>10.65</v>
      </c>
      <c r="K1089" s="59">
        <v>53.56</v>
      </c>
      <c r="L1089" s="59">
        <v>823.21460100000002</v>
      </c>
      <c r="M1089" s="57">
        <v>41213</v>
      </c>
      <c r="N1089" s="55" t="s">
        <v>76</v>
      </c>
      <c r="O1089" s="58">
        <v>6.8</v>
      </c>
      <c r="P1089" s="55" t="s">
        <v>74</v>
      </c>
      <c r="Q1089" s="55" t="s">
        <v>74</v>
      </c>
      <c r="R1089" s="59">
        <v>6.56</v>
      </c>
      <c r="S1089" s="59">
        <v>10</v>
      </c>
      <c r="T1089" s="59">
        <v>42.74</v>
      </c>
      <c r="U1089" s="55" t="s">
        <v>1868</v>
      </c>
      <c r="V1089" s="59">
        <v>825.25581</v>
      </c>
      <c r="W1089" s="55" t="s">
        <v>18</v>
      </c>
      <c r="X1089" s="61">
        <v>7</v>
      </c>
      <c r="Y1089" s="11">
        <f t="shared" si="75"/>
        <v>2012</v>
      </c>
      <c r="Z1089" s="7" t="str">
        <f t="shared" si="74"/>
        <v>2012.4</v>
      </c>
      <c r="AA1089" s="12">
        <f>IF(AND(INDEX('Rate Case History'!V$11:V$13,MATCH($F1089,'Rate Case History'!$U$11:$U$13,0))="Yes",INDEX('Rate Case History'!V$15:V$17,MATCH($N1089,'Rate Case History'!$U$15:$U$17,0))="Yes",$M1089&lt;='Rate Case History'!$V$7,ISNUMBER($S1089)),$S1089/100,"NA")</f>
        <v>0.1</v>
      </c>
    </row>
    <row r="1090" spans="1:27" x14ac:dyDescent="0.25">
      <c r="A1090" s="55" t="s">
        <v>139</v>
      </c>
      <c r="B1090" s="56" t="s">
        <v>207</v>
      </c>
      <c r="C1090" s="55" t="s">
        <v>208</v>
      </c>
      <c r="D1090" s="55" t="s">
        <v>928</v>
      </c>
      <c r="E1090" s="55" t="s">
        <v>163</v>
      </c>
      <c r="F1090" s="55" t="s">
        <v>35</v>
      </c>
      <c r="G1090" s="57">
        <v>41003</v>
      </c>
      <c r="H1090" s="58">
        <v>2.0166780000000002</v>
      </c>
      <c r="I1090" s="59">
        <v>8.4499999999999993</v>
      </c>
      <c r="J1090" s="59">
        <v>10.65</v>
      </c>
      <c r="K1090" s="59">
        <v>53.56</v>
      </c>
      <c r="L1090" s="59">
        <v>116.15736099999999</v>
      </c>
      <c r="M1090" s="57">
        <v>41213</v>
      </c>
      <c r="N1090" s="55" t="s">
        <v>76</v>
      </c>
      <c r="O1090" s="58">
        <v>0.7</v>
      </c>
      <c r="P1090" s="55" t="s">
        <v>74</v>
      </c>
      <c r="Q1090" s="55" t="s">
        <v>74</v>
      </c>
      <c r="R1090" s="59">
        <v>7.88</v>
      </c>
      <c r="S1090" s="59">
        <v>9.3000000000000007</v>
      </c>
      <c r="T1090" s="59">
        <v>59.06</v>
      </c>
      <c r="U1090" s="55" t="s">
        <v>1868</v>
      </c>
      <c r="V1090" s="59">
        <v>115.933401</v>
      </c>
      <c r="W1090" s="55" t="s">
        <v>18</v>
      </c>
      <c r="X1090" s="61">
        <v>7</v>
      </c>
      <c r="Y1090" s="11">
        <f t="shared" si="75"/>
        <v>2012</v>
      </c>
      <c r="Z1090" s="7" t="str">
        <f t="shared" si="74"/>
        <v>2012.4</v>
      </c>
      <c r="AA1090" s="12">
        <f>IF(AND(INDEX('Rate Case History'!V$11:V$13,MATCH($F1090,'Rate Case History'!$U$11:$U$13,0))="Yes",INDEX('Rate Case History'!V$15:V$17,MATCH($N1090,'Rate Case History'!$U$15:$U$17,0))="Yes",$M1090&lt;='Rate Case History'!$V$7,ISNUMBER($S1090)),$S1090/100,"NA")</f>
        <v>9.3000000000000013E-2</v>
      </c>
    </row>
    <row r="1091" spans="1:27" x14ac:dyDescent="0.25">
      <c r="A1091" s="55" t="s">
        <v>139</v>
      </c>
      <c r="B1091" s="56" t="s">
        <v>207</v>
      </c>
      <c r="C1091" s="55" t="s">
        <v>208</v>
      </c>
      <c r="D1091" s="55" t="s">
        <v>929</v>
      </c>
      <c r="E1091" s="55" t="s">
        <v>163</v>
      </c>
      <c r="F1091" s="55" t="s">
        <v>35</v>
      </c>
      <c r="G1091" s="57">
        <v>39906</v>
      </c>
      <c r="H1091" s="58">
        <v>26.5</v>
      </c>
      <c r="I1091" s="59">
        <v>7.7</v>
      </c>
      <c r="J1091" s="59">
        <v>10.8</v>
      </c>
      <c r="K1091" s="59">
        <v>47.09</v>
      </c>
      <c r="L1091" s="59">
        <v>823.41896099999997</v>
      </c>
      <c r="M1091" s="57">
        <v>40114</v>
      </c>
      <c r="N1091" s="55" t="s">
        <v>76</v>
      </c>
      <c r="O1091" s="58">
        <v>17.600000000000001</v>
      </c>
      <c r="P1091" s="55" t="s">
        <v>74</v>
      </c>
      <c r="Q1091" s="55" t="s">
        <v>74</v>
      </c>
      <c r="R1091" s="59">
        <v>7.4</v>
      </c>
      <c r="S1091" s="59">
        <v>10.15</v>
      </c>
      <c r="T1091" s="59">
        <v>47.09</v>
      </c>
      <c r="U1091" s="55" t="s">
        <v>1869</v>
      </c>
      <c r="V1091" s="59">
        <v>819.7</v>
      </c>
      <c r="W1091" s="55" t="s">
        <v>18</v>
      </c>
      <c r="X1091" s="61">
        <v>6</v>
      </c>
      <c r="Y1091" s="11">
        <f t="shared" si="75"/>
        <v>2009</v>
      </c>
      <c r="Z1091" s="7" t="str">
        <f t="shared" si="74"/>
        <v>2009.4</v>
      </c>
      <c r="AA1091" s="12">
        <f>IF(AND(INDEX('Rate Case History'!V$11:V$13,MATCH($F1091,'Rate Case History'!$U$11:$U$13,0))="Yes",INDEX('Rate Case History'!V$15:V$17,MATCH($N1091,'Rate Case History'!$U$15:$U$17,0))="Yes",$M1091&lt;='Rate Case History'!$V$7,ISNUMBER($S1091)),$S1091/100,"NA")</f>
        <v>0.10150000000000001</v>
      </c>
    </row>
    <row r="1092" spans="1:27" x14ac:dyDescent="0.25">
      <c r="A1092" s="55" t="s">
        <v>139</v>
      </c>
      <c r="B1092" s="56" t="s">
        <v>207</v>
      </c>
      <c r="C1092" s="55" t="s">
        <v>208</v>
      </c>
      <c r="D1092" s="55" t="s">
        <v>930</v>
      </c>
      <c r="E1092" s="55" t="s">
        <v>163</v>
      </c>
      <c r="F1092" s="55" t="s">
        <v>35</v>
      </c>
      <c r="G1092" s="57">
        <v>39906</v>
      </c>
      <c r="H1092" s="58">
        <v>1.3</v>
      </c>
      <c r="I1092" s="59">
        <v>8.6</v>
      </c>
      <c r="J1092" s="59">
        <v>10.8</v>
      </c>
      <c r="K1092" s="59">
        <v>47.09</v>
      </c>
      <c r="L1092" s="59">
        <v>119.119157</v>
      </c>
      <c r="M1092" s="57">
        <v>40114</v>
      </c>
      <c r="N1092" s="55" t="s">
        <v>76</v>
      </c>
      <c r="O1092" s="58">
        <v>-0.5</v>
      </c>
      <c r="P1092" s="55" t="s">
        <v>74</v>
      </c>
      <c r="Q1092" s="55" t="s">
        <v>74</v>
      </c>
      <c r="R1092" s="59">
        <v>8.3000000000000007</v>
      </c>
      <c r="S1092" s="59">
        <v>10.15</v>
      </c>
      <c r="T1092" s="59">
        <v>47.09</v>
      </c>
      <c r="U1092" s="55" t="s">
        <v>1869</v>
      </c>
      <c r="V1092" s="59">
        <v>116.6</v>
      </c>
      <c r="W1092" s="55" t="s">
        <v>18</v>
      </c>
      <c r="X1092" s="61">
        <v>6</v>
      </c>
      <c r="Y1092" s="11">
        <f t="shared" si="75"/>
        <v>2009</v>
      </c>
      <c r="Z1092" s="7" t="str">
        <f t="shared" si="74"/>
        <v>2009.4</v>
      </c>
      <c r="AA1092" s="12">
        <f>IF(AND(INDEX('Rate Case History'!V$11:V$13,MATCH($F1092,'Rate Case History'!$U$11:$U$13,0))="Yes",INDEX('Rate Case History'!V$15:V$17,MATCH($N1092,'Rate Case History'!$U$15:$U$17,0))="Yes",$M1092&lt;='Rate Case History'!$V$7,ISNUMBER($S1092)),$S1092/100,"NA")</f>
        <v>0.10150000000000001</v>
      </c>
    </row>
    <row r="1093" spans="1:27" x14ac:dyDescent="0.25">
      <c r="A1093" s="55" t="s">
        <v>139</v>
      </c>
      <c r="B1093" s="56" t="s">
        <v>207</v>
      </c>
      <c r="C1093" s="55" t="s">
        <v>208</v>
      </c>
      <c r="D1093" s="55" t="s">
        <v>931</v>
      </c>
      <c r="E1093" s="55" t="s">
        <v>163</v>
      </c>
      <c r="F1093" s="55" t="s">
        <v>35</v>
      </c>
      <c r="G1093" s="57">
        <v>38054</v>
      </c>
      <c r="H1093" s="58">
        <v>18.899999999999999</v>
      </c>
      <c r="I1093" s="59">
        <v>8.0299999999999994</v>
      </c>
      <c r="J1093" s="59">
        <v>11.75</v>
      </c>
      <c r="K1093" s="59">
        <v>42</v>
      </c>
      <c r="L1093" s="59">
        <v>575.9</v>
      </c>
      <c r="M1093" s="57">
        <v>38225</v>
      </c>
      <c r="N1093" s="55" t="s">
        <v>76</v>
      </c>
      <c r="O1093" s="58">
        <v>7.3</v>
      </c>
      <c r="P1093" s="55" t="s">
        <v>74</v>
      </c>
      <c r="Q1093" s="55" t="s">
        <v>74</v>
      </c>
      <c r="R1093" s="59">
        <v>7.45</v>
      </c>
      <c r="S1093" s="59">
        <v>10.5</v>
      </c>
      <c r="T1093" s="59">
        <v>40</v>
      </c>
      <c r="U1093" s="55" t="s">
        <v>1767</v>
      </c>
      <c r="V1093" s="59">
        <v>574.29999999999995</v>
      </c>
      <c r="W1093" s="55" t="s">
        <v>18</v>
      </c>
      <c r="X1093" s="61">
        <v>5</v>
      </c>
      <c r="Y1093" s="11">
        <f t="shared" si="75"/>
        <v>2004</v>
      </c>
      <c r="Z1093" s="7" t="str">
        <f t="shared" si="74"/>
        <v>2004.3</v>
      </c>
      <c r="AA1093" s="12">
        <f>IF(AND(INDEX('Rate Case History'!V$11:V$13,MATCH($F1093,'Rate Case History'!$U$11:$U$13,0))="Yes",INDEX('Rate Case History'!V$15:V$17,MATCH($N1093,'Rate Case History'!$U$15:$U$17,0))="Yes",$M1093&lt;='Rate Case History'!$V$7,ISNUMBER($S1093)),$S1093/100,"NA")</f>
        <v>0.105</v>
      </c>
    </row>
    <row r="1094" spans="1:27" x14ac:dyDescent="0.25">
      <c r="A1094" s="55" t="s">
        <v>139</v>
      </c>
      <c r="B1094" s="56" t="s">
        <v>207</v>
      </c>
      <c r="C1094" s="55" t="s">
        <v>208</v>
      </c>
      <c r="D1094" s="55" t="s">
        <v>932</v>
      </c>
      <c r="E1094" s="55" t="s">
        <v>163</v>
      </c>
      <c r="F1094" s="55" t="s">
        <v>35</v>
      </c>
      <c r="G1094" s="57">
        <v>38054</v>
      </c>
      <c r="H1094" s="58">
        <v>8.6</v>
      </c>
      <c r="I1094" s="59">
        <v>9.18</v>
      </c>
      <c r="J1094" s="59">
        <v>11.75</v>
      </c>
      <c r="K1094" s="59">
        <v>42</v>
      </c>
      <c r="L1094" s="59">
        <v>111.7</v>
      </c>
      <c r="M1094" s="57">
        <v>38225</v>
      </c>
      <c r="N1094" s="55" t="s">
        <v>76</v>
      </c>
      <c r="O1094" s="58">
        <v>6.4</v>
      </c>
      <c r="P1094" s="55" t="s">
        <v>74</v>
      </c>
      <c r="Q1094" s="55" t="s">
        <v>74</v>
      </c>
      <c r="R1094" s="59">
        <v>8.56</v>
      </c>
      <c r="S1094" s="59">
        <v>10.5</v>
      </c>
      <c r="T1094" s="59">
        <v>40</v>
      </c>
      <c r="U1094" s="55" t="s">
        <v>1767</v>
      </c>
      <c r="V1094" s="59">
        <v>110.3</v>
      </c>
      <c r="W1094" s="55" t="s">
        <v>18</v>
      </c>
      <c r="X1094" s="61">
        <v>5</v>
      </c>
      <c r="Y1094" s="11">
        <f t="shared" si="75"/>
        <v>2004</v>
      </c>
      <c r="Z1094" s="7" t="str">
        <f t="shared" si="74"/>
        <v>2004.3</v>
      </c>
      <c r="AA1094" s="12">
        <f>IF(AND(INDEX('Rate Case History'!V$11:V$13,MATCH($F1094,'Rate Case History'!$U$11:$U$13,0))="Yes",INDEX('Rate Case History'!V$15:V$17,MATCH($N1094,'Rate Case History'!$U$15:$U$17,0))="Yes",$M1094&lt;='Rate Case History'!$V$7,ISNUMBER($S1094)),$S1094/100,"NA")</f>
        <v>0.105</v>
      </c>
    </row>
    <row r="1095" spans="1:27" x14ac:dyDescent="0.25">
      <c r="A1095" s="55" t="s">
        <v>139</v>
      </c>
      <c r="B1095" s="56" t="s">
        <v>207</v>
      </c>
      <c r="C1095" s="55" t="s">
        <v>208</v>
      </c>
      <c r="D1095" s="55" t="s">
        <v>933</v>
      </c>
      <c r="E1095" s="55" t="s">
        <v>163</v>
      </c>
      <c r="F1095" s="55" t="s">
        <v>35</v>
      </c>
      <c r="G1095" s="57">
        <v>37085</v>
      </c>
      <c r="H1095" s="58">
        <v>21.7</v>
      </c>
      <c r="I1095" s="59">
        <v>9.86</v>
      </c>
      <c r="J1095" s="59">
        <v>12.5</v>
      </c>
      <c r="K1095" s="59">
        <v>42</v>
      </c>
      <c r="L1095" s="59" t="s">
        <v>17</v>
      </c>
      <c r="M1095" s="57">
        <v>37226</v>
      </c>
      <c r="N1095" s="55" t="s">
        <v>76</v>
      </c>
      <c r="O1095" s="58">
        <v>13.5</v>
      </c>
      <c r="P1095" s="55" t="s">
        <v>74</v>
      </c>
      <c r="Q1095" s="55" t="s">
        <v>74</v>
      </c>
      <c r="R1095" s="59" t="s">
        <v>17</v>
      </c>
      <c r="S1095" s="59" t="s">
        <v>17</v>
      </c>
      <c r="T1095" s="59" t="s">
        <v>17</v>
      </c>
      <c r="U1095" s="55" t="s">
        <v>17</v>
      </c>
      <c r="V1095" s="59" t="s">
        <v>17</v>
      </c>
      <c r="W1095" s="55" t="s">
        <v>17</v>
      </c>
      <c r="X1095" s="61">
        <v>4</v>
      </c>
      <c r="Y1095" s="11">
        <f t="shared" si="75"/>
        <v>2001</v>
      </c>
      <c r="Z1095" s="7" t="str">
        <f t="shared" si="74"/>
        <v>2001.4</v>
      </c>
      <c r="AA1095" s="12" t="str">
        <f>IF(AND(INDEX('Rate Case History'!V$11:V$13,MATCH($F1095,'Rate Case History'!$U$11:$U$13,0))="Yes",INDEX('Rate Case History'!V$15:V$17,MATCH($N1095,'Rate Case History'!$U$15:$U$17,0))="Yes",$M1095&lt;='Rate Case History'!$V$7,ISNUMBER($S1095)),$S1095/100,"NA")</f>
        <v>NA</v>
      </c>
    </row>
    <row r="1096" spans="1:27" x14ac:dyDescent="0.25">
      <c r="A1096" s="55" t="s">
        <v>139</v>
      </c>
      <c r="B1096" s="56" t="s">
        <v>207</v>
      </c>
      <c r="C1096" s="55" t="s">
        <v>208</v>
      </c>
      <c r="D1096" s="55" t="s">
        <v>934</v>
      </c>
      <c r="E1096" s="55" t="s">
        <v>163</v>
      </c>
      <c r="F1096" s="55" t="s">
        <v>35</v>
      </c>
      <c r="G1096" s="57">
        <v>37085</v>
      </c>
      <c r="H1096" s="58">
        <v>7.7</v>
      </c>
      <c r="I1096" s="59">
        <v>9.94</v>
      </c>
      <c r="J1096" s="59">
        <v>12.5</v>
      </c>
      <c r="K1096" s="59">
        <v>42</v>
      </c>
      <c r="L1096" s="59" t="s">
        <v>17</v>
      </c>
      <c r="M1096" s="57">
        <v>37226</v>
      </c>
      <c r="N1096" s="55" t="s">
        <v>76</v>
      </c>
      <c r="O1096" s="58">
        <v>5.9</v>
      </c>
      <c r="P1096" s="55" t="s">
        <v>74</v>
      </c>
      <c r="Q1096" s="55" t="s">
        <v>74</v>
      </c>
      <c r="R1096" s="59" t="s">
        <v>17</v>
      </c>
      <c r="S1096" s="59" t="s">
        <v>17</v>
      </c>
      <c r="T1096" s="59" t="s">
        <v>17</v>
      </c>
      <c r="U1096" s="55" t="s">
        <v>17</v>
      </c>
      <c r="V1096" s="59" t="s">
        <v>17</v>
      </c>
      <c r="W1096" s="55" t="s">
        <v>17</v>
      </c>
      <c r="X1096" s="61">
        <v>4</v>
      </c>
      <c r="Y1096" s="11">
        <f t="shared" si="75"/>
        <v>2001</v>
      </c>
      <c r="Z1096" s="7" t="str">
        <f t="shared" si="74"/>
        <v>2001.4</v>
      </c>
      <c r="AA1096" s="12" t="str">
        <f>IF(AND(INDEX('Rate Case History'!V$11:V$13,MATCH($F1096,'Rate Case History'!$U$11:$U$13,0))="Yes",INDEX('Rate Case History'!V$15:V$17,MATCH($N1096,'Rate Case History'!$U$15:$U$17,0))="Yes",$M1096&lt;='Rate Case History'!$V$7,ISNUMBER($S1096)),$S1096/100,"NA")</f>
        <v>NA</v>
      </c>
    </row>
    <row r="1097" spans="1:27" x14ac:dyDescent="0.25">
      <c r="A1097" s="55" t="s">
        <v>139</v>
      </c>
      <c r="B1097" s="56" t="s">
        <v>207</v>
      </c>
      <c r="C1097" s="55" t="s">
        <v>208</v>
      </c>
      <c r="D1097" s="55" t="s">
        <v>935</v>
      </c>
      <c r="E1097" s="55" t="s">
        <v>163</v>
      </c>
      <c r="F1097" s="55" t="s">
        <v>35</v>
      </c>
      <c r="G1097" s="57">
        <v>35041</v>
      </c>
      <c r="H1097" s="58">
        <v>15.8</v>
      </c>
      <c r="I1097" s="59">
        <v>10.29</v>
      </c>
      <c r="J1097" s="59">
        <v>12.5</v>
      </c>
      <c r="K1097" s="59">
        <v>43</v>
      </c>
      <c r="L1097" s="59" t="s">
        <v>17</v>
      </c>
      <c r="M1097" s="57">
        <v>35201</v>
      </c>
      <c r="N1097" s="55" t="s">
        <v>73</v>
      </c>
      <c r="O1097" s="58">
        <v>10.6</v>
      </c>
      <c r="P1097" s="55" t="s">
        <v>74</v>
      </c>
      <c r="Q1097" s="55" t="s">
        <v>74</v>
      </c>
      <c r="R1097" s="59">
        <v>9.5</v>
      </c>
      <c r="S1097" s="59" t="s">
        <v>17</v>
      </c>
      <c r="T1097" s="59" t="s">
        <v>17</v>
      </c>
      <c r="U1097" s="55" t="s">
        <v>17</v>
      </c>
      <c r="V1097" s="59" t="s">
        <v>17</v>
      </c>
      <c r="W1097" s="55" t="s">
        <v>17</v>
      </c>
      <c r="X1097" s="61">
        <v>5</v>
      </c>
      <c r="Y1097" s="11">
        <f t="shared" si="75"/>
        <v>1996</v>
      </c>
      <c r="Z1097" s="7" t="str">
        <f t="shared" si="74"/>
        <v>1996.2</v>
      </c>
      <c r="AA1097" s="12" t="str">
        <f>IF(AND(INDEX('Rate Case History'!V$11:V$13,MATCH($F1097,'Rate Case History'!$U$11:$U$13,0))="Yes",INDEX('Rate Case History'!V$15:V$17,MATCH($N1097,'Rate Case History'!$U$15:$U$17,0))="Yes",$M1097&lt;='Rate Case History'!$V$7,ISNUMBER($S1097)),$S1097/100,"NA")</f>
        <v>NA</v>
      </c>
    </row>
    <row r="1098" spans="1:27" x14ac:dyDescent="0.25">
      <c r="A1098" s="55" t="s">
        <v>139</v>
      </c>
      <c r="B1098" s="56" t="s">
        <v>207</v>
      </c>
      <c r="C1098" s="55" t="s">
        <v>208</v>
      </c>
      <c r="D1098" s="55" t="s">
        <v>936</v>
      </c>
      <c r="E1098" s="55" t="s">
        <v>163</v>
      </c>
      <c r="F1098" s="55" t="s">
        <v>35</v>
      </c>
      <c r="G1098" s="57">
        <v>35041</v>
      </c>
      <c r="H1098" s="58">
        <v>5.0999999999999996</v>
      </c>
      <c r="I1098" s="59">
        <v>10.29</v>
      </c>
      <c r="J1098" s="59">
        <v>12.5</v>
      </c>
      <c r="K1098" s="59">
        <v>43</v>
      </c>
      <c r="L1098" s="59" t="s">
        <v>17</v>
      </c>
      <c r="M1098" s="57">
        <v>35201</v>
      </c>
      <c r="N1098" s="55" t="s">
        <v>73</v>
      </c>
      <c r="O1098" s="58">
        <v>3.2</v>
      </c>
      <c r="P1098" s="55" t="s">
        <v>74</v>
      </c>
      <c r="Q1098" s="55" t="s">
        <v>74</v>
      </c>
      <c r="R1098" s="59">
        <v>9.67</v>
      </c>
      <c r="S1098" s="59" t="s">
        <v>17</v>
      </c>
      <c r="T1098" s="59" t="s">
        <v>17</v>
      </c>
      <c r="U1098" s="55" t="s">
        <v>17</v>
      </c>
      <c r="V1098" s="59" t="s">
        <v>17</v>
      </c>
      <c r="W1098" s="55" t="s">
        <v>17</v>
      </c>
      <c r="X1098" s="61">
        <v>5</v>
      </c>
      <c r="Y1098" s="11">
        <f t="shared" si="75"/>
        <v>1996</v>
      </c>
      <c r="Z1098" s="7" t="str">
        <f t="shared" si="74"/>
        <v>1996.2</v>
      </c>
      <c r="AA1098" s="12" t="str">
        <f>IF(AND(INDEX('Rate Case History'!V$11:V$13,MATCH($F1098,'Rate Case History'!$U$11:$U$13,0))="Yes",INDEX('Rate Case History'!V$15:V$17,MATCH($N1098,'Rate Case History'!$U$15:$U$17,0))="Yes",$M1098&lt;='Rate Case History'!$V$7,ISNUMBER($S1098)),$S1098/100,"NA")</f>
        <v>NA</v>
      </c>
    </row>
    <row r="1099" spans="1:27" x14ac:dyDescent="0.25">
      <c r="A1099" s="55" t="s">
        <v>139</v>
      </c>
      <c r="B1099" s="56" t="s">
        <v>207</v>
      </c>
      <c r="C1099" s="55" t="s">
        <v>208</v>
      </c>
      <c r="D1099" s="55" t="s">
        <v>937</v>
      </c>
      <c r="E1099" s="55" t="s">
        <v>163</v>
      </c>
      <c r="F1099" s="55" t="s">
        <v>35</v>
      </c>
      <c r="G1099" s="57">
        <v>34029</v>
      </c>
      <c r="H1099" s="58">
        <v>9.4</v>
      </c>
      <c r="I1099" s="60">
        <v>10.029999999999999</v>
      </c>
      <c r="J1099" s="59">
        <v>12.5</v>
      </c>
      <c r="K1099" s="60">
        <v>45</v>
      </c>
      <c r="L1099" s="60">
        <v>186.1</v>
      </c>
      <c r="M1099" s="57">
        <v>34267</v>
      </c>
      <c r="N1099" s="55" t="s">
        <v>76</v>
      </c>
      <c r="O1099" s="58">
        <v>-0.6</v>
      </c>
      <c r="P1099" s="55" t="s">
        <v>74</v>
      </c>
      <c r="Q1099" s="55" t="s">
        <v>74</v>
      </c>
      <c r="R1099" s="60">
        <v>8.89</v>
      </c>
      <c r="S1099" s="59">
        <v>11.55</v>
      </c>
      <c r="T1099" s="60">
        <v>36</v>
      </c>
      <c r="U1099" s="55" t="s">
        <v>1812</v>
      </c>
      <c r="V1099" s="60">
        <v>184.4</v>
      </c>
      <c r="W1099" s="55" t="s">
        <v>18</v>
      </c>
      <c r="X1099" s="61">
        <v>7</v>
      </c>
      <c r="Y1099" s="11">
        <f t="shared" si="75"/>
        <v>1993</v>
      </c>
      <c r="Z1099" s="7" t="str">
        <f t="shared" si="74"/>
        <v>1993.4</v>
      </c>
      <c r="AA1099" s="12">
        <f>IF(AND(INDEX('Rate Case History'!V$11:V$13,MATCH($F1099,'Rate Case History'!$U$11:$U$13,0))="Yes",INDEX('Rate Case History'!V$15:V$17,MATCH($N1099,'Rate Case History'!$U$15:$U$17,0))="Yes",$M1099&lt;='Rate Case History'!$V$7,ISNUMBER($S1099)),$S1099/100,"NA")</f>
        <v>0.11550000000000001</v>
      </c>
    </row>
    <row r="1100" spans="1:27" x14ac:dyDescent="0.25">
      <c r="A1100" s="55" t="s">
        <v>139</v>
      </c>
      <c r="B1100" s="56" t="s">
        <v>207</v>
      </c>
      <c r="C1100" s="55" t="s">
        <v>208</v>
      </c>
      <c r="D1100" s="55" t="s">
        <v>2340</v>
      </c>
      <c r="E1100" s="55" t="s">
        <v>163</v>
      </c>
      <c r="F1100" s="55" t="s">
        <v>35</v>
      </c>
      <c r="G1100" s="57">
        <v>31835</v>
      </c>
      <c r="H1100" s="58">
        <v>6.3</v>
      </c>
      <c r="I1100" s="59">
        <v>12.32</v>
      </c>
      <c r="J1100" s="59">
        <v>14</v>
      </c>
      <c r="K1100" s="59">
        <v>45</v>
      </c>
      <c r="L1100" s="59" t="s">
        <v>17</v>
      </c>
      <c r="M1100" s="57">
        <v>31981</v>
      </c>
      <c r="N1100" s="55" t="s">
        <v>73</v>
      </c>
      <c r="O1100" s="58">
        <v>3.1</v>
      </c>
      <c r="P1100" s="55" t="s">
        <v>74</v>
      </c>
      <c r="Q1100" s="55" t="s">
        <v>74</v>
      </c>
      <c r="R1100" s="59" t="s">
        <v>17</v>
      </c>
      <c r="S1100" s="59" t="s">
        <v>17</v>
      </c>
      <c r="T1100" s="59" t="s">
        <v>17</v>
      </c>
      <c r="U1100" s="55" t="s">
        <v>2341</v>
      </c>
      <c r="V1100" s="59" t="s">
        <v>17</v>
      </c>
      <c r="W1100" s="55" t="s">
        <v>17</v>
      </c>
      <c r="X1100" s="61">
        <v>4</v>
      </c>
      <c r="Y1100" s="11">
        <f t="shared" si="75"/>
        <v>1987</v>
      </c>
      <c r="Z1100" s="7" t="str">
        <f t="shared" si="74"/>
        <v>1987.3</v>
      </c>
      <c r="AA1100" s="12" t="str">
        <f>IF(AND(INDEX('Rate Case History'!V$11:V$13,MATCH($F1100,'Rate Case History'!$U$11:$U$13,0))="Yes",INDEX('Rate Case History'!V$15:V$17,MATCH($N1100,'Rate Case History'!$U$15:$U$17,0))="Yes",$M1100&lt;='Rate Case History'!$V$7,ISNUMBER($S1100)),$S1100/100,"NA")</f>
        <v>NA</v>
      </c>
    </row>
    <row r="1101" spans="1:27" x14ac:dyDescent="0.25">
      <c r="A1101" s="55" t="s">
        <v>139</v>
      </c>
      <c r="B1101" s="56" t="s">
        <v>207</v>
      </c>
      <c r="C1101" s="55" t="s">
        <v>208</v>
      </c>
      <c r="D1101" s="55" t="s">
        <v>2342</v>
      </c>
      <c r="E1101" s="55" t="s">
        <v>163</v>
      </c>
      <c r="F1101" s="55" t="s">
        <v>35</v>
      </c>
      <c r="G1101" s="57">
        <v>30602</v>
      </c>
      <c r="H1101" s="58">
        <v>9.9</v>
      </c>
      <c r="I1101" s="59">
        <v>12.94</v>
      </c>
      <c r="J1101" s="59">
        <v>17.5</v>
      </c>
      <c r="K1101" s="59">
        <v>36.89</v>
      </c>
      <c r="L1101" s="59" t="s">
        <v>17</v>
      </c>
      <c r="M1101" s="57">
        <v>30781</v>
      </c>
      <c r="N1101" s="55" t="s">
        <v>76</v>
      </c>
      <c r="O1101" s="58">
        <v>7.1</v>
      </c>
      <c r="P1101" s="55" t="s">
        <v>74</v>
      </c>
      <c r="Q1101" s="55" t="s">
        <v>74</v>
      </c>
      <c r="R1101" s="59">
        <v>12.07</v>
      </c>
      <c r="S1101" s="59">
        <v>15.2</v>
      </c>
      <c r="T1101" s="59">
        <v>36.89</v>
      </c>
      <c r="U1101" s="55" t="s">
        <v>1966</v>
      </c>
      <c r="V1101" s="59" t="s">
        <v>17</v>
      </c>
      <c r="W1101" s="55" t="s">
        <v>17</v>
      </c>
      <c r="X1101" s="61">
        <v>5</v>
      </c>
      <c r="Y1101" s="11">
        <f t="shared" si="75"/>
        <v>1984</v>
      </c>
      <c r="Z1101" s="7" t="str">
        <f t="shared" si="74"/>
        <v>1984.2</v>
      </c>
      <c r="AA1101" s="12">
        <f>IF(AND(INDEX('Rate Case History'!V$11:V$13,MATCH($F1101,'Rate Case History'!$U$11:$U$13,0))="Yes",INDEX('Rate Case History'!V$15:V$17,MATCH($N1101,'Rate Case History'!$U$15:$U$17,0))="Yes",$M1101&lt;='Rate Case History'!$V$7,ISNUMBER($S1101)),$S1101/100,"NA")</f>
        <v>0.152</v>
      </c>
    </row>
    <row r="1102" spans="1:27" x14ac:dyDescent="0.25">
      <c r="A1102" s="55" t="s">
        <v>139</v>
      </c>
      <c r="B1102" s="56" t="s">
        <v>207</v>
      </c>
      <c r="C1102" s="55" t="s">
        <v>208</v>
      </c>
      <c r="D1102" s="55" t="s">
        <v>2343</v>
      </c>
      <c r="E1102" s="55" t="s">
        <v>163</v>
      </c>
      <c r="F1102" s="55" t="s">
        <v>35</v>
      </c>
      <c r="G1102" s="57">
        <v>30162</v>
      </c>
      <c r="H1102" s="58">
        <v>8.6</v>
      </c>
      <c r="I1102" s="59">
        <v>13.65</v>
      </c>
      <c r="J1102" s="59">
        <v>19.5</v>
      </c>
      <c r="K1102" s="59" t="s">
        <v>17</v>
      </c>
      <c r="L1102" s="59" t="s">
        <v>17</v>
      </c>
      <c r="M1102" s="57">
        <v>30285</v>
      </c>
      <c r="N1102" s="55" t="s">
        <v>76</v>
      </c>
      <c r="O1102" s="58">
        <v>6.6</v>
      </c>
      <c r="P1102" s="55" t="s">
        <v>74</v>
      </c>
      <c r="Q1102" s="55" t="s">
        <v>74</v>
      </c>
      <c r="R1102" s="59">
        <v>12.28</v>
      </c>
      <c r="S1102" s="59">
        <v>16</v>
      </c>
      <c r="T1102" s="59" t="s">
        <v>17</v>
      </c>
      <c r="U1102" s="55" t="s">
        <v>2065</v>
      </c>
      <c r="V1102" s="59" t="s">
        <v>17</v>
      </c>
      <c r="W1102" s="55" t="s">
        <v>17</v>
      </c>
      <c r="X1102" s="61">
        <v>4</v>
      </c>
      <c r="Y1102" s="11">
        <f t="shared" si="75"/>
        <v>1982</v>
      </c>
      <c r="Z1102" s="7" t="str">
        <f t="shared" si="74"/>
        <v>1982.4</v>
      </c>
      <c r="AA1102" s="12">
        <f>IF(AND(INDEX('Rate Case History'!V$11:V$13,MATCH($F1102,'Rate Case History'!$U$11:$U$13,0))="Yes",INDEX('Rate Case History'!V$15:V$17,MATCH($N1102,'Rate Case History'!$U$15:$U$17,0))="Yes",$M1102&lt;='Rate Case History'!$V$7,ISNUMBER($S1102)),$S1102/100,"NA")</f>
        <v>0.16</v>
      </c>
    </row>
    <row r="1103" spans="1:27" x14ac:dyDescent="0.25">
      <c r="A1103" s="55" t="s">
        <v>139</v>
      </c>
      <c r="B1103" s="56" t="s">
        <v>207</v>
      </c>
      <c r="C1103" s="55" t="s">
        <v>208</v>
      </c>
      <c r="D1103" s="55" t="s">
        <v>2344</v>
      </c>
      <c r="E1103" s="55" t="s">
        <v>163</v>
      </c>
      <c r="F1103" s="55" t="s">
        <v>35</v>
      </c>
      <c r="G1103" s="57">
        <v>30162</v>
      </c>
      <c r="H1103" s="58">
        <v>8.6999999999999993</v>
      </c>
      <c r="I1103" s="59">
        <v>13.64</v>
      </c>
      <c r="J1103" s="59">
        <v>19.5</v>
      </c>
      <c r="K1103" s="59">
        <v>34.229999999999997</v>
      </c>
      <c r="L1103" s="59" t="s">
        <v>17</v>
      </c>
      <c r="M1103" s="57">
        <v>30340</v>
      </c>
      <c r="N1103" s="55" t="s">
        <v>76</v>
      </c>
      <c r="O1103" s="58">
        <v>7</v>
      </c>
      <c r="P1103" s="55" t="s">
        <v>74</v>
      </c>
      <c r="Q1103" s="55" t="s">
        <v>74</v>
      </c>
      <c r="R1103" s="59">
        <v>12.46</v>
      </c>
      <c r="S1103" s="59">
        <v>16</v>
      </c>
      <c r="T1103" s="59">
        <v>34.229999999999997</v>
      </c>
      <c r="U1103" s="55" t="s">
        <v>2065</v>
      </c>
      <c r="V1103" s="59" t="s">
        <v>17</v>
      </c>
      <c r="W1103" s="55" t="s">
        <v>17</v>
      </c>
      <c r="X1103" s="61">
        <v>5</v>
      </c>
      <c r="Y1103" s="11">
        <f t="shared" si="75"/>
        <v>1983</v>
      </c>
      <c r="Z1103" s="7" t="str">
        <f t="shared" si="74"/>
        <v>1983.1</v>
      </c>
      <c r="AA1103" s="12">
        <f>IF(AND(INDEX('Rate Case History'!V$11:V$13,MATCH($F1103,'Rate Case History'!$U$11:$U$13,0))="Yes",INDEX('Rate Case History'!V$15:V$17,MATCH($N1103,'Rate Case History'!$U$15:$U$17,0))="Yes",$M1103&lt;='Rate Case History'!$V$7,ISNUMBER($S1103)),$S1103/100,"NA")</f>
        <v>0.16</v>
      </c>
    </row>
    <row r="1104" spans="1:27" x14ac:dyDescent="0.25">
      <c r="A1104" s="55" t="s">
        <v>139</v>
      </c>
      <c r="B1104" s="56" t="s">
        <v>207</v>
      </c>
      <c r="C1104" s="55" t="s">
        <v>208</v>
      </c>
      <c r="D1104" s="55" t="s">
        <v>2345</v>
      </c>
      <c r="E1104" s="55" t="s">
        <v>163</v>
      </c>
      <c r="F1104" s="55" t="s">
        <v>35</v>
      </c>
      <c r="G1104" s="57">
        <v>29873</v>
      </c>
      <c r="H1104" s="58">
        <v>7.8</v>
      </c>
      <c r="I1104" s="59">
        <v>13.53</v>
      </c>
      <c r="J1104" s="59">
        <v>19.5</v>
      </c>
      <c r="K1104" s="59">
        <v>31.84</v>
      </c>
      <c r="L1104" s="60" t="s">
        <v>17</v>
      </c>
      <c r="M1104" s="57">
        <v>30053</v>
      </c>
      <c r="N1104" s="55" t="s">
        <v>76</v>
      </c>
      <c r="O1104" s="58">
        <v>6.2</v>
      </c>
      <c r="P1104" s="55" t="s">
        <v>74</v>
      </c>
      <c r="Q1104" s="55" t="s">
        <v>74</v>
      </c>
      <c r="R1104" s="60">
        <v>12.64</v>
      </c>
      <c r="S1104" s="60">
        <v>16.7</v>
      </c>
      <c r="T1104" s="60">
        <v>31.84</v>
      </c>
      <c r="U1104" s="55" t="s">
        <v>2257</v>
      </c>
      <c r="V1104" s="60" t="s">
        <v>17</v>
      </c>
      <c r="W1104" s="55" t="s">
        <v>17</v>
      </c>
      <c r="X1104" s="61">
        <v>6</v>
      </c>
      <c r="Y1104" s="11">
        <f t="shared" si="75"/>
        <v>1982</v>
      </c>
      <c r="Z1104" s="7" t="str">
        <f t="shared" si="74"/>
        <v>1982.2</v>
      </c>
      <c r="AA1104" s="12">
        <f>IF(AND(INDEX('Rate Case History'!V$11:V$13,MATCH($F1104,'Rate Case History'!$U$11:$U$13,0))="Yes",INDEX('Rate Case History'!V$15:V$17,MATCH($N1104,'Rate Case History'!$U$15:$U$17,0))="Yes",$M1104&lt;='Rate Case History'!$V$7,ISNUMBER($S1104)),$S1104/100,"NA")</f>
        <v>0.16699999999999998</v>
      </c>
    </row>
    <row r="1105" spans="1:27" x14ac:dyDescent="0.25">
      <c r="A1105" s="55" t="s">
        <v>139</v>
      </c>
      <c r="B1105" s="56" t="s">
        <v>207</v>
      </c>
      <c r="C1105" s="55" t="s">
        <v>208</v>
      </c>
      <c r="D1105" s="55" t="s">
        <v>2346</v>
      </c>
      <c r="E1105" s="55" t="s">
        <v>163</v>
      </c>
      <c r="F1105" s="55" t="s">
        <v>35</v>
      </c>
      <c r="G1105" s="57">
        <v>29347</v>
      </c>
      <c r="H1105" s="58">
        <v>17.399999999999999</v>
      </c>
      <c r="I1105" s="59">
        <v>12.51</v>
      </c>
      <c r="J1105" s="59">
        <v>17.829999999999998</v>
      </c>
      <c r="K1105" s="59">
        <v>38.299999999999997</v>
      </c>
      <c r="L1105" s="59" t="s">
        <v>17</v>
      </c>
      <c r="M1105" s="57">
        <v>29521</v>
      </c>
      <c r="N1105" s="55" t="s">
        <v>76</v>
      </c>
      <c r="O1105" s="58">
        <v>14.2</v>
      </c>
      <c r="P1105" s="55" t="s">
        <v>74</v>
      </c>
      <c r="Q1105" s="55" t="s">
        <v>74</v>
      </c>
      <c r="R1105" s="59">
        <v>11.56</v>
      </c>
      <c r="S1105" s="59">
        <v>15.2</v>
      </c>
      <c r="T1105" s="59">
        <v>34.68</v>
      </c>
      <c r="U1105" s="55" t="s">
        <v>2179</v>
      </c>
      <c r="V1105" s="59" t="s">
        <v>17</v>
      </c>
      <c r="W1105" s="55" t="s">
        <v>17</v>
      </c>
      <c r="X1105" s="61">
        <v>5</v>
      </c>
      <c r="Y1105" s="11">
        <f t="shared" si="75"/>
        <v>1980</v>
      </c>
      <c r="Z1105" s="7" t="str">
        <f t="shared" ref="Z1105:Z1133" si="76">YEAR(M1105)&amp;"."&amp;INT((MONTH(M1105)-1)/3)+1</f>
        <v>1980.4</v>
      </c>
      <c r="AA1105" s="12">
        <f>IF(AND(INDEX('Rate Case History'!V$11:V$13,MATCH($F1105,'Rate Case History'!$U$11:$U$13,0))="Yes",INDEX('Rate Case History'!V$15:V$17,MATCH($N1105,'Rate Case History'!$U$15:$U$17,0))="Yes",$M1105&lt;='Rate Case History'!$V$7,ISNUMBER($S1105)),$S1105/100,"NA")</f>
        <v>0.152</v>
      </c>
    </row>
    <row r="1106" spans="1:27" x14ac:dyDescent="0.25">
      <c r="A1106" s="55" t="s">
        <v>139</v>
      </c>
      <c r="B1106" s="56" t="s">
        <v>207</v>
      </c>
      <c r="C1106" s="55" t="s">
        <v>208</v>
      </c>
      <c r="D1106" s="55" t="s">
        <v>2347</v>
      </c>
      <c r="E1106" s="55" t="s">
        <v>163</v>
      </c>
      <c r="F1106" s="55" t="s">
        <v>35</v>
      </c>
      <c r="G1106" s="57">
        <v>29341</v>
      </c>
      <c r="H1106" s="58">
        <v>7.7</v>
      </c>
      <c r="I1106" s="59" t="s">
        <v>17</v>
      </c>
      <c r="J1106" s="59" t="s">
        <v>17</v>
      </c>
      <c r="K1106" s="59" t="s">
        <v>17</v>
      </c>
      <c r="L1106" s="59" t="s">
        <v>17</v>
      </c>
      <c r="M1106" s="57">
        <v>29521</v>
      </c>
      <c r="N1106" s="55" t="s">
        <v>76</v>
      </c>
      <c r="O1106" s="58">
        <v>6.1</v>
      </c>
      <c r="P1106" s="55" t="s">
        <v>74</v>
      </c>
      <c r="Q1106" s="55" t="s">
        <v>74</v>
      </c>
      <c r="R1106" s="59">
        <v>11.56</v>
      </c>
      <c r="S1106" s="59">
        <v>15.2</v>
      </c>
      <c r="T1106" s="59">
        <v>34.68</v>
      </c>
      <c r="U1106" s="55" t="s">
        <v>2179</v>
      </c>
      <c r="V1106" s="59" t="s">
        <v>17</v>
      </c>
      <c r="W1106" s="55" t="s">
        <v>17</v>
      </c>
      <c r="X1106" s="61">
        <v>6</v>
      </c>
      <c r="Y1106" s="11">
        <f t="shared" si="75"/>
        <v>1980</v>
      </c>
      <c r="Z1106" s="7" t="str">
        <f t="shared" si="76"/>
        <v>1980.4</v>
      </c>
      <c r="AA1106" s="12">
        <f>IF(AND(INDEX('Rate Case History'!V$11:V$13,MATCH($F1106,'Rate Case History'!$U$11:$U$13,0))="Yes",INDEX('Rate Case History'!V$15:V$17,MATCH($N1106,'Rate Case History'!$U$15:$U$17,0))="Yes",$M1106&lt;='Rate Case History'!$V$7,ISNUMBER($S1106)),$S1106/100,"NA")</f>
        <v>0.152</v>
      </c>
    </row>
    <row r="1107" spans="1:27" x14ac:dyDescent="0.25">
      <c r="A1107" s="55" t="s">
        <v>43</v>
      </c>
      <c r="B1107" s="56" t="s">
        <v>140</v>
      </c>
      <c r="C1107" s="55" t="s">
        <v>81</v>
      </c>
      <c r="D1107" s="55" t="s">
        <v>944</v>
      </c>
      <c r="E1107" s="55" t="s">
        <v>163</v>
      </c>
      <c r="F1107" s="55" t="s">
        <v>35</v>
      </c>
      <c r="G1107" s="57">
        <v>44070</v>
      </c>
      <c r="H1107" s="58">
        <v>14.385999999999999</v>
      </c>
      <c r="I1107" s="59">
        <v>6.61</v>
      </c>
      <c r="J1107" s="59">
        <v>9.1</v>
      </c>
      <c r="K1107" s="59">
        <v>50</v>
      </c>
      <c r="L1107" s="60">
        <v>538.76</v>
      </c>
      <c r="M1107" s="57">
        <v>44518</v>
      </c>
      <c r="N1107" s="55" t="s">
        <v>73</v>
      </c>
      <c r="O1107" s="58">
        <v>4.58</v>
      </c>
      <c r="P1107" s="55" t="s">
        <v>75</v>
      </c>
      <c r="Q1107" s="55" t="s">
        <v>74</v>
      </c>
      <c r="R1107" s="59">
        <v>6.48</v>
      </c>
      <c r="S1107" s="59">
        <v>9</v>
      </c>
      <c r="T1107" s="59">
        <v>50</v>
      </c>
      <c r="U1107" s="55" t="s">
        <v>1765</v>
      </c>
      <c r="V1107" s="59">
        <v>547.36500000000001</v>
      </c>
      <c r="W1107" s="55" t="s">
        <v>21</v>
      </c>
      <c r="X1107" s="61">
        <v>14</v>
      </c>
      <c r="Y1107" s="11">
        <f t="shared" si="75"/>
        <v>2021</v>
      </c>
      <c r="Z1107" s="7" t="str">
        <f t="shared" si="76"/>
        <v>2021.4</v>
      </c>
      <c r="AA1107" s="12">
        <f>IF(AND(INDEX('Rate Case History'!V$11:V$13,MATCH($F1107,'Rate Case History'!$U$11:$U$13,0))="Yes",INDEX('Rate Case History'!V$15:V$17,MATCH($N1107,'Rate Case History'!$U$15:$U$17,0))="Yes",$M1107&lt;='Rate Case History'!$V$7,ISNUMBER($S1107)),$S1107/100,"NA")</f>
        <v>0.09</v>
      </c>
    </row>
    <row r="1108" spans="1:27" x14ac:dyDescent="0.25">
      <c r="A1108" s="55" t="s">
        <v>43</v>
      </c>
      <c r="B1108" s="56" t="s">
        <v>140</v>
      </c>
      <c r="C1108" s="55" t="s">
        <v>81</v>
      </c>
      <c r="D1108" s="55" t="s">
        <v>945</v>
      </c>
      <c r="E1108" s="55" t="s">
        <v>163</v>
      </c>
      <c r="F1108" s="55" t="s">
        <v>35</v>
      </c>
      <c r="G1108" s="57">
        <v>42944</v>
      </c>
      <c r="H1108" s="58">
        <v>22.22</v>
      </c>
      <c r="I1108" s="59">
        <v>6.99</v>
      </c>
      <c r="J1108" s="59">
        <v>9.5</v>
      </c>
      <c r="K1108" s="59">
        <v>50</v>
      </c>
      <c r="L1108" s="59">
        <v>380.36599999999999</v>
      </c>
      <c r="M1108" s="57">
        <v>43265</v>
      </c>
      <c r="N1108" s="55" t="s">
        <v>73</v>
      </c>
      <c r="O1108" s="58">
        <v>6.6539999999999999</v>
      </c>
      <c r="P1108" s="55" t="s">
        <v>75</v>
      </c>
      <c r="Q1108" s="55" t="s">
        <v>74</v>
      </c>
      <c r="R1108" s="59">
        <v>6.44</v>
      </c>
      <c r="S1108" s="59">
        <v>8.8000000000000007</v>
      </c>
      <c r="T1108" s="59">
        <v>48</v>
      </c>
      <c r="U1108" s="55" t="s">
        <v>1699</v>
      </c>
      <c r="V1108" s="59">
        <v>368.52100000000002</v>
      </c>
      <c r="W1108" s="55" t="s">
        <v>21</v>
      </c>
      <c r="X1108" s="61">
        <v>10</v>
      </c>
      <c r="Y1108" s="11">
        <f t="shared" si="75"/>
        <v>2018</v>
      </c>
      <c r="Z1108" s="7" t="str">
        <f t="shared" si="76"/>
        <v>2018.2</v>
      </c>
      <c r="AA1108" s="12">
        <f>IF(AND(INDEX('Rate Case History'!V$11:V$13,MATCH($F1108,'Rate Case History'!$U$11:$U$13,0))="Yes",INDEX('Rate Case History'!V$15:V$17,MATCH($N1108,'Rate Case History'!$U$15:$U$17,0))="Yes",$M1108&lt;='Rate Case History'!$V$7,ISNUMBER($S1108)),$S1108/100,"NA")</f>
        <v>8.8000000000000009E-2</v>
      </c>
    </row>
    <row r="1109" spans="1:27" x14ac:dyDescent="0.25">
      <c r="A1109" s="55" t="s">
        <v>43</v>
      </c>
      <c r="B1109" s="56" t="s">
        <v>140</v>
      </c>
      <c r="C1109" s="55" t="s">
        <v>81</v>
      </c>
      <c r="D1109" s="55" t="s">
        <v>946</v>
      </c>
      <c r="E1109" s="55" t="s">
        <v>163</v>
      </c>
      <c r="F1109" s="55" t="s">
        <v>35</v>
      </c>
      <c r="G1109" s="57">
        <v>41845</v>
      </c>
      <c r="H1109" s="58">
        <v>5.8970000000000002</v>
      </c>
      <c r="I1109" s="59">
        <v>6.82</v>
      </c>
      <c r="J1109" s="59">
        <v>9</v>
      </c>
      <c r="K1109" s="59">
        <v>48</v>
      </c>
      <c r="L1109" s="59">
        <v>282.75</v>
      </c>
      <c r="M1109" s="57">
        <v>42172</v>
      </c>
      <c r="N1109" s="55" t="s">
        <v>73</v>
      </c>
      <c r="O1109" s="58">
        <v>1.827</v>
      </c>
      <c r="P1109" s="55" t="s">
        <v>75</v>
      </c>
      <c r="Q1109" s="55" t="s">
        <v>74</v>
      </c>
      <c r="R1109" s="59">
        <v>6.62</v>
      </c>
      <c r="S1109" s="59">
        <v>9</v>
      </c>
      <c r="T1109" s="59">
        <v>48</v>
      </c>
      <c r="U1109" s="55" t="s">
        <v>1695</v>
      </c>
      <c r="V1109" s="59">
        <v>268.92700000000002</v>
      </c>
      <c r="W1109" s="55" t="s">
        <v>21</v>
      </c>
      <c r="X1109" s="61">
        <v>10</v>
      </c>
      <c r="Y1109" s="11">
        <f t="shared" si="75"/>
        <v>2015</v>
      </c>
      <c r="Z1109" s="7" t="str">
        <f t="shared" si="76"/>
        <v>2015.2</v>
      </c>
      <c r="AA1109" s="12">
        <f>IF(AND(INDEX('Rate Case History'!V$11:V$13,MATCH($F1109,'Rate Case History'!$U$11:$U$13,0))="Yes",INDEX('Rate Case History'!V$15:V$17,MATCH($N1109,'Rate Case History'!$U$15:$U$17,0))="Yes",$M1109&lt;='Rate Case History'!$V$7,ISNUMBER($S1109)),$S1109/100,"NA")</f>
        <v>0.09</v>
      </c>
    </row>
    <row r="1110" spans="1:27" x14ac:dyDescent="0.25">
      <c r="A1110" s="55" t="s">
        <v>43</v>
      </c>
      <c r="B1110" s="56" t="s">
        <v>140</v>
      </c>
      <c r="C1110" s="55" t="s">
        <v>81</v>
      </c>
      <c r="D1110" s="55" t="s">
        <v>947</v>
      </c>
      <c r="E1110" s="55" t="s">
        <v>163</v>
      </c>
      <c r="F1110" s="55" t="s">
        <v>35</v>
      </c>
      <c r="G1110" s="57">
        <v>40025</v>
      </c>
      <c r="H1110" s="58">
        <v>7.8</v>
      </c>
      <c r="I1110" s="60">
        <v>7.44</v>
      </c>
      <c r="J1110" s="59">
        <v>10</v>
      </c>
      <c r="K1110" s="60">
        <v>48</v>
      </c>
      <c r="L1110" s="60">
        <v>190.035</v>
      </c>
      <c r="M1110" s="57">
        <v>40345</v>
      </c>
      <c r="N1110" s="55" t="s">
        <v>73</v>
      </c>
      <c r="O1110" s="58">
        <v>5.7089999999999996</v>
      </c>
      <c r="P1110" s="55" t="s">
        <v>75</v>
      </c>
      <c r="Q1110" s="55" t="s">
        <v>74</v>
      </c>
      <c r="R1110" s="60">
        <v>7.43</v>
      </c>
      <c r="S1110" s="59">
        <v>10</v>
      </c>
      <c r="T1110" s="60">
        <v>48</v>
      </c>
      <c r="U1110" s="55" t="s">
        <v>1824</v>
      </c>
      <c r="V1110" s="59">
        <v>190.124</v>
      </c>
      <c r="W1110" s="55" t="s">
        <v>21</v>
      </c>
      <c r="X1110" s="61">
        <v>10</v>
      </c>
      <c r="Y1110" s="11">
        <f t="shared" si="75"/>
        <v>2010</v>
      </c>
      <c r="Z1110" s="7" t="str">
        <f t="shared" si="76"/>
        <v>2010.2</v>
      </c>
      <c r="AA1110" s="12">
        <f>IF(AND(INDEX('Rate Case History'!V$11:V$13,MATCH($F1110,'Rate Case History'!$U$11:$U$13,0))="Yes",INDEX('Rate Case History'!V$15:V$17,MATCH($N1110,'Rate Case History'!$U$15:$U$17,0))="Yes",$M1110&lt;='Rate Case History'!$V$7,ISNUMBER($S1110)),$S1110/100,"NA")</f>
        <v>0.1</v>
      </c>
    </row>
    <row r="1111" spans="1:27" x14ac:dyDescent="0.25">
      <c r="A1111" s="55" t="s">
        <v>43</v>
      </c>
      <c r="B1111" s="56" t="s">
        <v>140</v>
      </c>
      <c r="C1111" s="55" t="s">
        <v>81</v>
      </c>
      <c r="D1111" s="55" t="s">
        <v>948</v>
      </c>
      <c r="E1111" s="55" t="s">
        <v>163</v>
      </c>
      <c r="F1111" s="55" t="s">
        <v>35</v>
      </c>
      <c r="G1111" s="57">
        <v>39660</v>
      </c>
      <c r="H1111" s="58">
        <v>20.202000000000002</v>
      </c>
      <c r="I1111" s="59">
        <v>7.34</v>
      </c>
      <c r="J1111" s="59">
        <v>10.050000000000001</v>
      </c>
      <c r="K1111" s="59">
        <v>48</v>
      </c>
      <c r="L1111" s="60">
        <v>183.88300000000001</v>
      </c>
      <c r="M1111" s="57">
        <v>39986</v>
      </c>
      <c r="N1111" s="55" t="s">
        <v>76</v>
      </c>
      <c r="O1111" s="58">
        <v>13.827999999999999</v>
      </c>
      <c r="P1111" s="55" t="s">
        <v>74</v>
      </c>
      <c r="Q1111" s="55" t="s">
        <v>74</v>
      </c>
      <c r="R1111" s="59">
        <v>7.28</v>
      </c>
      <c r="S1111" s="59">
        <v>10</v>
      </c>
      <c r="T1111" s="59">
        <v>47</v>
      </c>
      <c r="U1111" s="55" t="s">
        <v>1707</v>
      </c>
      <c r="V1111" s="60">
        <v>183.20599999999999</v>
      </c>
      <c r="W1111" s="55" t="s">
        <v>21</v>
      </c>
      <c r="X1111" s="61">
        <v>10</v>
      </c>
      <c r="Y1111" s="11">
        <f t="shared" si="75"/>
        <v>2009</v>
      </c>
      <c r="Z1111" s="7" t="str">
        <f t="shared" si="76"/>
        <v>2009.2</v>
      </c>
      <c r="AA1111" s="12">
        <f>IF(AND(INDEX('Rate Case History'!V$11:V$13,MATCH($F1111,'Rate Case History'!$U$11:$U$13,0))="Yes",INDEX('Rate Case History'!V$15:V$17,MATCH($N1111,'Rate Case History'!$U$15:$U$17,0))="Yes",$M1111&lt;='Rate Case History'!$V$7,ISNUMBER($S1111)),$S1111/100,"NA")</f>
        <v>0.1</v>
      </c>
    </row>
    <row r="1112" spans="1:27" x14ac:dyDescent="0.25">
      <c r="A1112" s="55" t="s">
        <v>43</v>
      </c>
      <c r="B1112" s="56" t="s">
        <v>140</v>
      </c>
      <c r="C1112" s="55" t="s">
        <v>81</v>
      </c>
      <c r="D1112" s="55" t="s">
        <v>949</v>
      </c>
      <c r="E1112" s="55" t="s">
        <v>163</v>
      </c>
      <c r="F1112" s="55" t="s">
        <v>35</v>
      </c>
      <c r="G1112" s="57">
        <v>38562</v>
      </c>
      <c r="H1112" s="58">
        <v>19.5</v>
      </c>
      <c r="I1112" s="59">
        <v>7.66</v>
      </c>
      <c r="J1112" s="59">
        <v>10.75</v>
      </c>
      <c r="K1112" s="59">
        <v>46.98</v>
      </c>
      <c r="L1112" s="60">
        <v>152.4</v>
      </c>
      <c r="M1112" s="57">
        <v>38922</v>
      </c>
      <c r="N1112" s="55" t="s">
        <v>73</v>
      </c>
      <c r="O1112" s="58">
        <v>8</v>
      </c>
      <c r="P1112" s="55" t="s">
        <v>75</v>
      </c>
      <c r="Q1112" s="55" t="s">
        <v>74</v>
      </c>
      <c r="R1112" s="59">
        <v>7.05</v>
      </c>
      <c r="S1112" s="59">
        <v>9.6</v>
      </c>
      <c r="T1112" s="59">
        <v>45</v>
      </c>
      <c r="U1112" s="55" t="s">
        <v>1733</v>
      </c>
      <c r="V1112" s="59">
        <v>149.5</v>
      </c>
      <c r="W1112" s="55" t="s">
        <v>21</v>
      </c>
      <c r="X1112" s="61">
        <v>12</v>
      </c>
      <c r="Y1112" s="11">
        <f t="shared" si="75"/>
        <v>2006</v>
      </c>
      <c r="Z1112" s="7" t="str">
        <f t="shared" si="76"/>
        <v>2006.3</v>
      </c>
      <c r="AA1112" s="12">
        <f>IF(AND(INDEX('Rate Case History'!V$11:V$13,MATCH($F1112,'Rate Case History'!$U$11:$U$13,0))="Yes",INDEX('Rate Case History'!V$15:V$17,MATCH($N1112,'Rate Case History'!$U$15:$U$17,0))="Yes",$M1112&lt;='Rate Case History'!$V$7,ISNUMBER($S1112)),$S1112/100,"NA")</f>
        <v>9.6000000000000002E-2</v>
      </c>
    </row>
    <row r="1113" spans="1:27" x14ac:dyDescent="0.25">
      <c r="A1113" s="55" t="s">
        <v>43</v>
      </c>
      <c r="B1113" s="56" t="s">
        <v>140</v>
      </c>
      <c r="C1113" s="55" t="s">
        <v>81</v>
      </c>
      <c r="D1113" s="55" t="s">
        <v>950</v>
      </c>
      <c r="E1113" s="55" t="s">
        <v>163</v>
      </c>
      <c r="F1113" s="55" t="s">
        <v>35</v>
      </c>
      <c r="G1113" s="57">
        <v>36739</v>
      </c>
      <c r="H1113" s="58">
        <v>3.4</v>
      </c>
      <c r="I1113" s="59">
        <v>9.0299999999999994</v>
      </c>
      <c r="J1113" s="59">
        <v>11.5</v>
      </c>
      <c r="K1113" s="59">
        <v>50.59</v>
      </c>
      <c r="L1113" s="59" t="s">
        <v>17</v>
      </c>
      <c r="M1113" s="57">
        <v>37188</v>
      </c>
      <c r="N1113" s="55" t="s">
        <v>73</v>
      </c>
      <c r="O1113" s="58">
        <v>0</v>
      </c>
      <c r="P1113" s="55" t="s">
        <v>75</v>
      </c>
      <c r="Q1113" s="55" t="s">
        <v>74</v>
      </c>
      <c r="R1113" s="59">
        <v>7.53</v>
      </c>
      <c r="S1113" s="59">
        <v>10.3</v>
      </c>
      <c r="T1113" s="59">
        <v>47</v>
      </c>
      <c r="U1113" s="55" t="s">
        <v>1670</v>
      </c>
      <c r="V1113" s="59" t="s">
        <v>17</v>
      </c>
      <c r="W1113" s="55" t="s">
        <v>21</v>
      </c>
      <c r="X1113" s="61">
        <v>14</v>
      </c>
      <c r="Y1113" s="11">
        <f t="shared" si="75"/>
        <v>2001</v>
      </c>
      <c r="Z1113" s="7" t="str">
        <f t="shared" si="76"/>
        <v>2001.4</v>
      </c>
      <c r="AA1113" s="12">
        <f>IF(AND(INDEX('Rate Case History'!V$11:V$13,MATCH($F1113,'Rate Case History'!$U$11:$U$13,0))="Yes",INDEX('Rate Case History'!V$15:V$17,MATCH($N1113,'Rate Case History'!$U$15:$U$17,0))="Yes",$M1113&lt;='Rate Case History'!$V$7,ISNUMBER($S1113)),$S1113/100,"NA")</f>
        <v>0.10300000000000001</v>
      </c>
    </row>
    <row r="1114" spans="1:27" x14ac:dyDescent="0.25">
      <c r="A1114" s="55" t="s">
        <v>43</v>
      </c>
      <c r="B1114" s="56" t="s">
        <v>140</v>
      </c>
      <c r="C1114" s="55" t="s">
        <v>81</v>
      </c>
      <c r="D1114" s="55" t="s">
        <v>951</v>
      </c>
      <c r="E1114" s="55" t="s">
        <v>163</v>
      </c>
      <c r="F1114" s="55" t="s">
        <v>35</v>
      </c>
      <c r="G1114" s="57">
        <v>35014</v>
      </c>
      <c r="H1114" s="58">
        <v>5.9</v>
      </c>
      <c r="I1114" s="60">
        <v>9.2200000000000006</v>
      </c>
      <c r="J1114" s="60">
        <v>11.5</v>
      </c>
      <c r="K1114" s="60">
        <v>50.75</v>
      </c>
      <c r="L1114" s="60">
        <v>119.2</v>
      </c>
      <c r="M1114" s="57">
        <v>35341</v>
      </c>
      <c r="N1114" s="55" t="s">
        <v>76</v>
      </c>
      <c r="O1114" s="58">
        <v>0</v>
      </c>
      <c r="P1114" s="55" t="s">
        <v>74</v>
      </c>
      <c r="Q1114" s="55" t="s">
        <v>74</v>
      </c>
      <c r="R1114" s="60">
        <v>8.4499999999999993</v>
      </c>
      <c r="S1114" s="59">
        <v>10</v>
      </c>
      <c r="T1114" s="60">
        <v>50.75</v>
      </c>
      <c r="U1114" s="55" t="s">
        <v>1870</v>
      </c>
      <c r="V1114" s="60">
        <v>117.9</v>
      </c>
      <c r="W1114" s="55" t="s">
        <v>21</v>
      </c>
      <c r="X1114" s="61">
        <v>10</v>
      </c>
      <c r="Y1114" s="11">
        <f t="shared" si="75"/>
        <v>1996</v>
      </c>
      <c r="Z1114" s="7" t="str">
        <f t="shared" si="76"/>
        <v>1996.4</v>
      </c>
      <c r="AA1114" s="12">
        <f>IF(AND(INDEX('Rate Case History'!V$11:V$13,MATCH($F1114,'Rate Case History'!$U$11:$U$13,0))="Yes",INDEX('Rate Case History'!V$15:V$17,MATCH($N1114,'Rate Case History'!$U$15:$U$17,0))="Yes",$M1114&lt;='Rate Case History'!$V$7,ISNUMBER($S1114)),$S1114/100,"NA")</f>
        <v>0.1</v>
      </c>
    </row>
    <row r="1115" spans="1:27" x14ac:dyDescent="0.25">
      <c r="A1115" s="55" t="s">
        <v>43</v>
      </c>
      <c r="B1115" s="56" t="s">
        <v>140</v>
      </c>
      <c r="C1115" s="55" t="s">
        <v>81</v>
      </c>
      <c r="D1115" s="55" t="s">
        <v>952</v>
      </c>
      <c r="E1115" s="55" t="s">
        <v>163</v>
      </c>
      <c r="F1115" s="55" t="s">
        <v>35</v>
      </c>
      <c r="G1115" s="57">
        <v>33920</v>
      </c>
      <c r="H1115" s="58">
        <v>1.8</v>
      </c>
      <c r="I1115" s="59">
        <v>9.15</v>
      </c>
      <c r="J1115" s="59">
        <v>11.75</v>
      </c>
      <c r="K1115" s="59">
        <v>44.28</v>
      </c>
      <c r="L1115" s="60" t="s">
        <v>17</v>
      </c>
      <c r="M1115" s="57">
        <v>34319</v>
      </c>
      <c r="N1115" s="55" t="s">
        <v>76</v>
      </c>
      <c r="O1115" s="58">
        <v>0</v>
      </c>
      <c r="P1115" s="55" t="s">
        <v>74</v>
      </c>
      <c r="Q1115" s="55" t="s">
        <v>74</v>
      </c>
      <c r="R1115" s="59">
        <v>8.58</v>
      </c>
      <c r="S1115" s="59">
        <v>10.6</v>
      </c>
      <c r="T1115" s="59">
        <v>44.61</v>
      </c>
      <c r="U1115" s="55" t="s">
        <v>1871</v>
      </c>
      <c r="V1115" s="59">
        <v>104.3</v>
      </c>
      <c r="W1115" s="55" t="s">
        <v>21</v>
      </c>
      <c r="X1115" s="61">
        <v>13</v>
      </c>
      <c r="Y1115" s="11">
        <f t="shared" si="75"/>
        <v>1993</v>
      </c>
      <c r="Z1115" s="7" t="str">
        <f t="shared" si="76"/>
        <v>1993.4</v>
      </c>
      <c r="AA1115" s="12">
        <f>IF(AND(INDEX('Rate Case History'!V$11:V$13,MATCH($F1115,'Rate Case History'!$U$11:$U$13,0))="Yes",INDEX('Rate Case History'!V$15:V$17,MATCH($N1115,'Rate Case History'!$U$15:$U$17,0))="Yes",$M1115&lt;='Rate Case History'!$V$7,ISNUMBER($S1115)),$S1115/100,"NA")</f>
        <v>0.106</v>
      </c>
    </row>
    <row r="1116" spans="1:27" x14ac:dyDescent="0.25">
      <c r="A1116" s="55" t="s">
        <v>43</v>
      </c>
      <c r="B1116" s="56" t="s">
        <v>140</v>
      </c>
      <c r="C1116" s="55" t="s">
        <v>81</v>
      </c>
      <c r="D1116" s="55" t="s">
        <v>2348</v>
      </c>
      <c r="E1116" s="55" t="s">
        <v>163</v>
      </c>
      <c r="F1116" s="55" t="s">
        <v>35</v>
      </c>
      <c r="G1116" s="57">
        <v>33095</v>
      </c>
      <c r="H1116" s="58">
        <v>5.9</v>
      </c>
      <c r="I1116" s="59">
        <v>10.26</v>
      </c>
      <c r="J1116" s="59">
        <v>13</v>
      </c>
      <c r="K1116" s="59">
        <v>41</v>
      </c>
      <c r="L1116" s="60" t="s">
        <v>17</v>
      </c>
      <c r="M1116" s="57">
        <v>33420</v>
      </c>
      <c r="N1116" s="55" t="s">
        <v>76</v>
      </c>
      <c r="O1116" s="58">
        <v>4.9000000000000004</v>
      </c>
      <c r="P1116" s="55" t="s">
        <v>74</v>
      </c>
      <c r="Q1116" s="55" t="s">
        <v>74</v>
      </c>
      <c r="R1116" s="59">
        <v>9.4499999999999993</v>
      </c>
      <c r="S1116" s="59">
        <v>11.7</v>
      </c>
      <c r="T1116" s="59">
        <v>41.48</v>
      </c>
      <c r="U1116" s="55" t="s">
        <v>2349</v>
      </c>
      <c r="V1116" s="60" t="s">
        <v>17</v>
      </c>
      <c r="W1116" s="55" t="s">
        <v>21</v>
      </c>
      <c r="X1116" s="61">
        <v>10</v>
      </c>
      <c r="Y1116" s="11">
        <f t="shared" ref="Y1116:Y1145" si="77">YEAR(M1116)</f>
        <v>1991</v>
      </c>
      <c r="Z1116" s="7" t="str">
        <f t="shared" si="76"/>
        <v>1991.3</v>
      </c>
      <c r="AA1116" s="12">
        <f>IF(AND(INDEX('Rate Case History'!V$11:V$13,MATCH($F1116,'Rate Case History'!$U$11:$U$13,0))="Yes",INDEX('Rate Case History'!V$15:V$17,MATCH($N1116,'Rate Case History'!$U$15:$U$17,0))="Yes",$M1116&lt;='Rate Case History'!$V$7,ISNUMBER($S1116)),$S1116/100,"NA")</f>
        <v>0.11699999999999999</v>
      </c>
    </row>
    <row r="1117" spans="1:27" x14ac:dyDescent="0.25">
      <c r="A1117" s="55" t="s">
        <v>43</v>
      </c>
      <c r="B1117" s="56" t="s">
        <v>140</v>
      </c>
      <c r="C1117" s="55" t="s">
        <v>81</v>
      </c>
      <c r="D1117" s="55" t="s">
        <v>2353</v>
      </c>
      <c r="E1117" s="55" t="s">
        <v>163</v>
      </c>
      <c r="F1117" s="55" t="s">
        <v>35</v>
      </c>
      <c r="G1117" s="57">
        <v>30825</v>
      </c>
      <c r="H1117" s="58">
        <v>2.7</v>
      </c>
      <c r="I1117" s="59">
        <v>13.95</v>
      </c>
      <c r="J1117" s="59">
        <v>18.3</v>
      </c>
      <c r="K1117" s="59">
        <v>42.09</v>
      </c>
      <c r="L1117" s="59" t="s">
        <v>17</v>
      </c>
      <c r="M1117" s="57">
        <v>31153</v>
      </c>
      <c r="N1117" s="55" t="s">
        <v>76</v>
      </c>
      <c r="O1117" s="58">
        <v>-0.1</v>
      </c>
      <c r="P1117" s="55" t="s">
        <v>74</v>
      </c>
      <c r="Q1117" s="55" t="s">
        <v>74</v>
      </c>
      <c r="R1117" s="59">
        <v>12.84</v>
      </c>
      <c r="S1117" s="59">
        <v>15.7</v>
      </c>
      <c r="T1117" s="59">
        <v>42.09</v>
      </c>
      <c r="U1117" s="55" t="s">
        <v>2066</v>
      </c>
      <c r="V1117" s="59" t="s">
        <v>17</v>
      </c>
      <c r="W1117" s="55" t="s">
        <v>21</v>
      </c>
      <c r="X1117" s="61">
        <v>10</v>
      </c>
      <c r="Y1117" s="11">
        <f t="shared" si="77"/>
        <v>1985</v>
      </c>
      <c r="Z1117" s="7" t="str">
        <f t="shared" si="76"/>
        <v>1985.2</v>
      </c>
      <c r="AA1117" s="12">
        <f>IF(AND(INDEX('Rate Case History'!V$11:V$13,MATCH($F1117,'Rate Case History'!$U$11:$U$13,0))="Yes",INDEX('Rate Case History'!V$15:V$17,MATCH($N1117,'Rate Case History'!$U$15:$U$17,0))="Yes",$M1117&lt;='Rate Case History'!$V$7,ISNUMBER($S1117)),$S1117/100,"NA")</f>
        <v>0.157</v>
      </c>
    </row>
    <row r="1118" spans="1:27" x14ac:dyDescent="0.25">
      <c r="A1118" s="55" t="s">
        <v>43</v>
      </c>
      <c r="B1118" s="56" t="s">
        <v>140</v>
      </c>
      <c r="C1118" s="55" t="s">
        <v>81</v>
      </c>
      <c r="D1118" s="55" t="s">
        <v>2354</v>
      </c>
      <c r="E1118" s="55" t="s">
        <v>163</v>
      </c>
      <c r="F1118" s="55" t="s">
        <v>35</v>
      </c>
      <c r="G1118" s="57">
        <v>30363</v>
      </c>
      <c r="H1118" s="58">
        <v>3.2</v>
      </c>
      <c r="I1118" s="59">
        <v>12.92</v>
      </c>
      <c r="J1118" s="59">
        <v>16.8</v>
      </c>
      <c r="K1118" s="59">
        <v>40.96</v>
      </c>
      <c r="L1118" s="59" t="s">
        <v>17</v>
      </c>
      <c r="M1118" s="57">
        <v>30691</v>
      </c>
      <c r="N1118" s="55" t="s">
        <v>76</v>
      </c>
      <c r="O1118" s="58">
        <v>3.1</v>
      </c>
      <c r="P1118" s="55" t="s">
        <v>74</v>
      </c>
      <c r="Q1118" s="55" t="s">
        <v>74</v>
      </c>
      <c r="R1118" s="59">
        <v>12.57</v>
      </c>
      <c r="S1118" s="59">
        <v>15.9</v>
      </c>
      <c r="T1118" s="59">
        <v>40.96</v>
      </c>
      <c r="U1118" s="55" t="s">
        <v>1955</v>
      </c>
      <c r="V1118" s="59" t="s">
        <v>17</v>
      </c>
      <c r="W1118" s="55" t="s">
        <v>21</v>
      </c>
      <c r="X1118" s="61">
        <v>10</v>
      </c>
      <c r="Y1118" s="11">
        <f t="shared" si="77"/>
        <v>1984</v>
      </c>
      <c r="Z1118" s="7" t="str">
        <f t="shared" si="76"/>
        <v>1984.1</v>
      </c>
      <c r="AA1118" s="12">
        <f>IF(AND(INDEX('Rate Case History'!V$11:V$13,MATCH($F1118,'Rate Case History'!$U$11:$U$13,0))="Yes",INDEX('Rate Case History'!V$15:V$17,MATCH($N1118,'Rate Case History'!$U$15:$U$17,0))="Yes",$M1118&lt;='Rate Case History'!$V$7,ISNUMBER($S1118)),$S1118/100,"NA")</f>
        <v>0.159</v>
      </c>
    </row>
    <row r="1119" spans="1:27" x14ac:dyDescent="0.25">
      <c r="A1119" s="55" t="s">
        <v>43</v>
      </c>
      <c r="B1119" s="56" t="s">
        <v>140</v>
      </c>
      <c r="C1119" s="55" t="s">
        <v>81</v>
      </c>
      <c r="D1119" s="55" t="s">
        <v>2356</v>
      </c>
      <c r="E1119" s="55" t="s">
        <v>163</v>
      </c>
      <c r="F1119" s="55" t="s">
        <v>35</v>
      </c>
      <c r="G1119" s="57">
        <v>29913</v>
      </c>
      <c r="H1119" s="58">
        <v>2.6</v>
      </c>
      <c r="I1119" s="60">
        <v>13.75</v>
      </c>
      <c r="J1119" s="60">
        <v>18.5</v>
      </c>
      <c r="K1119" s="60">
        <v>40.380000000000003</v>
      </c>
      <c r="L1119" s="60" t="s">
        <v>17</v>
      </c>
      <c r="M1119" s="57">
        <v>30239</v>
      </c>
      <c r="N1119" s="55" t="s">
        <v>76</v>
      </c>
      <c r="O1119" s="58">
        <v>2.2999999999999998</v>
      </c>
      <c r="P1119" s="55" t="s">
        <v>74</v>
      </c>
      <c r="Q1119" s="55" t="s">
        <v>74</v>
      </c>
      <c r="R1119" s="60">
        <v>12.49</v>
      </c>
      <c r="S1119" s="60">
        <v>15.9</v>
      </c>
      <c r="T1119" s="60">
        <v>40.46</v>
      </c>
      <c r="U1119" s="55" t="s">
        <v>2355</v>
      </c>
      <c r="V1119" s="60" t="s">
        <v>17</v>
      </c>
      <c r="W1119" s="55" t="s">
        <v>21</v>
      </c>
      <c r="X1119" s="61">
        <v>10</v>
      </c>
      <c r="Y1119" s="11">
        <f t="shared" si="77"/>
        <v>1982</v>
      </c>
      <c r="Z1119" s="7" t="str">
        <f t="shared" si="76"/>
        <v>1982.4</v>
      </c>
      <c r="AA1119" s="12">
        <f>IF(AND(INDEX('Rate Case History'!V$11:V$13,MATCH($F1119,'Rate Case History'!$U$11:$U$13,0))="Yes",INDEX('Rate Case History'!V$15:V$17,MATCH($N1119,'Rate Case History'!$U$15:$U$17,0))="Yes",$M1119&lt;='Rate Case History'!$V$7,ISNUMBER($S1119)),$S1119/100,"NA")</f>
        <v>0.159</v>
      </c>
    </row>
    <row r="1120" spans="1:27" x14ac:dyDescent="0.25">
      <c r="A1120" s="55" t="s">
        <v>43</v>
      </c>
      <c r="B1120" s="56" t="s">
        <v>140</v>
      </c>
      <c r="C1120" s="55" t="s">
        <v>81</v>
      </c>
      <c r="D1120" s="55" t="s">
        <v>2357</v>
      </c>
      <c r="E1120" s="55" t="s">
        <v>163</v>
      </c>
      <c r="F1120" s="55" t="s">
        <v>35</v>
      </c>
      <c r="G1120" s="57">
        <v>29454</v>
      </c>
      <c r="H1120" s="58">
        <v>3.2</v>
      </c>
      <c r="I1120" s="59">
        <v>12.13</v>
      </c>
      <c r="J1120" s="59">
        <v>17</v>
      </c>
      <c r="K1120" s="59">
        <v>38.229999999999997</v>
      </c>
      <c r="L1120" s="59" t="s">
        <v>17</v>
      </c>
      <c r="M1120" s="57">
        <v>29781</v>
      </c>
      <c r="N1120" s="55" t="s">
        <v>76</v>
      </c>
      <c r="O1120" s="58">
        <v>2.7</v>
      </c>
      <c r="P1120" s="55" t="s">
        <v>74</v>
      </c>
      <c r="Q1120" s="55" t="s">
        <v>74</v>
      </c>
      <c r="R1120" s="59">
        <v>12.24</v>
      </c>
      <c r="S1120" s="59">
        <v>16.899999999999999</v>
      </c>
      <c r="T1120" s="59">
        <v>38.04</v>
      </c>
      <c r="U1120" s="55" t="s">
        <v>2093</v>
      </c>
      <c r="V1120" s="59" t="s">
        <v>17</v>
      </c>
      <c r="W1120" s="55" t="s">
        <v>21</v>
      </c>
      <c r="X1120" s="61">
        <v>10</v>
      </c>
      <c r="Y1120" s="11">
        <f t="shared" si="77"/>
        <v>1981</v>
      </c>
      <c r="Z1120" s="7" t="str">
        <f t="shared" si="76"/>
        <v>1981.3</v>
      </c>
      <c r="AA1120" s="12">
        <f>IF(AND(INDEX('Rate Case History'!V$11:V$13,MATCH($F1120,'Rate Case History'!$U$11:$U$13,0))="Yes",INDEX('Rate Case History'!V$15:V$17,MATCH($N1120,'Rate Case History'!$U$15:$U$17,0))="Yes",$M1120&lt;='Rate Case History'!$V$7,ISNUMBER($S1120)),$S1120/100,"NA")</f>
        <v>0.16899999999999998</v>
      </c>
    </row>
    <row r="1121" spans="1:27" x14ac:dyDescent="0.25">
      <c r="A1121" s="55" t="s">
        <v>43</v>
      </c>
      <c r="B1121" s="56" t="s">
        <v>1634</v>
      </c>
      <c r="C1121" s="55" t="s">
        <v>44</v>
      </c>
      <c r="D1121" s="55" t="s">
        <v>1916</v>
      </c>
      <c r="E1121" s="55" t="s">
        <v>163</v>
      </c>
      <c r="F1121" s="55" t="s">
        <v>35</v>
      </c>
      <c r="G1121" s="57">
        <v>44589</v>
      </c>
      <c r="H1121" s="58">
        <v>402.2</v>
      </c>
      <c r="I1121" s="59">
        <v>7.14</v>
      </c>
      <c r="J1121" s="59">
        <v>10</v>
      </c>
      <c r="K1121" s="59">
        <v>50</v>
      </c>
      <c r="L1121" s="59">
        <v>9696.9580000000005</v>
      </c>
      <c r="M1121" s="57">
        <v>45127</v>
      </c>
      <c r="N1121" s="55" t="s">
        <v>73</v>
      </c>
      <c r="O1121" s="58">
        <v>217.21</v>
      </c>
      <c r="P1121" s="55" t="s">
        <v>75</v>
      </c>
      <c r="Q1121" s="55" t="s">
        <v>74</v>
      </c>
      <c r="R1121" s="59">
        <v>6.75</v>
      </c>
      <c r="S1121" s="59">
        <v>9.25</v>
      </c>
      <c r="T1121" s="59">
        <v>48</v>
      </c>
      <c r="U1121" s="55" t="s">
        <v>1683</v>
      </c>
      <c r="V1121" s="59">
        <v>9647.0040000000008</v>
      </c>
      <c r="W1121" s="55" t="s">
        <v>21</v>
      </c>
      <c r="X1121" s="61">
        <v>17</v>
      </c>
      <c r="Y1121" s="11">
        <f t="shared" si="77"/>
        <v>2023</v>
      </c>
      <c r="Z1121" s="7" t="str">
        <f t="shared" si="76"/>
        <v>2023.3</v>
      </c>
      <c r="AA1121" s="12">
        <f>IF(AND(INDEX('Rate Case History'!V$11:V$13,MATCH($F1121,'Rate Case History'!$U$11:$U$13,0))="Yes",INDEX('Rate Case History'!V$15:V$17,MATCH($N1121,'Rate Case History'!$U$15:$U$17,0))="Yes",$M1121&lt;='Rate Case History'!$V$7,ISNUMBER($S1121)),$S1121/100,"NA")</f>
        <v>9.2499999999999999E-2</v>
      </c>
    </row>
    <row r="1122" spans="1:27" x14ac:dyDescent="0.25">
      <c r="A1122" s="55" t="s">
        <v>43</v>
      </c>
      <c r="B1122" s="56" t="s">
        <v>1634</v>
      </c>
      <c r="C1122" s="55" t="s">
        <v>44</v>
      </c>
      <c r="D1122" s="55" t="s">
        <v>953</v>
      </c>
      <c r="E1122" s="55" t="s">
        <v>163</v>
      </c>
      <c r="F1122" s="55" t="s">
        <v>35</v>
      </c>
      <c r="G1122" s="57">
        <v>43496</v>
      </c>
      <c r="H1122" s="58">
        <v>206.232</v>
      </c>
      <c r="I1122" s="59">
        <v>7.19</v>
      </c>
      <c r="J1122" s="59">
        <v>9.75</v>
      </c>
      <c r="K1122" s="59">
        <v>50</v>
      </c>
      <c r="L1122" s="59">
        <v>7192.549</v>
      </c>
      <c r="M1122" s="57">
        <v>43846</v>
      </c>
      <c r="N1122" s="55" t="s">
        <v>73</v>
      </c>
      <c r="O1122" s="58">
        <v>83.923000000000002</v>
      </c>
      <c r="P1122" s="55" t="s">
        <v>75</v>
      </c>
      <c r="Q1122" s="55" t="s">
        <v>74</v>
      </c>
      <c r="R1122" s="59">
        <v>6.61</v>
      </c>
      <c r="S1122" s="59">
        <v>8.8000000000000007</v>
      </c>
      <c r="T1122" s="59">
        <v>48</v>
      </c>
      <c r="U1122" s="55" t="s">
        <v>1685</v>
      </c>
      <c r="V1122" s="59">
        <v>7170.7250000000004</v>
      </c>
      <c r="W1122" s="55" t="s">
        <v>21</v>
      </c>
      <c r="X1122" s="61">
        <v>11</v>
      </c>
      <c r="Y1122" s="11">
        <f t="shared" si="77"/>
        <v>2020</v>
      </c>
      <c r="Z1122" s="7" t="str">
        <f t="shared" si="76"/>
        <v>2020.1</v>
      </c>
      <c r="AA1122" s="12">
        <f>IF(AND(INDEX('Rate Case History'!V$11:V$13,MATCH($F1122,'Rate Case History'!$U$11:$U$13,0))="Yes",INDEX('Rate Case History'!V$15:V$17,MATCH($N1122,'Rate Case History'!$U$15:$U$17,0))="Yes",$M1122&lt;='Rate Case History'!$V$7,ISNUMBER($S1122)),$S1122/100,"NA")</f>
        <v>8.8000000000000009E-2</v>
      </c>
    </row>
    <row r="1123" spans="1:27" x14ac:dyDescent="0.25">
      <c r="A1123" s="55" t="s">
        <v>43</v>
      </c>
      <c r="B1123" s="56" t="s">
        <v>1634</v>
      </c>
      <c r="C1123" s="55" t="s">
        <v>44</v>
      </c>
      <c r="D1123" s="55" t="s">
        <v>954</v>
      </c>
      <c r="E1123" s="55" t="s">
        <v>163</v>
      </c>
      <c r="F1123" s="55" t="s">
        <v>35</v>
      </c>
      <c r="G1123" s="57">
        <v>42398</v>
      </c>
      <c r="H1123" s="58">
        <v>158.9</v>
      </c>
      <c r="I1123" s="59">
        <v>7.31</v>
      </c>
      <c r="J1123" s="59">
        <v>9.75</v>
      </c>
      <c r="K1123" s="59">
        <v>48</v>
      </c>
      <c r="L1123" s="59">
        <v>4882.143</v>
      </c>
      <c r="M1123" s="57">
        <v>42759</v>
      </c>
      <c r="N1123" s="55" t="s">
        <v>73</v>
      </c>
      <c r="O1123" s="58">
        <v>-5.3</v>
      </c>
      <c r="P1123" s="55" t="s">
        <v>75</v>
      </c>
      <c r="Q1123" s="55" t="s">
        <v>74</v>
      </c>
      <c r="R1123" s="59">
        <v>6.82</v>
      </c>
      <c r="S1123" s="59">
        <v>9</v>
      </c>
      <c r="T1123" s="59">
        <v>48</v>
      </c>
      <c r="U1123" s="55" t="s">
        <v>1665</v>
      </c>
      <c r="V1123" s="59">
        <v>4841</v>
      </c>
      <c r="W1123" s="55" t="s">
        <v>21</v>
      </c>
      <c r="X1123" s="61">
        <v>12</v>
      </c>
      <c r="Y1123" s="11">
        <f t="shared" si="77"/>
        <v>2017</v>
      </c>
      <c r="Z1123" s="7" t="str">
        <f t="shared" si="76"/>
        <v>2017.1</v>
      </c>
      <c r="AA1123" s="12">
        <f>IF(AND(INDEX('Rate Case History'!V$11:V$13,MATCH($F1123,'Rate Case History'!$U$11:$U$13,0))="Yes",INDEX('Rate Case History'!V$15:V$17,MATCH($N1123,'Rate Case History'!$U$15:$U$17,0))="Yes",$M1123&lt;='Rate Case History'!$V$7,ISNUMBER($S1123)),$S1123/100,"NA")</f>
        <v>0.09</v>
      </c>
    </row>
    <row r="1124" spans="1:27" x14ac:dyDescent="0.25">
      <c r="A1124" s="55" t="s">
        <v>43</v>
      </c>
      <c r="B1124" s="56" t="s">
        <v>1634</v>
      </c>
      <c r="C1124" s="55" t="s">
        <v>44</v>
      </c>
      <c r="D1124" s="55" t="s">
        <v>955</v>
      </c>
      <c r="E1124" s="55" t="s">
        <v>163</v>
      </c>
      <c r="F1124" s="55" t="s">
        <v>35</v>
      </c>
      <c r="G1124" s="57">
        <v>41299</v>
      </c>
      <c r="H1124" s="58">
        <v>25.878</v>
      </c>
      <c r="I1124" s="59">
        <v>7.57</v>
      </c>
      <c r="J1124" s="59">
        <v>10.1</v>
      </c>
      <c r="K1124" s="59">
        <v>50.06</v>
      </c>
      <c r="L1124" s="60">
        <v>3532.424</v>
      </c>
      <c r="M1124" s="57">
        <v>41690</v>
      </c>
      <c r="N1124" s="55" t="s">
        <v>73</v>
      </c>
      <c r="O1124" s="58">
        <v>-54.601999999999997</v>
      </c>
      <c r="P1124" s="55" t="s">
        <v>75</v>
      </c>
      <c r="Q1124" s="55" t="s">
        <v>74</v>
      </c>
      <c r="R1124" s="59">
        <v>7.1</v>
      </c>
      <c r="S1124" s="59">
        <v>9.3000000000000007</v>
      </c>
      <c r="T1124" s="59">
        <v>48</v>
      </c>
      <c r="U1124" s="55" t="s">
        <v>1658</v>
      </c>
      <c r="V1124" s="60">
        <v>3520.5529999999999</v>
      </c>
      <c r="W1124" s="55" t="s">
        <v>21</v>
      </c>
      <c r="X1124" s="61">
        <v>13</v>
      </c>
      <c r="Y1124" s="11">
        <f t="shared" si="77"/>
        <v>2014</v>
      </c>
      <c r="Z1124" s="7" t="str">
        <f t="shared" si="76"/>
        <v>2014.1</v>
      </c>
      <c r="AA1124" s="12">
        <f>IF(AND(INDEX('Rate Case History'!V$11:V$13,MATCH($F1124,'Rate Case History'!$U$11:$U$13,0))="Yes",INDEX('Rate Case History'!V$15:V$17,MATCH($N1124,'Rate Case History'!$U$15:$U$17,0))="Yes",$M1124&lt;='Rate Case History'!$V$7,ISNUMBER($S1124)),$S1124/100,"NA")</f>
        <v>9.3000000000000013E-2</v>
      </c>
    </row>
    <row r="1125" spans="1:27" x14ac:dyDescent="0.25">
      <c r="A1125" s="55" t="s">
        <v>43</v>
      </c>
      <c r="B1125" s="56" t="s">
        <v>1634</v>
      </c>
      <c r="C1125" s="55" t="s">
        <v>44</v>
      </c>
      <c r="D1125" s="55" t="s">
        <v>956</v>
      </c>
      <c r="E1125" s="55" t="s">
        <v>163</v>
      </c>
      <c r="F1125" s="55" t="s">
        <v>35</v>
      </c>
      <c r="G1125" s="57">
        <v>40123</v>
      </c>
      <c r="H1125" s="58">
        <v>160.80000000000001</v>
      </c>
      <c r="I1125" s="59">
        <v>8.1300000000000008</v>
      </c>
      <c r="J1125" s="59">
        <v>10.8</v>
      </c>
      <c r="K1125" s="59">
        <v>48.15</v>
      </c>
      <c r="L1125" s="60">
        <v>3093.3380000000002</v>
      </c>
      <c r="M1125" s="57">
        <v>40437</v>
      </c>
      <c r="N1125" s="55" t="s">
        <v>73</v>
      </c>
      <c r="O1125" s="58">
        <v>47.137999999999998</v>
      </c>
      <c r="P1125" s="55" t="s">
        <v>75</v>
      </c>
      <c r="Q1125" s="55" t="s">
        <v>74</v>
      </c>
      <c r="R1125" s="59">
        <v>7.46</v>
      </c>
      <c r="S1125" s="59">
        <v>9.6</v>
      </c>
      <c r="T1125" s="59">
        <v>48</v>
      </c>
      <c r="U1125" s="55" t="s">
        <v>1741</v>
      </c>
      <c r="V1125" s="60">
        <v>3027.1729999999998</v>
      </c>
      <c r="W1125" s="55" t="s">
        <v>21</v>
      </c>
      <c r="X1125" s="61">
        <v>10</v>
      </c>
      <c r="Y1125" s="11">
        <f t="shared" si="77"/>
        <v>2010</v>
      </c>
      <c r="Z1125" s="7" t="str">
        <f t="shared" si="76"/>
        <v>2010.3</v>
      </c>
      <c r="AA1125" s="12">
        <f>IF(AND(INDEX('Rate Case History'!V$11:V$13,MATCH($F1125,'Rate Case History'!$U$11:$U$13,0))="Yes",INDEX('Rate Case History'!V$15:V$17,MATCH($N1125,'Rate Case History'!$U$15:$U$17,0))="Yes",$M1125&lt;='Rate Case History'!$V$7,ISNUMBER($S1125)),$S1125/100,"NA")</f>
        <v>9.6000000000000002E-2</v>
      </c>
    </row>
    <row r="1126" spans="1:27" x14ac:dyDescent="0.25">
      <c r="A1126" s="55" t="s">
        <v>43</v>
      </c>
      <c r="B1126" s="56" t="s">
        <v>1634</v>
      </c>
      <c r="C1126" s="55" t="s">
        <v>44</v>
      </c>
      <c r="D1126" s="55" t="s">
        <v>957</v>
      </c>
      <c r="E1126" s="55" t="s">
        <v>163</v>
      </c>
      <c r="F1126" s="55" t="s">
        <v>35</v>
      </c>
      <c r="G1126" s="57">
        <v>39023</v>
      </c>
      <c r="H1126" s="58">
        <v>192.3</v>
      </c>
      <c r="I1126" s="59">
        <v>8.66</v>
      </c>
      <c r="J1126" s="59">
        <v>11.6</v>
      </c>
      <c r="K1126" s="59">
        <v>48.33</v>
      </c>
      <c r="L1126" s="59">
        <v>2468.9070000000002</v>
      </c>
      <c r="M1126" s="57">
        <v>39350</v>
      </c>
      <c r="N1126" s="55" t="s">
        <v>73</v>
      </c>
      <c r="O1126" s="58">
        <v>67.376999999999995</v>
      </c>
      <c r="P1126" s="55" t="s">
        <v>75</v>
      </c>
      <c r="Q1126" s="55" t="s">
        <v>74</v>
      </c>
      <c r="R1126" s="59">
        <v>7.63</v>
      </c>
      <c r="S1126" s="59">
        <v>9.6999999999999993</v>
      </c>
      <c r="T1126" s="59">
        <v>48</v>
      </c>
      <c r="U1126" s="55" t="s">
        <v>1759</v>
      </c>
      <c r="V1126" s="59">
        <v>2306.5940000000001</v>
      </c>
      <c r="W1126" s="55" t="s">
        <v>21</v>
      </c>
      <c r="X1126" s="61">
        <v>10</v>
      </c>
      <c r="Y1126" s="11">
        <f t="shared" si="77"/>
        <v>2007</v>
      </c>
      <c r="Z1126" s="7" t="str">
        <f t="shared" si="76"/>
        <v>2007.3</v>
      </c>
      <c r="AA1126" s="12">
        <f>IF(AND(INDEX('Rate Case History'!V$11:V$13,MATCH($F1126,'Rate Case History'!$U$11:$U$13,0))="Yes",INDEX('Rate Case History'!V$15:V$17,MATCH($N1126,'Rate Case History'!$U$15:$U$17,0))="Yes",$M1126&lt;='Rate Case History'!$V$7,ISNUMBER($S1126)),$S1126/100,"NA")</f>
        <v>9.6999999999999989E-2</v>
      </c>
    </row>
    <row r="1127" spans="1:27" x14ac:dyDescent="0.25">
      <c r="A1127" s="55" t="s">
        <v>43</v>
      </c>
      <c r="B1127" s="56" t="s">
        <v>1634</v>
      </c>
      <c r="C1127" s="55" t="s">
        <v>44</v>
      </c>
      <c r="D1127" s="55" t="s">
        <v>958</v>
      </c>
      <c r="E1127" s="55" t="s">
        <v>163</v>
      </c>
      <c r="F1127" s="55" t="s">
        <v>35</v>
      </c>
      <c r="G1127" s="57">
        <v>37946</v>
      </c>
      <c r="H1127" s="58">
        <v>107.5</v>
      </c>
      <c r="I1127" s="60">
        <v>9.02</v>
      </c>
      <c r="J1127" s="60">
        <v>12</v>
      </c>
      <c r="K1127" s="60">
        <v>49.3</v>
      </c>
      <c r="L1127" s="60">
        <v>1953.8</v>
      </c>
      <c r="M1127" s="57">
        <v>38257</v>
      </c>
      <c r="N1127" s="55" t="s">
        <v>73</v>
      </c>
      <c r="O1127" s="58">
        <v>46.8</v>
      </c>
      <c r="P1127" s="55" t="s">
        <v>75</v>
      </c>
      <c r="Q1127" s="55" t="s">
        <v>74</v>
      </c>
      <c r="R1127" s="60">
        <v>8.06</v>
      </c>
      <c r="S1127" s="59">
        <v>10.3</v>
      </c>
      <c r="T1127" s="60">
        <v>48</v>
      </c>
      <c r="U1127" s="55" t="s">
        <v>1701</v>
      </c>
      <c r="V1127" s="60">
        <v>1952.3</v>
      </c>
      <c r="W1127" s="55" t="s">
        <v>21</v>
      </c>
      <c r="X1127" s="61">
        <v>10</v>
      </c>
      <c r="Y1127" s="11">
        <f t="shared" si="77"/>
        <v>2004</v>
      </c>
      <c r="Z1127" s="7" t="str">
        <f t="shared" si="76"/>
        <v>2004.3</v>
      </c>
      <c r="AA1127" s="12">
        <f>IF(AND(INDEX('Rate Case History'!V$11:V$13,MATCH($F1127,'Rate Case History'!$U$11:$U$13,0))="Yes",INDEX('Rate Case History'!V$15:V$17,MATCH($N1127,'Rate Case History'!$U$15:$U$17,0))="Yes",$M1127&lt;='Rate Case History'!$V$7,ISNUMBER($S1127)),$S1127/100,"NA")</f>
        <v>0.10300000000000001</v>
      </c>
    </row>
    <row r="1128" spans="1:27" x14ac:dyDescent="0.25">
      <c r="A1128" s="55" t="s">
        <v>43</v>
      </c>
      <c r="B1128" s="56" t="s">
        <v>1634</v>
      </c>
      <c r="C1128" s="55" t="s">
        <v>44</v>
      </c>
      <c r="D1128" s="55" t="s">
        <v>959</v>
      </c>
      <c r="E1128" s="55" t="s">
        <v>163</v>
      </c>
      <c r="F1128" s="55" t="s">
        <v>35</v>
      </c>
      <c r="G1128" s="57">
        <v>37316</v>
      </c>
      <c r="H1128" s="58">
        <v>-25</v>
      </c>
      <c r="I1128" s="59" t="s">
        <v>17</v>
      </c>
      <c r="J1128" s="59">
        <v>11.5</v>
      </c>
      <c r="K1128" s="59" t="s">
        <v>17</v>
      </c>
      <c r="L1128" s="60" t="s">
        <v>17</v>
      </c>
      <c r="M1128" s="57">
        <v>37363</v>
      </c>
      <c r="N1128" s="55" t="s">
        <v>73</v>
      </c>
      <c r="O1128" s="58">
        <v>-25</v>
      </c>
      <c r="P1128" s="55" t="s">
        <v>75</v>
      </c>
      <c r="Q1128" s="55" t="s">
        <v>74</v>
      </c>
      <c r="R1128" s="59" t="s">
        <v>17</v>
      </c>
      <c r="S1128" s="59">
        <v>11.5</v>
      </c>
      <c r="T1128" s="59" t="s">
        <v>17</v>
      </c>
      <c r="U1128" s="55" t="s">
        <v>1747</v>
      </c>
      <c r="V1128" s="60" t="s">
        <v>17</v>
      </c>
      <c r="W1128" s="55" t="s">
        <v>21</v>
      </c>
      <c r="X1128" s="61">
        <v>1</v>
      </c>
      <c r="Y1128" s="11">
        <f t="shared" si="77"/>
        <v>2002</v>
      </c>
      <c r="Z1128" s="7" t="str">
        <f t="shared" si="76"/>
        <v>2002.2</v>
      </c>
      <c r="AA1128" s="12">
        <f>IF(AND(INDEX('Rate Case History'!V$11:V$13,MATCH($F1128,'Rate Case History'!$U$11:$U$13,0))="Yes",INDEX('Rate Case History'!V$15:V$17,MATCH($N1128,'Rate Case History'!$U$15:$U$17,0))="Yes",$M1128&lt;='Rate Case History'!$V$7,ISNUMBER($S1128)),$S1128/100,"NA")</f>
        <v>0.115</v>
      </c>
    </row>
    <row r="1129" spans="1:27" x14ac:dyDescent="0.25">
      <c r="A1129" s="55" t="s">
        <v>43</v>
      </c>
      <c r="B1129" s="56" t="s">
        <v>1634</v>
      </c>
      <c r="C1129" s="55" t="s">
        <v>44</v>
      </c>
      <c r="D1129" s="55" t="s">
        <v>960</v>
      </c>
      <c r="E1129" s="55" t="s">
        <v>163</v>
      </c>
      <c r="F1129" s="55" t="s">
        <v>35</v>
      </c>
      <c r="G1129" s="57">
        <v>34292</v>
      </c>
      <c r="H1129" s="58">
        <v>19.100000000000001</v>
      </c>
      <c r="I1129" s="59">
        <v>9.4</v>
      </c>
      <c r="J1129" s="59">
        <v>11.6</v>
      </c>
      <c r="K1129" s="59">
        <v>52</v>
      </c>
      <c r="L1129" s="60">
        <v>1267.4000000000001</v>
      </c>
      <c r="M1129" s="57">
        <v>34606</v>
      </c>
      <c r="N1129" s="55" t="s">
        <v>73</v>
      </c>
      <c r="O1129" s="58">
        <v>7.7</v>
      </c>
      <c r="P1129" s="55" t="s">
        <v>75</v>
      </c>
      <c r="Q1129" s="55" t="s">
        <v>74</v>
      </c>
      <c r="R1129" s="59">
        <v>9.06</v>
      </c>
      <c r="S1129" s="59">
        <v>10.9</v>
      </c>
      <c r="T1129" s="59">
        <v>52</v>
      </c>
      <c r="U1129" s="55" t="s">
        <v>1750</v>
      </c>
      <c r="V1129" s="60">
        <v>1283.2</v>
      </c>
      <c r="W1129" s="55" t="s">
        <v>21</v>
      </c>
      <c r="X1129" s="61">
        <v>10</v>
      </c>
      <c r="Y1129" s="11">
        <f t="shared" si="77"/>
        <v>1994</v>
      </c>
      <c r="Z1129" s="7" t="str">
        <f t="shared" si="76"/>
        <v>1994.3</v>
      </c>
      <c r="AA1129" s="12">
        <f>IF(AND(INDEX('Rate Case History'!V$11:V$13,MATCH($F1129,'Rate Case History'!$U$11:$U$13,0))="Yes",INDEX('Rate Case History'!V$15:V$17,MATCH($N1129,'Rate Case History'!$U$15:$U$17,0))="Yes",$M1129&lt;='Rate Case History'!$V$7,ISNUMBER($S1129)),$S1129/100,"NA")</f>
        <v>0.109</v>
      </c>
    </row>
    <row r="1130" spans="1:27" x14ac:dyDescent="0.25">
      <c r="A1130" s="55" t="s">
        <v>43</v>
      </c>
      <c r="B1130" s="56" t="s">
        <v>1634</v>
      </c>
      <c r="C1130" s="55" t="s">
        <v>44</v>
      </c>
      <c r="D1130" s="55" t="s">
        <v>2358</v>
      </c>
      <c r="E1130" s="55" t="s">
        <v>163</v>
      </c>
      <c r="F1130" s="55" t="s">
        <v>35</v>
      </c>
      <c r="G1130" s="57">
        <v>33197</v>
      </c>
      <c r="H1130" s="58">
        <v>41.3</v>
      </c>
      <c r="I1130" s="59">
        <v>10.18</v>
      </c>
      <c r="J1130" s="59">
        <v>13</v>
      </c>
      <c r="K1130" s="59">
        <v>50</v>
      </c>
      <c r="L1130" s="60">
        <v>1022.7</v>
      </c>
      <c r="M1130" s="57">
        <v>33514</v>
      </c>
      <c r="N1130" s="55" t="s">
        <v>76</v>
      </c>
      <c r="O1130" s="58">
        <v>21.4</v>
      </c>
      <c r="P1130" s="55" t="s">
        <v>74</v>
      </c>
      <c r="Q1130" s="55" t="s">
        <v>74</v>
      </c>
      <c r="R1130" s="60">
        <v>9.33</v>
      </c>
      <c r="S1130" s="59">
        <v>11.3</v>
      </c>
      <c r="T1130" s="60">
        <v>50</v>
      </c>
      <c r="U1130" s="55" t="s">
        <v>1732</v>
      </c>
      <c r="V1130" s="60">
        <v>1024.3</v>
      </c>
      <c r="W1130" s="55" t="s">
        <v>21</v>
      </c>
      <c r="X1130" s="61">
        <v>10</v>
      </c>
      <c r="Y1130" s="11">
        <f t="shared" si="77"/>
        <v>1991</v>
      </c>
      <c r="Z1130" s="7" t="str">
        <f t="shared" si="76"/>
        <v>1991.4</v>
      </c>
      <c r="AA1130" s="12">
        <f>IF(AND(INDEX('Rate Case History'!V$11:V$13,MATCH($F1130,'Rate Case History'!$U$11:$U$13,0))="Yes",INDEX('Rate Case History'!V$15:V$17,MATCH($N1130,'Rate Case History'!$U$15:$U$17,0))="Yes",$M1130&lt;='Rate Case History'!$V$7,ISNUMBER($S1130)),$S1130/100,"NA")</f>
        <v>0.113</v>
      </c>
    </row>
    <row r="1131" spans="1:27" x14ac:dyDescent="0.25">
      <c r="A1131" s="55" t="s">
        <v>43</v>
      </c>
      <c r="B1131" s="56" t="s">
        <v>1634</v>
      </c>
      <c r="C1131" s="55" t="s">
        <v>44</v>
      </c>
      <c r="D1131" s="55" t="s">
        <v>2359</v>
      </c>
      <c r="E1131" s="55" t="s">
        <v>163</v>
      </c>
      <c r="F1131" s="55" t="s">
        <v>35</v>
      </c>
      <c r="G1131" s="57">
        <v>32465</v>
      </c>
      <c r="H1131" s="58">
        <v>46.7</v>
      </c>
      <c r="I1131" s="59">
        <v>10.24</v>
      </c>
      <c r="J1131" s="59">
        <v>13.5</v>
      </c>
      <c r="K1131" s="59">
        <v>50</v>
      </c>
      <c r="L1131" s="60" t="s">
        <v>17</v>
      </c>
      <c r="M1131" s="57">
        <v>32772</v>
      </c>
      <c r="N1131" s="55" t="s">
        <v>73</v>
      </c>
      <c r="O1131" s="58">
        <v>20.399999999999999</v>
      </c>
      <c r="P1131" s="55" t="s">
        <v>74</v>
      </c>
      <c r="Q1131" s="55" t="s">
        <v>74</v>
      </c>
      <c r="R1131" s="60" t="s">
        <v>17</v>
      </c>
      <c r="S1131" s="59" t="s">
        <v>17</v>
      </c>
      <c r="T1131" s="59" t="s">
        <v>17</v>
      </c>
      <c r="U1131" s="55" t="s">
        <v>1898</v>
      </c>
      <c r="V1131" s="60" t="s">
        <v>17</v>
      </c>
      <c r="W1131" s="55" t="s">
        <v>21</v>
      </c>
      <c r="X1131" s="61">
        <v>10</v>
      </c>
      <c r="Y1131" s="11">
        <f t="shared" si="77"/>
        <v>1989</v>
      </c>
      <c r="Z1131" s="7" t="str">
        <f t="shared" si="76"/>
        <v>1989.3</v>
      </c>
      <c r="AA1131" s="12" t="str">
        <f>IF(AND(INDEX('Rate Case History'!V$11:V$13,MATCH($F1131,'Rate Case History'!$U$11:$U$13,0))="Yes",INDEX('Rate Case History'!V$15:V$17,MATCH($N1131,'Rate Case History'!$U$15:$U$17,0))="Yes",$M1131&lt;='Rate Case History'!$V$7,ISNUMBER($S1131)),$S1131/100,"NA")</f>
        <v>NA</v>
      </c>
    </row>
    <row r="1132" spans="1:27" x14ac:dyDescent="0.25">
      <c r="A1132" s="55" t="s">
        <v>43</v>
      </c>
      <c r="B1132" s="56" t="s">
        <v>1634</v>
      </c>
      <c r="C1132" s="55" t="s">
        <v>44</v>
      </c>
      <c r="D1132" s="55" t="s">
        <v>2360</v>
      </c>
      <c r="E1132" s="55" t="s">
        <v>163</v>
      </c>
      <c r="F1132" s="55" t="s">
        <v>35</v>
      </c>
      <c r="G1132" s="57">
        <v>30995</v>
      </c>
      <c r="H1132" s="58">
        <v>48</v>
      </c>
      <c r="I1132" s="59">
        <v>11.66</v>
      </c>
      <c r="J1132" s="59">
        <v>16</v>
      </c>
      <c r="K1132" s="59">
        <v>53.11</v>
      </c>
      <c r="L1132" s="60">
        <v>698.2</v>
      </c>
      <c r="M1132" s="57">
        <v>31376</v>
      </c>
      <c r="N1132" s="55" t="s">
        <v>76</v>
      </c>
      <c r="O1132" s="58">
        <v>13.3</v>
      </c>
      <c r="P1132" s="55" t="s">
        <v>74</v>
      </c>
      <c r="Q1132" s="55" t="s">
        <v>74</v>
      </c>
      <c r="R1132" s="60">
        <v>10.11</v>
      </c>
      <c r="S1132" s="59">
        <v>13.3</v>
      </c>
      <c r="T1132" s="59">
        <v>50</v>
      </c>
      <c r="U1132" s="55" t="s">
        <v>1965</v>
      </c>
      <c r="V1132" s="60">
        <v>687.6</v>
      </c>
      <c r="W1132" s="55" t="s">
        <v>21</v>
      </c>
      <c r="X1132" s="61">
        <v>12</v>
      </c>
      <c r="Y1132" s="11">
        <f t="shared" si="77"/>
        <v>1985</v>
      </c>
      <c r="Z1132" s="7" t="str">
        <f t="shared" si="76"/>
        <v>1985.4</v>
      </c>
      <c r="AA1132" s="12">
        <f>IF(AND(INDEX('Rate Case History'!V$11:V$13,MATCH($F1132,'Rate Case History'!$U$11:$U$13,0))="Yes",INDEX('Rate Case History'!V$15:V$17,MATCH($N1132,'Rate Case History'!$U$15:$U$17,0))="Yes",$M1132&lt;='Rate Case History'!$V$7,ISNUMBER($S1132)),$S1132/100,"NA")</f>
        <v>0.13300000000000001</v>
      </c>
    </row>
    <row r="1133" spans="1:27" x14ac:dyDescent="0.25">
      <c r="A1133" s="55" t="s">
        <v>43</v>
      </c>
      <c r="B1133" s="56" t="s">
        <v>1634</v>
      </c>
      <c r="C1133" s="55" t="s">
        <v>44</v>
      </c>
      <c r="D1133" s="55" t="s">
        <v>2361</v>
      </c>
      <c r="E1133" s="55" t="s">
        <v>163</v>
      </c>
      <c r="F1133" s="55" t="s">
        <v>35</v>
      </c>
      <c r="G1133" s="57">
        <v>29774</v>
      </c>
      <c r="H1133" s="58">
        <v>76.599999999999994</v>
      </c>
      <c r="I1133" s="59">
        <v>12.16</v>
      </c>
      <c r="J1133" s="59">
        <v>17.5</v>
      </c>
      <c r="K1133" s="59">
        <v>48.03</v>
      </c>
      <c r="L1133" s="59">
        <v>623.9</v>
      </c>
      <c r="M1133" s="57">
        <v>30109</v>
      </c>
      <c r="N1133" s="55" t="s">
        <v>76</v>
      </c>
      <c r="O1133" s="58">
        <v>52.4</v>
      </c>
      <c r="P1133" s="55" t="s">
        <v>74</v>
      </c>
      <c r="Q1133" s="55" t="s">
        <v>74</v>
      </c>
      <c r="R1133" s="59">
        <v>11.44</v>
      </c>
      <c r="S1133" s="59">
        <v>16</v>
      </c>
      <c r="T1133" s="59">
        <v>48.03</v>
      </c>
      <c r="U1133" s="55" t="s">
        <v>1966</v>
      </c>
      <c r="V1133" s="59">
        <v>623.79999999999995</v>
      </c>
      <c r="W1133" s="55" t="s">
        <v>21</v>
      </c>
      <c r="X1133" s="61">
        <v>11</v>
      </c>
      <c r="Y1133" s="11">
        <f t="shared" si="77"/>
        <v>1982</v>
      </c>
      <c r="Z1133" s="7" t="str">
        <f t="shared" si="76"/>
        <v>1982.2</v>
      </c>
      <c r="AA1133" s="12">
        <f>IF(AND(INDEX('Rate Case History'!V$11:V$13,MATCH($F1133,'Rate Case History'!$U$11:$U$13,0))="Yes",INDEX('Rate Case History'!V$15:V$17,MATCH($N1133,'Rate Case History'!$U$15:$U$17,0))="Yes",$M1133&lt;='Rate Case History'!$V$7,ISNUMBER($S1133)),$S1133/100,"NA")</f>
        <v>0.16</v>
      </c>
    </row>
    <row r="1134" spans="1:27" x14ac:dyDescent="0.25">
      <c r="A1134" s="55" t="s">
        <v>43</v>
      </c>
      <c r="B1134" s="56" t="s">
        <v>1634</v>
      </c>
      <c r="C1134" s="55" t="s">
        <v>44</v>
      </c>
      <c r="D1134" s="55" t="s">
        <v>2362</v>
      </c>
      <c r="E1134" s="55" t="s">
        <v>163</v>
      </c>
      <c r="F1134" s="55" t="s">
        <v>35</v>
      </c>
      <c r="G1134" s="57">
        <v>28956</v>
      </c>
      <c r="H1134" s="58">
        <v>38.700000000000003</v>
      </c>
      <c r="I1134" s="59">
        <v>9.52</v>
      </c>
      <c r="J1134" s="59">
        <v>13.5</v>
      </c>
      <c r="K1134" s="59">
        <v>45.2</v>
      </c>
      <c r="L1134" s="59" t="s">
        <v>17</v>
      </c>
      <c r="M1134" s="57">
        <v>29287</v>
      </c>
      <c r="N1134" s="55" t="s">
        <v>76</v>
      </c>
      <c r="O1134" s="58">
        <v>28.8</v>
      </c>
      <c r="P1134" s="55" t="s">
        <v>74</v>
      </c>
      <c r="Q1134" s="55" t="s">
        <v>74</v>
      </c>
      <c r="R1134" s="59">
        <v>9.4700000000000006</v>
      </c>
      <c r="S1134" s="59">
        <v>13.5</v>
      </c>
      <c r="T1134" s="59">
        <v>44.69</v>
      </c>
      <c r="U1134" s="55" t="s">
        <v>1983</v>
      </c>
      <c r="V1134" s="59" t="s">
        <v>17</v>
      </c>
      <c r="W1134" s="55" t="s">
        <v>21</v>
      </c>
      <c r="X1134" s="61">
        <v>11</v>
      </c>
      <c r="Y1134" s="11">
        <f t="shared" si="77"/>
        <v>1980</v>
      </c>
      <c r="Z1134" s="7" t="str">
        <f t="shared" ref="Z1134:Z1163" si="78">YEAR(M1134)&amp;"."&amp;INT((MONTH(M1134)-1)/3)+1</f>
        <v>1980.1</v>
      </c>
      <c r="AA1134" s="12">
        <f>IF(AND(INDEX('Rate Case History'!V$11:V$13,MATCH($F1134,'Rate Case History'!$U$11:$U$13,0))="Yes",INDEX('Rate Case History'!V$15:V$17,MATCH($N1134,'Rate Case History'!$U$15:$U$17,0))="Yes",$M1134&lt;='Rate Case History'!$V$7,ISNUMBER($S1134)),$S1134/100,"NA")</f>
        <v>0.13500000000000001</v>
      </c>
    </row>
    <row r="1135" spans="1:27" x14ac:dyDescent="0.25">
      <c r="A1135" s="55" t="s">
        <v>43</v>
      </c>
      <c r="B1135" s="56" t="s">
        <v>961</v>
      </c>
      <c r="C1135" s="55" t="s">
        <v>59</v>
      </c>
      <c r="D1135" s="55" t="s">
        <v>1585</v>
      </c>
      <c r="E1135" s="55" t="s">
        <v>163</v>
      </c>
      <c r="F1135" s="55" t="s">
        <v>35</v>
      </c>
      <c r="G1135" s="57">
        <v>44393</v>
      </c>
      <c r="H1135" s="58">
        <v>6.5546119999999997</v>
      </c>
      <c r="I1135" s="59">
        <v>7.17</v>
      </c>
      <c r="J1135" s="59">
        <v>10.199999999999999</v>
      </c>
      <c r="K1135" s="59">
        <v>49.69</v>
      </c>
      <c r="L1135" s="59">
        <v>78.629351</v>
      </c>
      <c r="M1135" s="57">
        <v>44728</v>
      </c>
      <c r="N1135" s="55" t="s">
        <v>73</v>
      </c>
      <c r="O1135" s="58">
        <v>2.5337860000000001</v>
      </c>
      <c r="P1135" s="55" t="s">
        <v>75</v>
      </c>
      <c r="Q1135" s="55" t="s">
        <v>74</v>
      </c>
      <c r="R1135" s="59">
        <v>6.53</v>
      </c>
      <c r="S1135" s="59">
        <v>9.25</v>
      </c>
      <c r="T1135" s="59">
        <v>48</v>
      </c>
      <c r="U1135" s="55" t="s">
        <v>1872</v>
      </c>
      <c r="V1135" s="59">
        <v>75.824555000000004</v>
      </c>
      <c r="W1135" s="55" t="s">
        <v>21</v>
      </c>
      <c r="X1135" s="61">
        <v>11</v>
      </c>
      <c r="Y1135" s="11">
        <f t="shared" si="77"/>
        <v>2022</v>
      </c>
      <c r="Z1135" s="7" t="str">
        <f t="shared" si="78"/>
        <v>2022.2</v>
      </c>
      <c r="AA1135" s="12">
        <f>IF(AND(INDEX('Rate Case History'!V$11:V$13,MATCH($F1135,'Rate Case History'!$U$11:$U$13,0))="Yes",INDEX('Rate Case History'!V$15:V$17,MATCH($N1135,'Rate Case History'!$U$15:$U$17,0))="Yes",$M1135&lt;='Rate Case History'!$V$7,ISNUMBER($S1135)),$S1135/100,"NA")</f>
        <v>9.2499999999999999E-2</v>
      </c>
    </row>
    <row r="1136" spans="1:27" x14ac:dyDescent="0.25">
      <c r="A1136" s="55" t="s">
        <v>43</v>
      </c>
      <c r="B1136" s="56" t="s">
        <v>961</v>
      </c>
      <c r="C1136" s="55" t="s">
        <v>59</v>
      </c>
      <c r="D1136" s="55" t="s">
        <v>962</v>
      </c>
      <c r="E1136" s="55" t="s">
        <v>163</v>
      </c>
      <c r="F1136" s="55" t="s">
        <v>35</v>
      </c>
      <c r="G1136" s="57">
        <v>43888</v>
      </c>
      <c r="H1136" s="58">
        <v>6.0310750000000004</v>
      </c>
      <c r="I1136" s="59">
        <v>7.28</v>
      </c>
      <c r="J1136" s="59">
        <v>10.199999999999999</v>
      </c>
      <c r="K1136" s="59">
        <v>50.77</v>
      </c>
      <c r="L1136" s="59">
        <v>71.809535999999994</v>
      </c>
      <c r="M1136" s="57">
        <v>44335</v>
      </c>
      <c r="N1136" s="55" t="s">
        <v>76</v>
      </c>
      <c r="O1136" s="58">
        <v>-0.76566400000000001</v>
      </c>
      <c r="P1136" s="55" t="s">
        <v>74</v>
      </c>
      <c r="Q1136" s="55" t="s">
        <v>74</v>
      </c>
      <c r="R1136" s="59">
        <v>6.28</v>
      </c>
      <c r="S1136" s="59">
        <v>8.8000000000000007</v>
      </c>
      <c r="T1136" s="59">
        <v>48</v>
      </c>
      <c r="U1136" s="55" t="s">
        <v>1771</v>
      </c>
      <c r="V1136" s="59">
        <v>69.116909000000007</v>
      </c>
      <c r="W1136" s="55" t="s">
        <v>21</v>
      </c>
      <c r="X1136" s="61">
        <v>14</v>
      </c>
      <c r="Y1136" s="11">
        <f t="shared" si="77"/>
        <v>2021</v>
      </c>
      <c r="Z1136" s="7" t="str">
        <f t="shared" si="78"/>
        <v>2021.2</v>
      </c>
      <c r="AA1136" s="12">
        <f>IF(AND(INDEX('Rate Case History'!V$11:V$13,MATCH($F1136,'Rate Case History'!$U$11:$U$13,0))="Yes",INDEX('Rate Case History'!V$15:V$17,MATCH($N1136,'Rate Case History'!$U$15:$U$17,0))="Yes",$M1136&lt;='Rate Case History'!$V$7,ISNUMBER($S1136)),$S1136/100,"NA")</f>
        <v>8.8000000000000009E-2</v>
      </c>
    </row>
    <row r="1137" spans="1:27" x14ac:dyDescent="0.25">
      <c r="A1137" s="55" t="s">
        <v>43</v>
      </c>
      <c r="B1137" s="56" t="s">
        <v>963</v>
      </c>
      <c r="C1137" s="55" t="s">
        <v>115</v>
      </c>
      <c r="D1137" s="55" t="s">
        <v>964</v>
      </c>
      <c r="E1137" s="55" t="s">
        <v>163</v>
      </c>
      <c r="F1137" s="55" t="s">
        <v>35</v>
      </c>
      <c r="G1137" s="57">
        <v>43585</v>
      </c>
      <c r="H1137" s="58">
        <v>37.534999999999997</v>
      </c>
      <c r="I1137" s="59">
        <v>6.74</v>
      </c>
      <c r="J1137" s="59">
        <v>9.65</v>
      </c>
      <c r="K1137" s="59">
        <v>48</v>
      </c>
      <c r="L1137" s="59">
        <v>3260.6149999999998</v>
      </c>
      <c r="M1137" s="57">
        <v>44420</v>
      </c>
      <c r="N1137" s="55" t="s">
        <v>73</v>
      </c>
      <c r="O1137" s="58">
        <v>-22.838999999999999</v>
      </c>
      <c r="P1137" s="55" t="s">
        <v>75</v>
      </c>
      <c r="Q1137" s="55" t="s">
        <v>74</v>
      </c>
      <c r="R1137" s="59">
        <v>6.32</v>
      </c>
      <c r="S1137" s="59">
        <v>8.8000000000000007</v>
      </c>
      <c r="T1137" s="59">
        <v>48</v>
      </c>
      <c r="U1137" s="55" t="s">
        <v>1693</v>
      </c>
      <c r="V1137" s="59">
        <v>3243.777</v>
      </c>
      <c r="W1137" s="55" t="s">
        <v>21</v>
      </c>
      <c r="X1137" s="61">
        <v>27</v>
      </c>
      <c r="Y1137" s="11">
        <f t="shared" si="77"/>
        <v>2021</v>
      </c>
      <c r="Z1137" s="7" t="str">
        <f t="shared" si="78"/>
        <v>2021.3</v>
      </c>
      <c r="AA1137" s="12">
        <f>IF(AND(INDEX('Rate Case History'!V$11:V$13,MATCH($F1137,'Rate Case History'!$U$11:$U$13,0))="Yes",INDEX('Rate Case History'!V$15:V$17,MATCH($N1137,'Rate Case History'!$U$15:$U$17,0))="Yes",$M1137&lt;='Rate Case History'!$V$7,ISNUMBER($S1137)),$S1137/100,"NA")</f>
        <v>8.8000000000000009E-2</v>
      </c>
    </row>
    <row r="1138" spans="1:27" x14ac:dyDescent="0.25">
      <c r="A1138" s="55" t="s">
        <v>43</v>
      </c>
      <c r="B1138" s="56" t="s">
        <v>963</v>
      </c>
      <c r="C1138" s="55" t="s">
        <v>115</v>
      </c>
      <c r="D1138" s="55" t="s">
        <v>965</v>
      </c>
      <c r="E1138" s="55" t="s">
        <v>163</v>
      </c>
      <c r="F1138" s="55" t="s">
        <v>35</v>
      </c>
      <c r="G1138" s="57">
        <v>42398</v>
      </c>
      <c r="H1138" s="58">
        <v>174.74199999999999</v>
      </c>
      <c r="I1138" s="59">
        <v>7.39</v>
      </c>
      <c r="J1138" s="59">
        <v>9.94</v>
      </c>
      <c r="K1138" s="59">
        <v>48</v>
      </c>
      <c r="L1138" s="59">
        <v>2297.4319999999998</v>
      </c>
      <c r="M1138" s="57">
        <v>42719</v>
      </c>
      <c r="N1138" s="55" t="s">
        <v>73</v>
      </c>
      <c r="O1138" s="58">
        <v>112.002</v>
      </c>
      <c r="P1138" s="55" t="s">
        <v>75</v>
      </c>
      <c r="Q1138" s="55" t="s">
        <v>74</v>
      </c>
      <c r="R1138" s="59">
        <v>6.42</v>
      </c>
      <c r="S1138" s="59">
        <v>9</v>
      </c>
      <c r="T1138" s="59">
        <v>48</v>
      </c>
      <c r="U1138" s="55" t="s">
        <v>1665</v>
      </c>
      <c r="V1138" s="59">
        <v>2303.393</v>
      </c>
      <c r="W1138" s="55" t="s">
        <v>21</v>
      </c>
      <c r="X1138" s="61">
        <v>10</v>
      </c>
      <c r="Y1138" s="11">
        <f t="shared" si="77"/>
        <v>2016</v>
      </c>
      <c r="Z1138" s="7" t="str">
        <f t="shared" si="78"/>
        <v>2016.4</v>
      </c>
      <c r="AA1138" s="12">
        <f>IF(AND(INDEX('Rate Case History'!V$11:V$13,MATCH($F1138,'Rate Case History'!$U$11:$U$13,0))="Yes",INDEX('Rate Case History'!V$15:V$17,MATCH($N1138,'Rate Case History'!$U$15:$U$17,0))="Yes",$M1138&lt;='Rate Case History'!$V$7,ISNUMBER($S1138)),$S1138/100,"NA")</f>
        <v>0.09</v>
      </c>
    </row>
    <row r="1139" spans="1:27" x14ac:dyDescent="0.25">
      <c r="A1139" s="55" t="s">
        <v>43</v>
      </c>
      <c r="B1139" s="56" t="s">
        <v>963</v>
      </c>
      <c r="C1139" s="55" t="s">
        <v>115</v>
      </c>
      <c r="D1139" s="55" t="s">
        <v>966</v>
      </c>
      <c r="E1139" s="55" t="s">
        <v>163</v>
      </c>
      <c r="F1139" s="55" t="s">
        <v>35</v>
      </c>
      <c r="G1139" s="57">
        <v>38919</v>
      </c>
      <c r="H1139" s="58">
        <v>145</v>
      </c>
      <c r="I1139" s="59" t="s">
        <v>17</v>
      </c>
      <c r="J1139" s="59">
        <v>11</v>
      </c>
      <c r="K1139" s="59" t="s">
        <v>17</v>
      </c>
      <c r="L1139" s="60" t="s">
        <v>17</v>
      </c>
      <c r="M1139" s="57">
        <v>39435</v>
      </c>
      <c r="N1139" s="55" t="s">
        <v>73</v>
      </c>
      <c r="O1139" s="58">
        <v>82.4</v>
      </c>
      <c r="P1139" s="55" t="s">
        <v>75</v>
      </c>
      <c r="Q1139" s="55" t="s">
        <v>74</v>
      </c>
      <c r="R1139" s="59" t="s">
        <v>17</v>
      </c>
      <c r="S1139" s="59">
        <v>9.8000000000000007</v>
      </c>
      <c r="T1139" s="59" t="s">
        <v>17</v>
      </c>
      <c r="U1139" s="55" t="s">
        <v>1659</v>
      </c>
      <c r="V1139" s="59">
        <v>1600</v>
      </c>
      <c r="W1139" s="55" t="s">
        <v>17</v>
      </c>
      <c r="X1139" s="61">
        <v>17</v>
      </c>
      <c r="Y1139" s="11">
        <f t="shared" si="77"/>
        <v>2007</v>
      </c>
      <c r="Z1139" s="7" t="str">
        <f t="shared" si="78"/>
        <v>2007.4</v>
      </c>
      <c r="AA1139" s="12">
        <f>IF(AND(INDEX('Rate Case History'!V$11:V$13,MATCH($F1139,'Rate Case History'!$U$11:$U$13,0))="Yes",INDEX('Rate Case History'!V$15:V$17,MATCH($N1139,'Rate Case History'!$U$15:$U$17,0))="Yes",$M1139&lt;='Rate Case History'!$V$7,ISNUMBER($S1139)),$S1139/100,"NA")</f>
        <v>9.8000000000000004E-2</v>
      </c>
    </row>
    <row r="1140" spans="1:27" x14ac:dyDescent="0.25">
      <c r="A1140" s="55" t="s">
        <v>43</v>
      </c>
      <c r="B1140" s="56" t="s">
        <v>1643</v>
      </c>
      <c r="C1140" s="55" t="s">
        <v>59</v>
      </c>
      <c r="D1140" s="55" t="s">
        <v>967</v>
      </c>
      <c r="E1140" s="55" t="s">
        <v>163</v>
      </c>
      <c r="F1140" s="55" t="s">
        <v>35</v>
      </c>
      <c r="G1140" s="57">
        <v>33969</v>
      </c>
      <c r="H1140" s="58">
        <v>31.3</v>
      </c>
      <c r="I1140" s="59">
        <v>9.7100000000000009</v>
      </c>
      <c r="J1140" s="59">
        <v>11.2</v>
      </c>
      <c r="K1140" s="59">
        <v>29.78</v>
      </c>
      <c r="L1140" s="60" t="s">
        <v>17</v>
      </c>
      <c r="M1140" s="57">
        <v>34326</v>
      </c>
      <c r="N1140" s="55" t="s">
        <v>73</v>
      </c>
      <c r="O1140" s="58">
        <v>25.6</v>
      </c>
      <c r="P1140" s="55" t="s">
        <v>75</v>
      </c>
      <c r="Q1140" s="55" t="s">
        <v>74</v>
      </c>
      <c r="R1140" s="59">
        <v>9.39</v>
      </c>
      <c r="S1140" s="59">
        <v>10.1</v>
      </c>
      <c r="T1140" s="59">
        <v>29.75</v>
      </c>
      <c r="U1140" s="55" t="s">
        <v>1873</v>
      </c>
      <c r="V1140" s="60" t="s">
        <v>17</v>
      </c>
      <c r="W1140" s="55" t="s">
        <v>21</v>
      </c>
      <c r="X1140" s="61">
        <v>11</v>
      </c>
      <c r="Y1140" s="11">
        <f t="shared" si="77"/>
        <v>1993</v>
      </c>
      <c r="Z1140" s="7" t="str">
        <f t="shared" si="78"/>
        <v>1993.4</v>
      </c>
      <c r="AA1140" s="12">
        <f>IF(AND(INDEX('Rate Case History'!V$11:V$13,MATCH($F1140,'Rate Case History'!$U$11:$U$13,0))="Yes",INDEX('Rate Case History'!V$15:V$17,MATCH($N1140,'Rate Case History'!$U$15:$U$17,0))="Yes",$M1140&lt;='Rate Case History'!$V$7,ISNUMBER($S1140)),$S1140/100,"NA")</f>
        <v>0.10099999999999999</v>
      </c>
    </row>
    <row r="1141" spans="1:27" x14ac:dyDescent="0.25">
      <c r="A1141" s="55" t="s">
        <v>43</v>
      </c>
      <c r="B1141" s="56" t="s">
        <v>1643</v>
      </c>
      <c r="C1141" s="55" t="s">
        <v>59</v>
      </c>
      <c r="D1141" s="55" t="s">
        <v>968</v>
      </c>
      <c r="E1141" s="55" t="s">
        <v>163</v>
      </c>
      <c r="F1141" s="55" t="s">
        <v>35</v>
      </c>
      <c r="G1141" s="57">
        <v>33603</v>
      </c>
      <c r="H1141" s="58">
        <v>53.1</v>
      </c>
      <c r="I1141" s="59">
        <v>10.49</v>
      </c>
      <c r="J1141" s="59">
        <v>12</v>
      </c>
      <c r="K1141" s="59">
        <v>27.23</v>
      </c>
      <c r="L1141" s="60">
        <v>696.6</v>
      </c>
      <c r="M1141" s="57">
        <v>33933</v>
      </c>
      <c r="N1141" s="55" t="s">
        <v>76</v>
      </c>
      <c r="O1141" s="58">
        <v>46.6</v>
      </c>
      <c r="P1141" s="55" t="s">
        <v>74</v>
      </c>
      <c r="Q1141" s="55" t="s">
        <v>74</v>
      </c>
      <c r="R1141" s="59">
        <v>9.9700000000000006</v>
      </c>
      <c r="S1141" s="59">
        <v>11</v>
      </c>
      <c r="T1141" s="59">
        <v>26.79</v>
      </c>
      <c r="U1141" s="55" t="s">
        <v>1874</v>
      </c>
      <c r="V1141" s="60">
        <v>700</v>
      </c>
      <c r="W1141" s="55" t="s">
        <v>21</v>
      </c>
      <c r="X1141" s="61">
        <v>11</v>
      </c>
      <c r="Y1141" s="11">
        <f t="shared" si="77"/>
        <v>1992</v>
      </c>
      <c r="Z1141" s="7" t="str">
        <f t="shared" si="78"/>
        <v>1992.4</v>
      </c>
      <c r="AA1141" s="12">
        <f>IF(AND(INDEX('Rate Case History'!V$11:V$13,MATCH($F1141,'Rate Case History'!$U$11:$U$13,0))="Yes",INDEX('Rate Case History'!V$15:V$17,MATCH($N1141,'Rate Case History'!$U$15:$U$17,0))="Yes",$M1141&lt;='Rate Case History'!$V$7,ISNUMBER($S1141)),$S1141/100,"NA")</f>
        <v>0.11</v>
      </c>
    </row>
    <row r="1142" spans="1:27" x14ac:dyDescent="0.25">
      <c r="A1142" s="55" t="s">
        <v>43</v>
      </c>
      <c r="B1142" s="56" t="s">
        <v>1643</v>
      </c>
      <c r="C1142" s="55" t="s">
        <v>59</v>
      </c>
      <c r="D1142" s="55" t="s">
        <v>2363</v>
      </c>
      <c r="E1142" s="55" t="s">
        <v>163</v>
      </c>
      <c r="F1142" s="55" t="s">
        <v>35</v>
      </c>
      <c r="G1142" s="57">
        <v>33263</v>
      </c>
      <c r="H1142" s="58">
        <v>35.299999999999997</v>
      </c>
      <c r="I1142" s="59">
        <v>10.96</v>
      </c>
      <c r="J1142" s="59">
        <v>12.2</v>
      </c>
      <c r="K1142" s="59">
        <v>28.7</v>
      </c>
      <c r="L1142" s="60" t="s">
        <v>17</v>
      </c>
      <c r="M1142" s="57">
        <v>33568</v>
      </c>
      <c r="N1142" s="55" t="s">
        <v>76</v>
      </c>
      <c r="O1142" s="58">
        <v>18.899999999999999</v>
      </c>
      <c r="P1142" s="55" t="s">
        <v>74</v>
      </c>
      <c r="Q1142" s="55" t="s">
        <v>74</v>
      </c>
      <c r="R1142" s="59">
        <v>10.59</v>
      </c>
      <c r="S1142" s="59">
        <v>11.6</v>
      </c>
      <c r="T1142" s="59">
        <v>28.4</v>
      </c>
      <c r="U1142" s="55" t="s">
        <v>1812</v>
      </c>
      <c r="V1142" s="60">
        <v>511.8</v>
      </c>
      <c r="W1142" s="55" t="s">
        <v>21</v>
      </c>
      <c r="X1142" s="61">
        <v>10</v>
      </c>
      <c r="Y1142" s="11">
        <f t="shared" si="77"/>
        <v>1991</v>
      </c>
      <c r="Z1142" s="7" t="str">
        <f t="shared" si="78"/>
        <v>1991.4</v>
      </c>
      <c r="AA1142" s="12">
        <f>IF(AND(INDEX('Rate Case History'!V$11:V$13,MATCH($F1142,'Rate Case History'!$U$11:$U$13,0))="Yes",INDEX('Rate Case History'!V$15:V$17,MATCH($N1142,'Rate Case History'!$U$15:$U$17,0))="Yes",$M1142&lt;='Rate Case History'!$V$7,ISNUMBER($S1142)),$S1142/100,"NA")</f>
        <v>0.11599999999999999</v>
      </c>
    </row>
    <row r="1143" spans="1:27" x14ac:dyDescent="0.25">
      <c r="A1143" s="55" t="s">
        <v>43</v>
      </c>
      <c r="B1143" s="56" t="s">
        <v>1643</v>
      </c>
      <c r="C1143" s="55" t="s">
        <v>59</v>
      </c>
      <c r="D1143" s="55" t="s">
        <v>2364</v>
      </c>
      <c r="E1143" s="55" t="s">
        <v>163</v>
      </c>
      <c r="F1143" s="55" t="s">
        <v>35</v>
      </c>
      <c r="G1143" s="57">
        <v>32566</v>
      </c>
      <c r="H1143" s="58">
        <v>17.2</v>
      </c>
      <c r="I1143" s="59">
        <v>11.74</v>
      </c>
      <c r="J1143" s="59">
        <v>13.5</v>
      </c>
      <c r="K1143" s="59">
        <v>29.67</v>
      </c>
      <c r="L1143" s="60">
        <v>440.3</v>
      </c>
      <c r="M1143" s="57">
        <v>32899</v>
      </c>
      <c r="N1143" s="55" t="s">
        <v>76</v>
      </c>
      <c r="O1143" s="58">
        <v>5.5</v>
      </c>
      <c r="P1143" s="55" t="s">
        <v>74</v>
      </c>
      <c r="Q1143" s="55" t="s">
        <v>74</v>
      </c>
      <c r="R1143" s="59">
        <v>11.32</v>
      </c>
      <c r="S1143" s="59">
        <v>12.1</v>
      </c>
      <c r="T1143" s="59">
        <v>29.67</v>
      </c>
      <c r="U1143" s="55" t="s">
        <v>1898</v>
      </c>
      <c r="V1143" s="60">
        <v>423</v>
      </c>
      <c r="W1143" s="55" t="s">
        <v>21</v>
      </c>
      <c r="X1143" s="61">
        <v>11</v>
      </c>
      <c r="Y1143" s="11">
        <f t="shared" si="77"/>
        <v>1990</v>
      </c>
      <c r="Z1143" s="7" t="str">
        <f t="shared" si="78"/>
        <v>1990.1</v>
      </c>
      <c r="AA1143" s="12">
        <f>IF(AND(INDEX('Rate Case History'!V$11:V$13,MATCH($F1143,'Rate Case History'!$U$11:$U$13,0))="Yes",INDEX('Rate Case History'!V$15:V$17,MATCH($N1143,'Rate Case History'!$U$15:$U$17,0))="Yes",$M1143&lt;='Rate Case History'!$V$7,ISNUMBER($S1143)),$S1143/100,"NA")</f>
        <v>0.121</v>
      </c>
    </row>
    <row r="1144" spans="1:27" x14ac:dyDescent="0.25">
      <c r="A1144" s="55" t="s">
        <v>43</v>
      </c>
      <c r="B1144" s="56" t="s">
        <v>1643</v>
      </c>
      <c r="C1144" s="55" t="s">
        <v>59</v>
      </c>
      <c r="D1144" s="55" t="s">
        <v>2365</v>
      </c>
      <c r="E1144" s="55" t="s">
        <v>163</v>
      </c>
      <c r="F1144" s="55" t="s">
        <v>35</v>
      </c>
      <c r="G1144" s="57">
        <v>30463</v>
      </c>
      <c r="H1144" s="58">
        <v>12.4</v>
      </c>
      <c r="I1144" s="59">
        <v>13.25</v>
      </c>
      <c r="J1144" s="59">
        <v>15.9</v>
      </c>
      <c r="K1144" s="59">
        <v>43.8</v>
      </c>
      <c r="L1144" s="59" t="s">
        <v>17</v>
      </c>
      <c r="M1144" s="57">
        <v>30659</v>
      </c>
      <c r="N1144" s="55" t="s">
        <v>73</v>
      </c>
      <c r="O1144" s="58">
        <v>5.6</v>
      </c>
      <c r="P1144" s="55" t="s">
        <v>74</v>
      </c>
      <c r="Q1144" s="55" t="s">
        <v>74</v>
      </c>
      <c r="R1144" s="59">
        <v>12.99</v>
      </c>
      <c r="S1144" s="59">
        <v>15.3</v>
      </c>
      <c r="T1144" s="59">
        <v>43.8</v>
      </c>
      <c r="U1144" s="55" t="s">
        <v>2366</v>
      </c>
      <c r="V1144" s="59" t="s">
        <v>17</v>
      </c>
      <c r="W1144" s="55" t="s">
        <v>21</v>
      </c>
      <c r="X1144" s="61">
        <v>6</v>
      </c>
      <c r="Y1144" s="11">
        <f t="shared" si="77"/>
        <v>1983</v>
      </c>
      <c r="Z1144" s="7" t="str">
        <f t="shared" si="78"/>
        <v>1983.4</v>
      </c>
      <c r="AA1144" s="12">
        <f>IF(AND(INDEX('Rate Case History'!V$11:V$13,MATCH($F1144,'Rate Case History'!$U$11:$U$13,0))="Yes",INDEX('Rate Case History'!V$15:V$17,MATCH($N1144,'Rate Case History'!$U$15:$U$17,0))="Yes",$M1144&lt;='Rate Case History'!$V$7,ISNUMBER($S1144)),$S1144/100,"NA")</f>
        <v>0.153</v>
      </c>
    </row>
    <row r="1145" spans="1:27" x14ac:dyDescent="0.25">
      <c r="A1145" s="55" t="s">
        <v>43</v>
      </c>
      <c r="B1145" s="56" t="s">
        <v>1643</v>
      </c>
      <c r="C1145" s="55" t="s">
        <v>59</v>
      </c>
      <c r="D1145" s="55" t="s">
        <v>2367</v>
      </c>
      <c r="E1145" s="55" t="s">
        <v>163</v>
      </c>
      <c r="F1145" s="55" t="s">
        <v>35</v>
      </c>
      <c r="G1145" s="57">
        <v>30008</v>
      </c>
      <c r="H1145" s="58">
        <v>35.1</v>
      </c>
      <c r="I1145" s="59">
        <v>14.21</v>
      </c>
      <c r="J1145" s="59">
        <v>18.3</v>
      </c>
      <c r="K1145" s="59">
        <v>44.59</v>
      </c>
      <c r="L1145" s="59" t="s">
        <v>17</v>
      </c>
      <c r="M1145" s="57">
        <v>30340</v>
      </c>
      <c r="N1145" s="55" t="s">
        <v>76</v>
      </c>
      <c r="O1145" s="58">
        <v>24.7</v>
      </c>
      <c r="P1145" s="55" t="s">
        <v>74</v>
      </c>
      <c r="Q1145" s="55" t="s">
        <v>74</v>
      </c>
      <c r="R1145" s="59">
        <v>12.79</v>
      </c>
      <c r="S1145" s="59">
        <v>15.5</v>
      </c>
      <c r="T1145" s="59">
        <v>44.59</v>
      </c>
      <c r="U1145" s="55" t="s">
        <v>1998</v>
      </c>
      <c r="V1145" s="59" t="s">
        <v>17</v>
      </c>
      <c r="W1145" s="55" t="s">
        <v>21</v>
      </c>
      <c r="X1145" s="61">
        <v>11</v>
      </c>
      <c r="Y1145" s="11">
        <f t="shared" si="77"/>
        <v>1983</v>
      </c>
      <c r="Z1145" s="7" t="str">
        <f t="shared" si="78"/>
        <v>1983.1</v>
      </c>
      <c r="AA1145" s="12">
        <f>IF(AND(INDEX('Rate Case History'!V$11:V$13,MATCH($F1145,'Rate Case History'!$U$11:$U$13,0))="Yes",INDEX('Rate Case History'!V$15:V$17,MATCH($N1145,'Rate Case History'!$U$15:$U$17,0))="Yes",$M1145&lt;='Rate Case History'!$V$7,ISNUMBER($S1145)),$S1145/100,"NA")</f>
        <v>0.155</v>
      </c>
    </row>
    <row r="1146" spans="1:27" x14ac:dyDescent="0.25">
      <c r="A1146" s="55" t="s">
        <v>43</v>
      </c>
      <c r="B1146" s="56" t="s">
        <v>1643</v>
      </c>
      <c r="C1146" s="55" t="s">
        <v>59</v>
      </c>
      <c r="D1146" s="55" t="s">
        <v>2368</v>
      </c>
      <c r="E1146" s="55" t="s">
        <v>163</v>
      </c>
      <c r="F1146" s="55" t="s">
        <v>35</v>
      </c>
      <c r="G1146" s="57">
        <v>29740</v>
      </c>
      <c r="H1146" s="58">
        <v>9.1999999999999993</v>
      </c>
      <c r="I1146" s="59" t="s">
        <v>17</v>
      </c>
      <c r="J1146" s="59" t="s">
        <v>17</v>
      </c>
      <c r="K1146" s="59" t="s">
        <v>17</v>
      </c>
      <c r="L1146" s="60" t="s">
        <v>17</v>
      </c>
      <c r="M1146" s="57">
        <v>29886</v>
      </c>
      <c r="N1146" s="55" t="s">
        <v>76</v>
      </c>
      <c r="O1146" s="58">
        <v>8.6</v>
      </c>
      <c r="P1146" s="55" t="s">
        <v>74</v>
      </c>
      <c r="Q1146" s="55" t="s">
        <v>74</v>
      </c>
      <c r="R1146" s="60" t="s">
        <v>17</v>
      </c>
      <c r="S1146" s="59" t="s">
        <v>17</v>
      </c>
      <c r="T1146" s="60" t="s">
        <v>17</v>
      </c>
      <c r="U1146" s="55" t="s">
        <v>2336</v>
      </c>
      <c r="V1146" s="60" t="s">
        <v>17</v>
      </c>
      <c r="W1146" s="55" t="s">
        <v>21</v>
      </c>
      <c r="X1146" s="61">
        <v>4</v>
      </c>
      <c r="Y1146" s="11">
        <f t="shared" ref="Y1146:Y1185" si="79">YEAR(M1146)</f>
        <v>1981</v>
      </c>
      <c r="Z1146" s="7" t="str">
        <f t="shared" si="78"/>
        <v>1981.4</v>
      </c>
      <c r="AA1146" s="12" t="str">
        <f>IF(AND(INDEX('Rate Case History'!V$11:V$13,MATCH($F1146,'Rate Case History'!$U$11:$U$13,0))="Yes",INDEX('Rate Case History'!V$15:V$17,MATCH($N1146,'Rate Case History'!$U$15:$U$17,0))="Yes",$M1146&lt;='Rate Case History'!$V$7,ISNUMBER($S1146)),$S1146/100,"NA")</f>
        <v>NA</v>
      </c>
    </row>
    <row r="1147" spans="1:27" x14ac:dyDescent="0.25">
      <c r="A1147" s="55" t="s">
        <v>43</v>
      </c>
      <c r="B1147" s="56" t="s">
        <v>969</v>
      </c>
      <c r="C1147" s="55" t="s">
        <v>970</v>
      </c>
      <c r="D1147" s="55" t="s">
        <v>971</v>
      </c>
      <c r="E1147" s="55" t="s">
        <v>163</v>
      </c>
      <c r="F1147" s="55" t="s">
        <v>35</v>
      </c>
      <c r="G1147" s="57">
        <v>42488</v>
      </c>
      <c r="H1147" s="58">
        <v>41.697000000000003</v>
      </c>
      <c r="I1147" s="59">
        <v>7.81</v>
      </c>
      <c r="J1147" s="59">
        <v>10.199999999999999</v>
      </c>
      <c r="K1147" s="59">
        <v>48</v>
      </c>
      <c r="L1147" s="59">
        <v>718.13699999999994</v>
      </c>
      <c r="M1147" s="57">
        <v>42845</v>
      </c>
      <c r="N1147" s="55" t="s">
        <v>76</v>
      </c>
      <c r="O1147" s="58">
        <v>5.9459999999999997</v>
      </c>
      <c r="P1147" s="55" t="s">
        <v>74</v>
      </c>
      <c r="Q1147" s="55" t="s">
        <v>74</v>
      </c>
      <c r="R1147" s="59">
        <v>6.92</v>
      </c>
      <c r="S1147" s="59">
        <v>8.6999999999999993</v>
      </c>
      <c r="T1147" s="59">
        <v>42.9</v>
      </c>
      <c r="U1147" s="55" t="s">
        <v>1819</v>
      </c>
      <c r="V1147" s="59">
        <v>704.01099999999997</v>
      </c>
      <c r="W1147" s="55" t="s">
        <v>21</v>
      </c>
      <c r="X1147" s="61">
        <v>11</v>
      </c>
      <c r="Y1147" s="11">
        <f t="shared" si="79"/>
        <v>2017</v>
      </c>
      <c r="Z1147" s="7" t="str">
        <f t="shared" si="78"/>
        <v>2017.2</v>
      </c>
      <c r="AA1147" s="12">
        <f>IF(AND(INDEX('Rate Case History'!V$11:V$13,MATCH($F1147,'Rate Case History'!$U$11:$U$13,0))="Yes",INDEX('Rate Case History'!V$15:V$17,MATCH($N1147,'Rate Case History'!$U$15:$U$17,0))="Yes",$M1147&lt;='Rate Case History'!$V$7,ISNUMBER($S1147)),$S1147/100,"NA")</f>
        <v>8.6999999999999994E-2</v>
      </c>
    </row>
    <row r="1148" spans="1:27" x14ac:dyDescent="0.25">
      <c r="A1148" s="55" t="s">
        <v>43</v>
      </c>
      <c r="B1148" s="56" t="s">
        <v>969</v>
      </c>
      <c r="C1148" s="55" t="s">
        <v>970</v>
      </c>
      <c r="D1148" s="55" t="s">
        <v>972</v>
      </c>
      <c r="E1148" s="55" t="s">
        <v>163</v>
      </c>
      <c r="F1148" s="55" t="s">
        <v>35</v>
      </c>
      <c r="G1148" s="57">
        <v>41383</v>
      </c>
      <c r="H1148" s="58">
        <v>0</v>
      </c>
      <c r="I1148" s="59" t="s">
        <v>17</v>
      </c>
      <c r="J1148" s="59" t="s">
        <v>17</v>
      </c>
      <c r="K1148" s="59" t="s">
        <v>17</v>
      </c>
      <c r="L1148" s="60" t="s">
        <v>17</v>
      </c>
      <c r="M1148" s="57">
        <v>41767</v>
      </c>
      <c r="N1148" s="55" t="s">
        <v>73</v>
      </c>
      <c r="O1148" s="58">
        <v>-3.5739999999999998</v>
      </c>
      <c r="P1148" s="55" t="s">
        <v>75</v>
      </c>
      <c r="Q1148" s="55" t="s">
        <v>75</v>
      </c>
      <c r="R1148" s="59">
        <v>7.56</v>
      </c>
      <c r="S1148" s="59">
        <v>9.1</v>
      </c>
      <c r="T1148" s="59">
        <v>48</v>
      </c>
      <c r="U1148" s="55" t="s">
        <v>1786</v>
      </c>
      <c r="V1148" s="60">
        <v>623.02800000000002</v>
      </c>
      <c r="W1148" s="55" t="s">
        <v>21</v>
      </c>
      <c r="X1148" s="61">
        <v>12</v>
      </c>
      <c r="Y1148" s="11">
        <f t="shared" si="79"/>
        <v>2014</v>
      </c>
      <c r="Z1148" s="7" t="str">
        <f t="shared" si="78"/>
        <v>2014.2</v>
      </c>
      <c r="AA1148" s="12">
        <f>IF(AND(INDEX('Rate Case History'!V$11:V$13,MATCH($F1148,'Rate Case History'!$U$11:$U$13,0))="Yes",INDEX('Rate Case History'!V$15:V$17,MATCH($N1148,'Rate Case History'!$U$15:$U$17,0))="Yes",$M1148&lt;='Rate Case History'!$V$7,ISNUMBER($S1148)),$S1148/100,"NA")</f>
        <v>9.0999999999999998E-2</v>
      </c>
    </row>
    <row r="1149" spans="1:27" x14ac:dyDescent="0.25">
      <c r="A1149" s="55" t="s">
        <v>43</v>
      </c>
      <c r="B1149" s="56" t="s">
        <v>969</v>
      </c>
      <c r="C1149" s="55" t="s">
        <v>970</v>
      </c>
      <c r="D1149" s="55" t="s">
        <v>973</v>
      </c>
      <c r="E1149" s="55" t="s">
        <v>163</v>
      </c>
      <c r="F1149" s="55" t="s">
        <v>35</v>
      </c>
      <c r="G1149" s="57">
        <v>39111</v>
      </c>
      <c r="H1149" s="58">
        <v>52</v>
      </c>
      <c r="I1149" s="59">
        <v>9.0299999999999994</v>
      </c>
      <c r="J1149" s="59">
        <v>11.65</v>
      </c>
      <c r="K1149" s="59">
        <v>51.09</v>
      </c>
      <c r="L1149" s="59">
        <v>710.96199999999999</v>
      </c>
      <c r="M1149" s="57">
        <v>39437</v>
      </c>
      <c r="N1149" s="55" t="s">
        <v>76</v>
      </c>
      <c r="O1149" s="58">
        <v>1.8</v>
      </c>
      <c r="P1149" s="55" t="s">
        <v>74</v>
      </c>
      <c r="Q1149" s="55" t="s">
        <v>74</v>
      </c>
      <c r="R1149" s="59">
        <v>7.61</v>
      </c>
      <c r="S1149" s="59">
        <v>9.1</v>
      </c>
      <c r="T1149" s="59">
        <v>44.35</v>
      </c>
      <c r="U1149" s="55" t="s">
        <v>1659</v>
      </c>
      <c r="V1149" s="59">
        <v>698.94</v>
      </c>
      <c r="W1149" s="55" t="s">
        <v>21</v>
      </c>
      <c r="X1149" s="61">
        <v>10</v>
      </c>
      <c r="Y1149" s="11">
        <f t="shared" si="79"/>
        <v>2007</v>
      </c>
      <c r="Z1149" s="7" t="str">
        <f t="shared" si="78"/>
        <v>2007.4</v>
      </c>
      <c r="AA1149" s="12">
        <f>IF(AND(INDEX('Rate Case History'!V$11:V$13,MATCH($F1149,'Rate Case History'!$U$11:$U$13,0))="Yes",INDEX('Rate Case History'!V$15:V$17,MATCH($N1149,'Rate Case History'!$U$15:$U$17,0))="Yes",$M1149&lt;='Rate Case History'!$V$7,ISNUMBER($S1149)),$S1149/100,"NA")</f>
        <v>9.0999999999999998E-2</v>
      </c>
    </row>
    <row r="1150" spans="1:27" x14ac:dyDescent="0.25">
      <c r="A1150" s="55" t="s">
        <v>43</v>
      </c>
      <c r="B1150" s="56" t="s">
        <v>969</v>
      </c>
      <c r="C1150" s="55" t="s">
        <v>970</v>
      </c>
      <c r="D1150" s="55" t="s">
        <v>974</v>
      </c>
      <c r="E1150" s="55" t="s">
        <v>163</v>
      </c>
      <c r="F1150" s="55" t="s">
        <v>35</v>
      </c>
      <c r="G1150" s="57">
        <v>38226</v>
      </c>
      <c r="H1150" s="58">
        <v>60.9</v>
      </c>
      <c r="I1150" s="59">
        <v>9.1</v>
      </c>
      <c r="J1150" s="59">
        <v>11.88</v>
      </c>
      <c r="K1150" s="59">
        <v>51.09</v>
      </c>
      <c r="L1150" s="60">
        <v>686.1</v>
      </c>
      <c r="M1150" s="57">
        <v>38555</v>
      </c>
      <c r="N1150" s="55" t="s">
        <v>73</v>
      </c>
      <c r="O1150" s="58">
        <v>21</v>
      </c>
      <c r="P1150" s="55" t="s">
        <v>75</v>
      </c>
      <c r="Q1150" s="55" t="s">
        <v>74</v>
      </c>
      <c r="R1150" s="59" t="s">
        <v>17</v>
      </c>
      <c r="S1150" s="59" t="s">
        <v>17</v>
      </c>
      <c r="T1150" s="59" t="s">
        <v>17</v>
      </c>
      <c r="U1150" s="55" t="s">
        <v>1875</v>
      </c>
      <c r="V1150" s="60" t="s">
        <v>17</v>
      </c>
      <c r="W1150" s="55" t="s">
        <v>21</v>
      </c>
      <c r="X1150" s="61">
        <v>10</v>
      </c>
      <c r="Y1150" s="11">
        <f t="shared" si="79"/>
        <v>2005</v>
      </c>
      <c r="Z1150" s="7" t="str">
        <f t="shared" si="78"/>
        <v>2005.3</v>
      </c>
      <c r="AA1150" s="12" t="str">
        <f>IF(AND(INDEX('Rate Case History'!V$11:V$13,MATCH($F1150,'Rate Case History'!$U$11:$U$13,0))="Yes",INDEX('Rate Case History'!V$15:V$17,MATCH($N1150,'Rate Case History'!$U$15:$U$17,0))="Yes",$M1150&lt;='Rate Case History'!$V$7,ISNUMBER($S1150)),$S1150/100,"NA")</f>
        <v>NA</v>
      </c>
    </row>
    <row r="1151" spans="1:27" x14ac:dyDescent="0.25">
      <c r="A1151" s="55" t="s">
        <v>43</v>
      </c>
      <c r="B1151" s="56" t="s">
        <v>969</v>
      </c>
      <c r="C1151" s="55" t="s">
        <v>970</v>
      </c>
      <c r="D1151" s="55" t="s">
        <v>975</v>
      </c>
      <c r="E1151" s="55" t="s">
        <v>163</v>
      </c>
      <c r="F1151" s="55" t="s">
        <v>35</v>
      </c>
      <c r="G1151" s="57">
        <v>36048</v>
      </c>
      <c r="H1151" s="58">
        <v>-7.2</v>
      </c>
      <c r="I1151" s="59" t="s">
        <v>17</v>
      </c>
      <c r="J1151" s="59" t="s">
        <v>17</v>
      </c>
      <c r="K1151" s="59" t="s">
        <v>17</v>
      </c>
      <c r="L1151" s="59" t="s">
        <v>17</v>
      </c>
      <c r="M1151" s="57">
        <v>36089</v>
      </c>
      <c r="N1151" s="55" t="s">
        <v>73</v>
      </c>
      <c r="O1151" s="58">
        <v>-7.2</v>
      </c>
      <c r="P1151" s="55" t="s">
        <v>75</v>
      </c>
      <c r="Q1151" s="55" t="s">
        <v>74</v>
      </c>
      <c r="R1151" s="59" t="s">
        <v>17</v>
      </c>
      <c r="S1151" s="59" t="s">
        <v>17</v>
      </c>
      <c r="T1151" s="59" t="s">
        <v>17</v>
      </c>
      <c r="U1151" s="55" t="s">
        <v>17</v>
      </c>
      <c r="V1151" s="59" t="s">
        <v>17</v>
      </c>
      <c r="W1151" s="55" t="s">
        <v>17</v>
      </c>
      <c r="X1151" s="61">
        <v>1</v>
      </c>
      <c r="Y1151" s="11">
        <f t="shared" si="79"/>
        <v>1998</v>
      </c>
      <c r="Z1151" s="7" t="str">
        <f t="shared" si="78"/>
        <v>1998.4</v>
      </c>
      <c r="AA1151" s="12" t="str">
        <f>IF(AND(INDEX('Rate Case History'!V$11:V$13,MATCH($F1151,'Rate Case History'!$U$11:$U$13,0))="Yes",INDEX('Rate Case History'!V$15:V$17,MATCH($N1151,'Rate Case History'!$U$15:$U$17,0))="Yes",$M1151&lt;='Rate Case History'!$V$7,ISNUMBER($S1151)),$S1151/100,"NA")</f>
        <v>NA</v>
      </c>
    </row>
    <row r="1152" spans="1:27" x14ac:dyDescent="0.25">
      <c r="A1152" s="55" t="s">
        <v>43</v>
      </c>
      <c r="B1152" s="56" t="s">
        <v>969</v>
      </c>
      <c r="C1152" s="55" t="s">
        <v>970</v>
      </c>
      <c r="D1152" s="55" t="s">
        <v>976</v>
      </c>
      <c r="E1152" s="55" t="s">
        <v>163</v>
      </c>
      <c r="F1152" s="55" t="s">
        <v>35</v>
      </c>
      <c r="G1152" s="57">
        <v>35005</v>
      </c>
      <c r="H1152" s="58">
        <v>28.9</v>
      </c>
      <c r="I1152" s="59">
        <v>9.56</v>
      </c>
      <c r="J1152" s="59">
        <v>11.5</v>
      </c>
      <c r="K1152" s="59">
        <v>51.7</v>
      </c>
      <c r="L1152" s="60" t="s">
        <v>17</v>
      </c>
      <c r="M1152" s="57">
        <v>35257</v>
      </c>
      <c r="N1152" s="55" t="s">
        <v>73</v>
      </c>
      <c r="O1152" s="58">
        <v>14.4</v>
      </c>
      <c r="P1152" s="55" t="s">
        <v>75</v>
      </c>
      <c r="Q1152" s="55" t="s">
        <v>74</v>
      </c>
      <c r="R1152" s="59" t="s">
        <v>17</v>
      </c>
      <c r="S1152" s="59" t="s">
        <v>17</v>
      </c>
      <c r="T1152" s="59" t="s">
        <v>17</v>
      </c>
      <c r="U1152" s="55" t="s">
        <v>1749</v>
      </c>
      <c r="V1152" s="60" t="s">
        <v>17</v>
      </c>
      <c r="W1152" s="55" t="s">
        <v>21</v>
      </c>
      <c r="X1152" s="61">
        <v>8</v>
      </c>
      <c r="Y1152" s="11">
        <f t="shared" si="79"/>
        <v>1996</v>
      </c>
      <c r="Z1152" s="7" t="str">
        <f t="shared" si="78"/>
        <v>1996.3</v>
      </c>
      <c r="AA1152" s="12" t="str">
        <f>IF(AND(INDEX('Rate Case History'!V$11:V$13,MATCH($F1152,'Rate Case History'!$U$11:$U$13,0))="Yes",INDEX('Rate Case History'!V$15:V$17,MATCH($N1152,'Rate Case History'!$U$15:$U$17,0))="Yes",$M1152&lt;='Rate Case History'!$V$7,ISNUMBER($S1152)),$S1152/100,"NA")</f>
        <v>NA</v>
      </c>
    </row>
    <row r="1153" spans="1:27" x14ac:dyDescent="0.25">
      <c r="A1153" s="55" t="s">
        <v>43</v>
      </c>
      <c r="B1153" s="56" t="s">
        <v>969</v>
      </c>
      <c r="C1153" s="55" t="s">
        <v>970</v>
      </c>
      <c r="D1153" s="55" t="s">
        <v>977</v>
      </c>
      <c r="E1153" s="55" t="s">
        <v>163</v>
      </c>
      <c r="F1153" s="55" t="s">
        <v>35</v>
      </c>
      <c r="G1153" s="57">
        <v>34628</v>
      </c>
      <c r="H1153" s="58">
        <v>34</v>
      </c>
      <c r="I1153" s="59">
        <v>9.75</v>
      </c>
      <c r="J1153" s="59">
        <v>11.37</v>
      </c>
      <c r="K1153" s="59">
        <v>54.7</v>
      </c>
      <c r="L1153" s="60">
        <v>598</v>
      </c>
      <c r="M1153" s="57">
        <v>34957</v>
      </c>
      <c r="N1153" s="55" t="s">
        <v>76</v>
      </c>
      <c r="O1153" s="58">
        <v>14.2</v>
      </c>
      <c r="P1153" s="55" t="s">
        <v>74</v>
      </c>
      <c r="Q1153" s="55" t="s">
        <v>74</v>
      </c>
      <c r="R1153" s="59">
        <v>9.1</v>
      </c>
      <c r="S1153" s="59">
        <v>10.4</v>
      </c>
      <c r="T1153" s="59">
        <v>54.7</v>
      </c>
      <c r="U1153" s="55" t="s">
        <v>1762</v>
      </c>
      <c r="V1153" s="60">
        <v>574</v>
      </c>
      <c r="W1153" s="55" t="s">
        <v>21</v>
      </c>
      <c r="X1153" s="61">
        <v>10</v>
      </c>
      <c r="Y1153" s="11">
        <f t="shared" si="79"/>
        <v>1995</v>
      </c>
      <c r="Z1153" s="7" t="str">
        <f t="shared" si="78"/>
        <v>1995.3</v>
      </c>
      <c r="AA1153" s="12">
        <f>IF(AND(INDEX('Rate Case History'!V$11:V$13,MATCH($F1153,'Rate Case History'!$U$11:$U$13,0))="Yes",INDEX('Rate Case History'!V$15:V$17,MATCH($N1153,'Rate Case History'!$U$15:$U$17,0))="Yes",$M1153&lt;='Rate Case History'!$V$7,ISNUMBER($S1153)),$S1153/100,"NA")</f>
        <v>0.10400000000000001</v>
      </c>
    </row>
    <row r="1154" spans="1:27" x14ac:dyDescent="0.25">
      <c r="A1154" s="55" t="s">
        <v>43</v>
      </c>
      <c r="B1154" s="56" t="s">
        <v>969</v>
      </c>
      <c r="C1154" s="55" t="s">
        <v>970</v>
      </c>
      <c r="D1154" s="55" t="s">
        <v>978</v>
      </c>
      <c r="E1154" s="55" t="s">
        <v>163</v>
      </c>
      <c r="F1154" s="55" t="s">
        <v>35</v>
      </c>
      <c r="G1154" s="57">
        <v>34208</v>
      </c>
      <c r="H1154" s="58">
        <v>31.1</v>
      </c>
      <c r="I1154" s="60">
        <v>9.68</v>
      </c>
      <c r="J1154" s="60">
        <v>12.02</v>
      </c>
      <c r="K1154" s="60">
        <v>52.1</v>
      </c>
      <c r="L1154" s="60">
        <v>566.79999999999995</v>
      </c>
      <c r="M1154" s="57">
        <v>34534</v>
      </c>
      <c r="N1154" s="55" t="s">
        <v>76</v>
      </c>
      <c r="O1154" s="58">
        <v>11.1</v>
      </c>
      <c r="P1154" s="55" t="s">
        <v>74</v>
      </c>
      <c r="Q1154" s="55" t="s">
        <v>75</v>
      </c>
      <c r="R1154" s="59">
        <v>9.17</v>
      </c>
      <c r="S1154" s="59">
        <v>10.7</v>
      </c>
      <c r="T1154" s="59">
        <v>53.4</v>
      </c>
      <c r="U1154" s="55" t="s">
        <v>1876</v>
      </c>
      <c r="V1154" s="59">
        <v>536.9</v>
      </c>
      <c r="W1154" s="55" t="s">
        <v>21</v>
      </c>
      <c r="X1154" s="61">
        <v>10</v>
      </c>
      <c r="Y1154" s="11">
        <f t="shared" si="79"/>
        <v>1994</v>
      </c>
      <c r="Z1154" s="7" t="str">
        <f t="shared" si="78"/>
        <v>1994.3</v>
      </c>
      <c r="AA1154" s="12">
        <f>IF(AND(INDEX('Rate Case History'!V$11:V$13,MATCH($F1154,'Rate Case History'!$U$11:$U$13,0))="Yes",INDEX('Rate Case History'!V$15:V$17,MATCH($N1154,'Rate Case History'!$U$15:$U$17,0))="Yes",$M1154&lt;='Rate Case History'!$V$7,ISNUMBER($S1154)),$S1154/100,"NA")</f>
        <v>0.107</v>
      </c>
    </row>
    <row r="1155" spans="1:27" x14ac:dyDescent="0.25">
      <c r="A1155" s="55" t="s">
        <v>43</v>
      </c>
      <c r="B1155" s="56" t="s">
        <v>969</v>
      </c>
      <c r="C1155" s="55" t="s">
        <v>970</v>
      </c>
      <c r="D1155" s="55" t="s">
        <v>979</v>
      </c>
      <c r="E1155" s="55" t="s">
        <v>163</v>
      </c>
      <c r="F1155" s="55" t="s">
        <v>35</v>
      </c>
      <c r="G1155" s="57">
        <v>33473</v>
      </c>
      <c r="H1155" s="58">
        <v>37.6</v>
      </c>
      <c r="I1155" s="60">
        <v>11.02</v>
      </c>
      <c r="J1155" s="60">
        <v>12.9</v>
      </c>
      <c r="K1155" s="60">
        <v>50.7</v>
      </c>
      <c r="L1155" s="60" t="s">
        <v>17</v>
      </c>
      <c r="M1155" s="57">
        <v>33799</v>
      </c>
      <c r="N1155" s="55" t="s">
        <v>73</v>
      </c>
      <c r="O1155" s="58">
        <v>11.9</v>
      </c>
      <c r="P1155" s="55" t="s">
        <v>75</v>
      </c>
      <c r="Q1155" s="55" t="s">
        <v>74</v>
      </c>
      <c r="R1155" s="59">
        <v>10.09</v>
      </c>
      <c r="S1155" s="59">
        <v>12</v>
      </c>
      <c r="T1155" s="59">
        <v>50</v>
      </c>
      <c r="U1155" s="55" t="s">
        <v>1877</v>
      </c>
      <c r="V1155" s="59">
        <v>490.9</v>
      </c>
      <c r="W1155" s="55" t="s">
        <v>21</v>
      </c>
      <c r="X1155" s="61">
        <v>10</v>
      </c>
      <c r="Y1155" s="11">
        <f t="shared" si="79"/>
        <v>1992</v>
      </c>
      <c r="Z1155" s="7" t="str">
        <f t="shared" si="78"/>
        <v>1992.3</v>
      </c>
      <c r="AA1155" s="12">
        <f>IF(AND(INDEX('Rate Case History'!V$11:V$13,MATCH($F1155,'Rate Case History'!$U$11:$U$13,0))="Yes",INDEX('Rate Case History'!V$15:V$17,MATCH($N1155,'Rate Case History'!$U$15:$U$17,0))="Yes",$M1155&lt;='Rate Case History'!$V$7,ISNUMBER($S1155)),$S1155/100,"NA")</f>
        <v>0.12</v>
      </c>
    </row>
    <row r="1156" spans="1:27" x14ac:dyDescent="0.25">
      <c r="A1156" s="55" t="s">
        <v>43</v>
      </c>
      <c r="B1156" s="56" t="s">
        <v>969</v>
      </c>
      <c r="C1156" s="55" t="s">
        <v>970</v>
      </c>
      <c r="D1156" s="55" t="s">
        <v>2369</v>
      </c>
      <c r="E1156" s="55" t="s">
        <v>163</v>
      </c>
      <c r="F1156" s="55" t="s">
        <v>35</v>
      </c>
      <c r="G1156" s="57">
        <v>33112</v>
      </c>
      <c r="H1156" s="58">
        <v>36.5</v>
      </c>
      <c r="I1156" s="59">
        <v>11.41</v>
      </c>
      <c r="J1156" s="59">
        <v>13.4</v>
      </c>
      <c r="K1156" s="59">
        <v>50.6</v>
      </c>
      <c r="L1156" s="59">
        <v>483.4</v>
      </c>
      <c r="M1156" s="57">
        <v>33438</v>
      </c>
      <c r="N1156" s="55" t="s">
        <v>76</v>
      </c>
      <c r="O1156" s="58">
        <v>16.7</v>
      </c>
      <c r="P1156" s="55" t="s">
        <v>74</v>
      </c>
      <c r="Q1156" s="55" t="s">
        <v>74</v>
      </c>
      <c r="R1156" s="59">
        <v>10.48</v>
      </c>
      <c r="S1156" s="59">
        <v>12.3</v>
      </c>
      <c r="T1156" s="59">
        <v>49.36</v>
      </c>
      <c r="U1156" s="55" t="s">
        <v>2349</v>
      </c>
      <c r="V1156" s="59">
        <v>472.8</v>
      </c>
      <c r="W1156" s="55" t="s">
        <v>21</v>
      </c>
      <c r="X1156" s="61">
        <v>10</v>
      </c>
      <c r="Y1156" s="11">
        <f t="shared" si="79"/>
        <v>1991</v>
      </c>
      <c r="Z1156" s="7" t="str">
        <f t="shared" si="78"/>
        <v>1991.3</v>
      </c>
      <c r="AA1156" s="12">
        <f>IF(AND(INDEX('Rate Case History'!V$11:V$13,MATCH($F1156,'Rate Case History'!$U$11:$U$13,0))="Yes",INDEX('Rate Case History'!V$15:V$17,MATCH($N1156,'Rate Case History'!$U$15:$U$17,0))="Yes",$M1156&lt;='Rate Case History'!$V$7,ISNUMBER($S1156)),$S1156/100,"NA")</f>
        <v>0.12300000000000001</v>
      </c>
    </row>
    <row r="1157" spans="1:27" x14ac:dyDescent="0.25">
      <c r="A1157" s="55" t="s">
        <v>43</v>
      </c>
      <c r="B1157" s="56" t="s">
        <v>969</v>
      </c>
      <c r="C1157" s="55" t="s">
        <v>970</v>
      </c>
      <c r="D1157" s="55" t="s">
        <v>2370</v>
      </c>
      <c r="E1157" s="55" t="s">
        <v>163</v>
      </c>
      <c r="F1157" s="55" t="s">
        <v>35</v>
      </c>
      <c r="G1157" s="57">
        <v>32749</v>
      </c>
      <c r="H1157" s="58">
        <v>30</v>
      </c>
      <c r="I1157" s="59">
        <v>11.36</v>
      </c>
      <c r="J1157" s="59">
        <v>13.5</v>
      </c>
      <c r="K1157" s="59">
        <v>47.1</v>
      </c>
      <c r="L1157" s="59">
        <v>439.1</v>
      </c>
      <c r="M1157" s="57">
        <v>33073</v>
      </c>
      <c r="N1157" s="55" t="s">
        <v>76</v>
      </c>
      <c r="O1157" s="58">
        <v>12</v>
      </c>
      <c r="P1157" s="55" t="s">
        <v>74</v>
      </c>
      <c r="Q1157" s="55" t="s">
        <v>74</v>
      </c>
      <c r="R1157" s="59">
        <v>10.62</v>
      </c>
      <c r="S1157" s="59">
        <v>11.7</v>
      </c>
      <c r="T1157" s="59">
        <v>52.8</v>
      </c>
      <c r="U1157" s="55" t="s">
        <v>1800</v>
      </c>
      <c r="V1157" s="59">
        <v>435.1</v>
      </c>
      <c r="W1157" s="55" t="s">
        <v>21</v>
      </c>
      <c r="X1157" s="61">
        <v>10</v>
      </c>
      <c r="Y1157" s="11">
        <f t="shared" si="79"/>
        <v>1990</v>
      </c>
      <c r="Z1157" s="7" t="str">
        <f t="shared" si="78"/>
        <v>1990.3</v>
      </c>
      <c r="AA1157" s="12">
        <f>IF(AND(INDEX('Rate Case History'!V$11:V$13,MATCH($F1157,'Rate Case History'!$U$11:$U$13,0))="Yes",INDEX('Rate Case History'!V$15:V$17,MATCH($N1157,'Rate Case History'!$U$15:$U$17,0))="Yes",$M1157&lt;='Rate Case History'!$V$7,ISNUMBER($S1157)),$S1157/100,"NA")</f>
        <v>0.11699999999999999</v>
      </c>
    </row>
    <row r="1158" spans="1:27" x14ac:dyDescent="0.25">
      <c r="A1158" s="55" t="s">
        <v>43</v>
      </c>
      <c r="B1158" s="56" t="s">
        <v>969</v>
      </c>
      <c r="C1158" s="55" t="s">
        <v>970</v>
      </c>
      <c r="D1158" s="55" t="s">
        <v>2371</v>
      </c>
      <c r="E1158" s="55" t="s">
        <v>163</v>
      </c>
      <c r="F1158" s="55" t="s">
        <v>35</v>
      </c>
      <c r="G1158" s="57">
        <v>32381</v>
      </c>
      <c r="H1158" s="58">
        <v>26</v>
      </c>
      <c r="I1158" s="59">
        <v>11.7</v>
      </c>
      <c r="J1158" s="59">
        <v>14</v>
      </c>
      <c r="K1158" s="59">
        <v>49.91</v>
      </c>
      <c r="L1158" s="60">
        <v>411.7</v>
      </c>
      <c r="M1158" s="57">
        <v>32708</v>
      </c>
      <c r="N1158" s="55" t="s">
        <v>76</v>
      </c>
      <c r="O1158" s="58">
        <v>12.4</v>
      </c>
      <c r="P1158" s="55" t="s">
        <v>74</v>
      </c>
      <c r="Q1158" s="55" t="s">
        <v>74</v>
      </c>
      <c r="R1158" s="59">
        <v>10.58</v>
      </c>
      <c r="S1158" s="59">
        <v>11.8</v>
      </c>
      <c r="T1158" s="59">
        <v>49.75</v>
      </c>
      <c r="U1158" s="55" t="s">
        <v>2209</v>
      </c>
      <c r="V1158" s="60">
        <v>406.3</v>
      </c>
      <c r="W1158" s="55" t="s">
        <v>21</v>
      </c>
      <c r="X1158" s="61">
        <v>10</v>
      </c>
      <c r="Y1158" s="11">
        <f t="shared" si="79"/>
        <v>1989</v>
      </c>
      <c r="Z1158" s="7" t="str">
        <f t="shared" si="78"/>
        <v>1989.3</v>
      </c>
      <c r="AA1158" s="12">
        <f>IF(AND(INDEX('Rate Case History'!V$11:V$13,MATCH($F1158,'Rate Case History'!$U$11:$U$13,0))="Yes",INDEX('Rate Case History'!V$15:V$17,MATCH($N1158,'Rate Case History'!$U$15:$U$17,0))="Yes",$M1158&lt;='Rate Case History'!$V$7,ISNUMBER($S1158)),$S1158/100,"NA")</f>
        <v>0.11800000000000001</v>
      </c>
    </row>
    <row r="1159" spans="1:27" x14ac:dyDescent="0.25">
      <c r="A1159" s="55" t="s">
        <v>43</v>
      </c>
      <c r="B1159" s="56" t="s">
        <v>969</v>
      </c>
      <c r="C1159" s="55" t="s">
        <v>970</v>
      </c>
      <c r="D1159" s="55" t="s">
        <v>2372</v>
      </c>
      <c r="E1159" s="55" t="s">
        <v>163</v>
      </c>
      <c r="F1159" s="55" t="s">
        <v>35</v>
      </c>
      <c r="G1159" s="57">
        <v>32016</v>
      </c>
      <c r="H1159" s="58">
        <v>34.700000000000003</v>
      </c>
      <c r="I1159" s="59">
        <v>11.67</v>
      </c>
      <c r="J1159" s="59">
        <v>14.25</v>
      </c>
      <c r="K1159" s="59">
        <v>51.8</v>
      </c>
      <c r="L1159" s="59">
        <v>379</v>
      </c>
      <c r="M1159" s="57">
        <v>32342</v>
      </c>
      <c r="N1159" s="55" t="s">
        <v>76</v>
      </c>
      <c r="O1159" s="58">
        <v>14.9</v>
      </c>
      <c r="P1159" s="55" t="s">
        <v>74</v>
      </c>
      <c r="Q1159" s="55" t="s">
        <v>74</v>
      </c>
      <c r="R1159" s="59">
        <v>10.51</v>
      </c>
      <c r="S1159" s="59">
        <v>12</v>
      </c>
      <c r="T1159" s="59">
        <v>49.7</v>
      </c>
      <c r="U1159" s="55" t="s">
        <v>2350</v>
      </c>
      <c r="V1159" s="59">
        <v>364.9</v>
      </c>
      <c r="W1159" s="55" t="s">
        <v>21</v>
      </c>
      <c r="X1159" s="61">
        <v>10</v>
      </c>
      <c r="Y1159" s="11">
        <f t="shared" si="79"/>
        <v>1988</v>
      </c>
      <c r="Z1159" s="7" t="str">
        <f t="shared" si="78"/>
        <v>1988.3</v>
      </c>
      <c r="AA1159" s="12">
        <f>IF(AND(INDEX('Rate Case History'!V$11:V$13,MATCH($F1159,'Rate Case History'!$U$11:$U$13,0))="Yes",INDEX('Rate Case History'!V$15:V$17,MATCH($N1159,'Rate Case History'!$U$15:$U$17,0))="Yes",$M1159&lt;='Rate Case History'!$V$7,ISNUMBER($S1159)),$S1159/100,"NA")</f>
        <v>0.12</v>
      </c>
    </row>
    <row r="1160" spans="1:27" x14ac:dyDescent="0.25">
      <c r="A1160" s="55" t="s">
        <v>43</v>
      </c>
      <c r="B1160" s="56" t="s">
        <v>969</v>
      </c>
      <c r="C1160" s="55" t="s">
        <v>970</v>
      </c>
      <c r="D1160" s="55" t="s">
        <v>2373</v>
      </c>
      <c r="E1160" s="55" t="s">
        <v>163</v>
      </c>
      <c r="F1160" s="55" t="s">
        <v>35</v>
      </c>
      <c r="G1160" s="57">
        <v>31177</v>
      </c>
      <c r="H1160" s="58">
        <v>30.7</v>
      </c>
      <c r="I1160" s="59">
        <v>13.11</v>
      </c>
      <c r="J1160" s="59">
        <v>15.61</v>
      </c>
      <c r="K1160" s="59">
        <v>56.2</v>
      </c>
      <c r="L1160" s="60">
        <v>294.39999999999998</v>
      </c>
      <c r="M1160" s="57">
        <v>31504</v>
      </c>
      <c r="N1160" s="55" t="s">
        <v>76</v>
      </c>
      <c r="O1160" s="58">
        <v>14.9</v>
      </c>
      <c r="P1160" s="55" t="s">
        <v>74</v>
      </c>
      <c r="Q1160" s="55" t="s">
        <v>74</v>
      </c>
      <c r="R1160" s="59">
        <v>11.26</v>
      </c>
      <c r="S1160" s="59">
        <v>12.9</v>
      </c>
      <c r="T1160" s="59">
        <v>52.19</v>
      </c>
      <c r="U1160" s="55" t="s">
        <v>2286</v>
      </c>
      <c r="V1160" s="60">
        <v>298.10000000000002</v>
      </c>
      <c r="W1160" s="55" t="s">
        <v>21</v>
      </c>
      <c r="X1160" s="61">
        <v>10</v>
      </c>
      <c r="Y1160" s="11">
        <f t="shared" si="79"/>
        <v>1986</v>
      </c>
      <c r="Z1160" s="7" t="str">
        <f t="shared" si="78"/>
        <v>1986.2</v>
      </c>
      <c r="AA1160" s="12">
        <f>IF(AND(INDEX('Rate Case History'!V$11:V$13,MATCH($F1160,'Rate Case History'!$U$11:$U$13,0))="Yes",INDEX('Rate Case History'!V$15:V$17,MATCH($N1160,'Rate Case History'!$U$15:$U$17,0))="Yes",$M1160&lt;='Rate Case History'!$V$7,ISNUMBER($S1160)),$S1160/100,"NA")</f>
        <v>0.129</v>
      </c>
    </row>
    <row r="1161" spans="1:27" x14ac:dyDescent="0.25">
      <c r="A1161" s="55" t="s">
        <v>43</v>
      </c>
      <c r="B1161" s="56" t="s">
        <v>969</v>
      </c>
      <c r="C1161" s="55" t="s">
        <v>970</v>
      </c>
      <c r="D1161" s="55" t="s">
        <v>2374</v>
      </c>
      <c r="E1161" s="55" t="s">
        <v>163</v>
      </c>
      <c r="F1161" s="55" t="s">
        <v>35</v>
      </c>
      <c r="G1161" s="57">
        <v>30344</v>
      </c>
      <c r="H1161" s="58">
        <v>32.1</v>
      </c>
      <c r="I1161" s="59">
        <v>13.47</v>
      </c>
      <c r="J1161" s="59">
        <v>17.5</v>
      </c>
      <c r="K1161" s="60">
        <v>47</v>
      </c>
      <c r="L1161" s="59" t="s">
        <v>17</v>
      </c>
      <c r="M1161" s="57">
        <v>30670</v>
      </c>
      <c r="N1161" s="55" t="s">
        <v>76</v>
      </c>
      <c r="O1161" s="58">
        <v>15.2</v>
      </c>
      <c r="P1161" s="55" t="s">
        <v>74</v>
      </c>
      <c r="Q1161" s="55" t="s">
        <v>74</v>
      </c>
      <c r="R1161" s="59">
        <v>12.04</v>
      </c>
      <c r="S1161" s="59">
        <v>15.4</v>
      </c>
      <c r="T1161" s="60">
        <v>41.3</v>
      </c>
      <c r="U1161" s="55" t="s">
        <v>1955</v>
      </c>
      <c r="V1161" s="59" t="s">
        <v>17</v>
      </c>
      <c r="W1161" s="55" t="s">
        <v>21</v>
      </c>
      <c r="X1161" s="61">
        <v>10</v>
      </c>
      <c r="Y1161" s="11">
        <f t="shared" si="79"/>
        <v>1983</v>
      </c>
      <c r="Z1161" s="7" t="str">
        <f t="shared" si="78"/>
        <v>1983.4</v>
      </c>
      <c r="AA1161" s="12">
        <f>IF(AND(INDEX('Rate Case History'!V$11:V$13,MATCH($F1161,'Rate Case History'!$U$11:$U$13,0))="Yes",INDEX('Rate Case History'!V$15:V$17,MATCH($N1161,'Rate Case History'!$U$15:$U$17,0))="Yes",$M1161&lt;='Rate Case History'!$V$7,ISNUMBER($S1161)),$S1161/100,"NA")</f>
        <v>0.154</v>
      </c>
    </row>
    <row r="1162" spans="1:27" x14ac:dyDescent="0.25">
      <c r="A1162" s="55" t="s">
        <v>43</v>
      </c>
      <c r="B1162" s="56" t="s">
        <v>969</v>
      </c>
      <c r="C1162" s="55" t="s">
        <v>970</v>
      </c>
      <c r="D1162" s="55" t="s">
        <v>2375</v>
      </c>
      <c r="E1162" s="55" t="s">
        <v>163</v>
      </c>
      <c r="F1162" s="55" t="s">
        <v>35</v>
      </c>
      <c r="G1162" s="57">
        <v>29980</v>
      </c>
      <c r="H1162" s="58">
        <v>52.5</v>
      </c>
      <c r="I1162" s="59">
        <v>14.17</v>
      </c>
      <c r="J1162" s="59">
        <v>18.5</v>
      </c>
      <c r="K1162" s="59">
        <v>46.8</v>
      </c>
      <c r="L1162" s="60">
        <v>263.8</v>
      </c>
      <c r="M1162" s="57">
        <v>30306</v>
      </c>
      <c r="N1162" s="55" t="s">
        <v>76</v>
      </c>
      <c r="O1162" s="58">
        <v>20.399999999999999</v>
      </c>
      <c r="P1162" s="55" t="s">
        <v>74</v>
      </c>
      <c r="Q1162" s="55" t="s">
        <v>74</v>
      </c>
      <c r="R1162" s="59">
        <v>12.11</v>
      </c>
      <c r="S1162" s="59">
        <v>15.7</v>
      </c>
      <c r="T1162" s="59">
        <v>46</v>
      </c>
      <c r="U1162" s="55" t="s">
        <v>1998</v>
      </c>
      <c r="V1162" s="60">
        <v>260.39999999999998</v>
      </c>
      <c r="W1162" s="55" t="s">
        <v>21</v>
      </c>
      <c r="X1162" s="61">
        <v>10</v>
      </c>
      <c r="Y1162" s="11">
        <f t="shared" si="79"/>
        <v>1982</v>
      </c>
      <c r="Z1162" s="7" t="str">
        <f t="shared" si="78"/>
        <v>1982.4</v>
      </c>
      <c r="AA1162" s="12">
        <f>IF(AND(INDEX('Rate Case History'!V$11:V$13,MATCH($F1162,'Rate Case History'!$U$11:$U$13,0))="Yes",INDEX('Rate Case History'!V$15:V$17,MATCH($N1162,'Rate Case History'!$U$15:$U$17,0))="Yes",$M1162&lt;='Rate Case History'!$V$7,ISNUMBER($S1162)),$S1162/100,"NA")</f>
        <v>0.157</v>
      </c>
    </row>
    <row r="1163" spans="1:27" x14ac:dyDescent="0.25">
      <c r="A1163" s="55" t="s">
        <v>43</v>
      </c>
      <c r="B1163" s="56" t="s">
        <v>969</v>
      </c>
      <c r="C1163" s="55" t="s">
        <v>970</v>
      </c>
      <c r="D1163" s="55" t="s">
        <v>2376</v>
      </c>
      <c r="E1163" s="55" t="s">
        <v>163</v>
      </c>
      <c r="F1163" s="55" t="s">
        <v>35</v>
      </c>
      <c r="G1163" s="57">
        <v>29616</v>
      </c>
      <c r="H1163" s="58">
        <v>30.6</v>
      </c>
      <c r="I1163" s="59">
        <v>13.52</v>
      </c>
      <c r="J1163" s="59">
        <v>17.100000000000001</v>
      </c>
      <c r="K1163" s="59">
        <v>43</v>
      </c>
      <c r="L1163" s="60" t="s">
        <v>17</v>
      </c>
      <c r="M1163" s="57">
        <v>29942</v>
      </c>
      <c r="N1163" s="55" t="s">
        <v>76</v>
      </c>
      <c r="O1163" s="58">
        <v>22</v>
      </c>
      <c r="P1163" s="55" t="s">
        <v>74</v>
      </c>
      <c r="Q1163" s="55" t="s">
        <v>74</v>
      </c>
      <c r="R1163" s="59">
        <v>12.93</v>
      </c>
      <c r="S1163" s="59">
        <v>15.7</v>
      </c>
      <c r="T1163" s="59">
        <v>43</v>
      </c>
      <c r="U1163" s="55" t="s">
        <v>1958</v>
      </c>
      <c r="V1163" s="59" t="s">
        <v>17</v>
      </c>
      <c r="W1163" s="55" t="s">
        <v>21</v>
      </c>
      <c r="X1163" s="61">
        <v>10</v>
      </c>
      <c r="Y1163" s="11">
        <f t="shared" si="79"/>
        <v>1981</v>
      </c>
      <c r="Z1163" s="7" t="str">
        <f t="shared" si="78"/>
        <v>1981.4</v>
      </c>
      <c r="AA1163" s="12">
        <f>IF(AND(INDEX('Rate Case History'!V$11:V$13,MATCH($F1163,'Rate Case History'!$U$11:$U$13,0))="Yes",INDEX('Rate Case History'!V$15:V$17,MATCH($N1163,'Rate Case History'!$U$15:$U$17,0))="Yes",$M1163&lt;='Rate Case History'!$V$7,ISNUMBER($S1163)),$S1163/100,"NA")</f>
        <v>0.157</v>
      </c>
    </row>
    <row r="1164" spans="1:27" x14ac:dyDescent="0.25">
      <c r="A1164" s="55" t="s">
        <v>43</v>
      </c>
      <c r="B1164" s="56" t="s">
        <v>969</v>
      </c>
      <c r="C1164" s="55" t="s">
        <v>970</v>
      </c>
      <c r="D1164" s="55" t="s">
        <v>2377</v>
      </c>
      <c r="E1164" s="55" t="s">
        <v>163</v>
      </c>
      <c r="F1164" s="55" t="s">
        <v>35</v>
      </c>
      <c r="G1164" s="57">
        <v>29364</v>
      </c>
      <c r="H1164" s="58">
        <v>11.9</v>
      </c>
      <c r="I1164" s="59">
        <v>11.29</v>
      </c>
      <c r="J1164" s="59">
        <v>16.5</v>
      </c>
      <c r="K1164" s="59">
        <v>42.7</v>
      </c>
      <c r="L1164" s="60" t="s">
        <v>17</v>
      </c>
      <c r="M1164" s="57">
        <v>29581</v>
      </c>
      <c r="N1164" s="55" t="s">
        <v>76</v>
      </c>
      <c r="O1164" s="58">
        <v>11.9</v>
      </c>
      <c r="P1164" s="55" t="s">
        <v>74</v>
      </c>
      <c r="Q1164" s="55" t="s">
        <v>74</v>
      </c>
      <c r="R1164" s="59">
        <v>11.25</v>
      </c>
      <c r="S1164" s="59">
        <v>14</v>
      </c>
      <c r="T1164" s="59">
        <v>42.6</v>
      </c>
      <c r="U1164" s="55" t="s">
        <v>1981</v>
      </c>
      <c r="V1164" s="60" t="s">
        <v>17</v>
      </c>
      <c r="W1164" s="55" t="s">
        <v>21</v>
      </c>
      <c r="X1164" s="61">
        <v>7</v>
      </c>
      <c r="Y1164" s="11">
        <f t="shared" si="79"/>
        <v>1980</v>
      </c>
      <c r="Z1164" s="7" t="str">
        <f t="shared" ref="Z1164:Z1173" si="80">YEAR(M1164)&amp;"."&amp;INT((MONTH(M1164)-1)/3)+1</f>
        <v>1980.4</v>
      </c>
      <c r="AA1164" s="12">
        <f>IF(AND(INDEX('Rate Case History'!V$11:V$13,MATCH($F1164,'Rate Case History'!$U$11:$U$13,0))="Yes",INDEX('Rate Case History'!V$15:V$17,MATCH($N1164,'Rate Case History'!$U$15:$U$17,0))="Yes",$M1164&lt;='Rate Case History'!$V$7,ISNUMBER($S1164)),$S1164/100,"NA")</f>
        <v>0.14000000000000001</v>
      </c>
    </row>
    <row r="1165" spans="1:27" x14ac:dyDescent="0.25">
      <c r="A1165" s="55" t="s">
        <v>43</v>
      </c>
      <c r="B1165" s="56" t="s">
        <v>969</v>
      </c>
      <c r="C1165" s="55" t="s">
        <v>970</v>
      </c>
      <c r="D1165" s="55" t="s">
        <v>2378</v>
      </c>
      <c r="E1165" s="55" t="s">
        <v>163</v>
      </c>
      <c r="F1165" s="55" t="s">
        <v>35</v>
      </c>
      <c r="G1165" s="57">
        <v>29022</v>
      </c>
      <c r="H1165" s="58">
        <v>26.7</v>
      </c>
      <c r="I1165" s="59">
        <v>11.17</v>
      </c>
      <c r="J1165" s="59">
        <v>15</v>
      </c>
      <c r="K1165" s="59">
        <v>42.4</v>
      </c>
      <c r="L1165" s="60" t="s">
        <v>17</v>
      </c>
      <c r="M1165" s="57">
        <v>29294</v>
      </c>
      <c r="N1165" s="55" t="s">
        <v>76</v>
      </c>
      <c r="O1165" s="58">
        <v>17.5</v>
      </c>
      <c r="P1165" s="55" t="s">
        <v>74</v>
      </c>
      <c r="Q1165" s="55" t="s">
        <v>74</v>
      </c>
      <c r="R1165" s="59">
        <v>11</v>
      </c>
      <c r="S1165" s="59">
        <v>14</v>
      </c>
      <c r="T1165" s="59">
        <v>42.1</v>
      </c>
      <c r="U1165" s="55" t="s">
        <v>1959</v>
      </c>
      <c r="V1165" s="60" t="s">
        <v>17</v>
      </c>
      <c r="W1165" s="55" t="s">
        <v>21</v>
      </c>
      <c r="X1165" s="61">
        <v>9</v>
      </c>
      <c r="Y1165" s="11">
        <f t="shared" si="79"/>
        <v>1980</v>
      </c>
      <c r="Z1165" s="7" t="str">
        <f t="shared" si="80"/>
        <v>1980.1</v>
      </c>
      <c r="AA1165" s="12">
        <f>IF(AND(INDEX('Rate Case History'!V$11:V$13,MATCH($F1165,'Rate Case History'!$U$11:$U$13,0))="Yes",INDEX('Rate Case History'!V$15:V$17,MATCH($N1165,'Rate Case History'!$U$15:$U$17,0))="Yes",$M1165&lt;='Rate Case History'!$V$7,ISNUMBER($S1165)),$S1165/100,"NA")</f>
        <v>0.14000000000000001</v>
      </c>
    </row>
    <row r="1166" spans="1:27" x14ac:dyDescent="0.25">
      <c r="A1166" s="55" t="s">
        <v>43</v>
      </c>
      <c r="B1166" s="56" t="s">
        <v>141</v>
      </c>
      <c r="C1166" s="55" t="s">
        <v>115</v>
      </c>
      <c r="D1166" s="55" t="s">
        <v>980</v>
      </c>
      <c r="E1166" s="55" t="s">
        <v>163</v>
      </c>
      <c r="F1166" s="55" t="s">
        <v>35</v>
      </c>
      <c r="G1166" s="57">
        <v>44043</v>
      </c>
      <c r="H1166" s="58">
        <v>37.134</v>
      </c>
      <c r="I1166" s="59">
        <v>6.31</v>
      </c>
      <c r="J1166" s="59">
        <v>9.5</v>
      </c>
      <c r="K1166" s="59">
        <v>48</v>
      </c>
      <c r="L1166" s="59">
        <v>1565.066</v>
      </c>
      <c r="M1166" s="57">
        <v>44581</v>
      </c>
      <c r="N1166" s="55" t="s">
        <v>73</v>
      </c>
      <c r="O1166" s="58">
        <v>12.523</v>
      </c>
      <c r="P1166" s="55" t="s">
        <v>75</v>
      </c>
      <c r="Q1166" s="55" t="s">
        <v>74</v>
      </c>
      <c r="R1166" s="59">
        <v>6.08</v>
      </c>
      <c r="S1166" s="59">
        <v>9</v>
      </c>
      <c r="T1166" s="59">
        <v>48</v>
      </c>
      <c r="U1166" s="55" t="s">
        <v>1765</v>
      </c>
      <c r="V1166" s="59">
        <v>1560.299</v>
      </c>
      <c r="W1166" s="55" t="s">
        <v>21</v>
      </c>
      <c r="X1166" s="61">
        <v>17</v>
      </c>
      <c r="Y1166" s="11">
        <f t="shared" si="79"/>
        <v>2022</v>
      </c>
      <c r="Z1166" s="7" t="str">
        <f t="shared" si="80"/>
        <v>2022.1</v>
      </c>
      <c r="AA1166" s="12">
        <f>IF(AND(INDEX('Rate Case History'!V$11:V$13,MATCH($F1166,'Rate Case History'!$U$11:$U$13,0))="Yes",INDEX('Rate Case History'!V$15:V$17,MATCH($N1166,'Rate Case History'!$U$15:$U$17,0))="Yes",$M1166&lt;='Rate Case History'!$V$7,ISNUMBER($S1166)),$S1166/100,"NA")</f>
        <v>0.09</v>
      </c>
    </row>
    <row r="1167" spans="1:27" x14ac:dyDescent="0.25">
      <c r="A1167" s="55" t="s">
        <v>43</v>
      </c>
      <c r="B1167" s="56" t="s">
        <v>141</v>
      </c>
      <c r="C1167" s="55" t="s">
        <v>115</v>
      </c>
      <c r="D1167" s="55" t="s">
        <v>981</v>
      </c>
      <c r="E1167" s="55" t="s">
        <v>163</v>
      </c>
      <c r="F1167" s="55" t="s">
        <v>35</v>
      </c>
      <c r="G1167" s="57">
        <v>42853</v>
      </c>
      <c r="H1167" s="58">
        <v>69.677000000000007</v>
      </c>
      <c r="I1167" s="59">
        <v>6.93</v>
      </c>
      <c r="J1167" s="59">
        <v>9.7899999999999991</v>
      </c>
      <c r="K1167" s="59">
        <v>48</v>
      </c>
      <c r="L1167" s="59">
        <v>1222.037</v>
      </c>
      <c r="M1167" s="57">
        <v>43174</v>
      </c>
      <c r="N1167" s="55" t="s">
        <v>73</v>
      </c>
      <c r="O1167" s="58">
        <v>45.524000000000001</v>
      </c>
      <c r="P1167" s="55" t="s">
        <v>75</v>
      </c>
      <c r="Q1167" s="55" t="s">
        <v>74</v>
      </c>
      <c r="R1167" s="59">
        <v>6.53</v>
      </c>
      <c r="S1167" s="59">
        <v>9</v>
      </c>
      <c r="T1167" s="59">
        <v>48</v>
      </c>
      <c r="U1167" s="55" t="s">
        <v>1784</v>
      </c>
      <c r="V1167" s="59">
        <v>1231.7819999999999</v>
      </c>
      <c r="W1167" s="55" t="s">
        <v>21</v>
      </c>
      <c r="X1167" s="61">
        <v>10</v>
      </c>
      <c r="Y1167" s="11">
        <f t="shared" si="79"/>
        <v>2018</v>
      </c>
      <c r="Z1167" s="7" t="str">
        <f t="shared" si="80"/>
        <v>2018.1</v>
      </c>
      <c r="AA1167" s="12">
        <f>IF(AND(INDEX('Rate Case History'!V$11:V$13,MATCH($F1167,'Rate Case History'!$U$11:$U$13,0))="Yes",INDEX('Rate Case History'!V$15:V$17,MATCH($N1167,'Rate Case History'!$U$15:$U$17,0))="Yes",$M1167&lt;='Rate Case History'!$V$7,ISNUMBER($S1167)),$S1167/100,"NA")</f>
        <v>0.09</v>
      </c>
    </row>
    <row r="1168" spans="1:27" x14ac:dyDescent="0.25">
      <c r="A1168" s="55" t="s">
        <v>43</v>
      </c>
      <c r="B1168" s="56" t="s">
        <v>141</v>
      </c>
      <c r="C1168" s="55" t="s">
        <v>115</v>
      </c>
      <c r="D1168" s="55" t="s">
        <v>982</v>
      </c>
      <c r="E1168" s="55" t="s">
        <v>163</v>
      </c>
      <c r="F1168" s="55" t="s">
        <v>35</v>
      </c>
      <c r="G1168" s="57">
        <v>41026</v>
      </c>
      <c r="H1168" s="58">
        <v>28.984000000000002</v>
      </c>
      <c r="I1168" s="59">
        <v>7.38</v>
      </c>
      <c r="J1168" s="59">
        <v>10.55</v>
      </c>
      <c r="K1168" s="59">
        <v>51.36</v>
      </c>
      <c r="L1168" s="59">
        <v>1085.357</v>
      </c>
      <c r="M1168" s="57">
        <v>41347</v>
      </c>
      <c r="N1168" s="55" t="s">
        <v>73</v>
      </c>
      <c r="O1168" s="58">
        <v>-3.3</v>
      </c>
      <c r="P1168" s="55" t="s">
        <v>75</v>
      </c>
      <c r="Q1168" s="55" t="s">
        <v>74</v>
      </c>
      <c r="R1168" s="59">
        <v>6.5</v>
      </c>
      <c r="S1168" s="59">
        <v>9.3000000000000007</v>
      </c>
      <c r="T1168" s="59">
        <v>48</v>
      </c>
      <c r="U1168" s="55" t="s">
        <v>1829</v>
      </c>
      <c r="V1168" s="59">
        <v>1086</v>
      </c>
      <c r="W1168" s="55" t="s">
        <v>21</v>
      </c>
      <c r="X1168" s="61">
        <v>10</v>
      </c>
      <c r="Y1168" s="11">
        <f t="shared" si="79"/>
        <v>2013</v>
      </c>
      <c r="Z1168" s="7" t="str">
        <f t="shared" si="80"/>
        <v>2013.1</v>
      </c>
      <c r="AA1168" s="12">
        <f>IF(AND(INDEX('Rate Case History'!V$11:V$13,MATCH($F1168,'Rate Case History'!$U$11:$U$13,0))="Yes",INDEX('Rate Case History'!V$15:V$17,MATCH($N1168,'Rate Case History'!$U$15:$U$17,0))="Yes",$M1168&lt;='Rate Case History'!$V$7,ISNUMBER($S1168)),$S1168/100,"NA")</f>
        <v>9.3000000000000013E-2</v>
      </c>
    </row>
    <row r="1169" spans="1:27" x14ac:dyDescent="0.25">
      <c r="A1169" s="55" t="s">
        <v>43</v>
      </c>
      <c r="B1169" s="56" t="s">
        <v>141</v>
      </c>
      <c r="C1169" s="55" t="s">
        <v>115</v>
      </c>
      <c r="D1169" s="55" t="s">
        <v>983</v>
      </c>
      <c r="E1169" s="55" t="s">
        <v>163</v>
      </c>
      <c r="F1169" s="55" t="s">
        <v>35</v>
      </c>
      <c r="G1169" s="57">
        <v>39591</v>
      </c>
      <c r="H1169" s="58">
        <v>81.900000000000006</v>
      </c>
      <c r="I1169" s="59">
        <v>8.31</v>
      </c>
      <c r="J1169" s="59">
        <v>11</v>
      </c>
      <c r="K1169" s="59">
        <v>50</v>
      </c>
      <c r="L1169" s="59">
        <v>1077</v>
      </c>
      <c r="M1169" s="57">
        <v>39948</v>
      </c>
      <c r="N1169" s="55" t="s">
        <v>73</v>
      </c>
      <c r="O1169" s="58">
        <v>39.427999999999997</v>
      </c>
      <c r="P1169" s="55" t="s">
        <v>75</v>
      </c>
      <c r="Q1169" s="55" t="s">
        <v>74</v>
      </c>
      <c r="R1169" s="59">
        <v>7.7</v>
      </c>
      <c r="S1169" s="59">
        <v>10.199999999999999</v>
      </c>
      <c r="T1169" s="59">
        <v>43.7</v>
      </c>
      <c r="U1169" s="55" t="s">
        <v>1847</v>
      </c>
      <c r="V1169" s="59">
        <v>1029.252</v>
      </c>
      <c r="W1169" s="55" t="s">
        <v>21</v>
      </c>
      <c r="X1169" s="61">
        <v>11</v>
      </c>
      <c r="Y1169" s="11">
        <f t="shared" si="79"/>
        <v>2009</v>
      </c>
      <c r="Z1169" s="7" t="str">
        <f t="shared" si="80"/>
        <v>2009.2</v>
      </c>
      <c r="AA1169" s="12">
        <f>IF(AND(INDEX('Rate Case History'!V$11:V$13,MATCH($F1169,'Rate Case History'!$U$11:$U$13,0))="Yes",INDEX('Rate Case History'!V$15:V$17,MATCH($N1169,'Rate Case History'!$U$15:$U$17,0))="Yes",$M1169&lt;='Rate Case History'!$V$7,ISNUMBER($S1169)),$S1169/100,"NA")</f>
        <v>0.10199999999999999</v>
      </c>
    </row>
    <row r="1170" spans="1:27" x14ac:dyDescent="0.25">
      <c r="A1170" s="55" t="s">
        <v>43</v>
      </c>
      <c r="B1170" s="56" t="s">
        <v>141</v>
      </c>
      <c r="C1170" s="55" t="s">
        <v>115</v>
      </c>
      <c r="D1170" s="55" t="s">
        <v>984</v>
      </c>
      <c r="E1170" s="55" t="s">
        <v>163</v>
      </c>
      <c r="F1170" s="55" t="s">
        <v>35</v>
      </c>
      <c r="G1170" s="57">
        <v>35030</v>
      </c>
      <c r="H1170" s="58">
        <v>23.6</v>
      </c>
      <c r="I1170" s="59">
        <v>9.81</v>
      </c>
      <c r="J1170" s="59">
        <v>12</v>
      </c>
      <c r="K1170" s="59">
        <v>42.14</v>
      </c>
      <c r="L1170" s="59" t="s">
        <v>17</v>
      </c>
      <c r="M1170" s="57">
        <v>35418</v>
      </c>
      <c r="N1170" s="55" t="s">
        <v>73</v>
      </c>
      <c r="O1170" s="58">
        <v>-10</v>
      </c>
      <c r="P1170" s="55" t="s">
        <v>75</v>
      </c>
      <c r="Q1170" s="55" t="s">
        <v>74</v>
      </c>
      <c r="R1170" s="59" t="s">
        <v>17</v>
      </c>
      <c r="S1170" s="59" t="s">
        <v>17</v>
      </c>
      <c r="T1170" s="59" t="s">
        <v>17</v>
      </c>
      <c r="U1170" s="55" t="s">
        <v>1749</v>
      </c>
      <c r="V1170" s="59" t="s">
        <v>17</v>
      </c>
      <c r="W1170" s="55" t="s">
        <v>21</v>
      </c>
      <c r="X1170" s="61">
        <v>12</v>
      </c>
      <c r="Y1170" s="11">
        <f t="shared" si="79"/>
        <v>1996</v>
      </c>
      <c r="Z1170" s="7" t="str">
        <f t="shared" si="80"/>
        <v>1996.4</v>
      </c>
      <c r="AA1170" s="12" t="str">
        <f>IF(AND(INDEX('Rate Case History'!V$11:V$13,MATCH($F1170,'Rate Case History'!$U$11:$U$13,0))="Yes",INDEX('Rate Case History'!V$15:V$17,MATCH($N1170,'Rate Case History'!$U$15:$U$17,0))="Yes",$M1170&lt;='Rate Case History'!$V$7,ISNUMBER($S1170)),$S1170/100,"NA")</f>
        <v>NA</v>
      </c>
    </row>
    <row r="1171" spans="1:27" x14ac:dyDescent="0.25">
      <c r="A1171" s="55" t="s">
        <v>43</v>
      </c>
      <c r="B1171" s="56" t="s">
        <v>141</v>
      </c>
      <c r="C1171" s="55" t="s">
        <v>115</v>
      </c>
      <c r="D1171" s="55" t="s">
        <v>985</v>
      </c>
      <c r="E1171" s="55" t="s">
        <v>163</v>
      </c>
      <c r="F1171" s="55" t="s">
        <v>35</v>
      </c>
      <c r="G1171" s="57">
        <v>34369</v>
      </c>
      <c r="H1171" s="58">
        <v>20.6</v>
      </c>
      <c r="I1171" s="60">
        <v>9.58</v>
      </c>
      <c r="J1171" s="60">
        <v>11.49</v>
      </c>
      <c r="K1171" s="60">
        <v>42.54</v>
      </c>
      <c r="L1171" s="60" t="s">
        <v>17</v>
      </c>
      <c r="M1171" s="57">
        <v>34808</v>
      </c>
      <c r="N1171" s="55" t="s">
        <v>76</v>
      </c>
      <c r="O1171" s="58">
        <v>4.9000000000000004</v>
      </c>
      <c r="P1171" s="55" t="s">
        <v>74</v>
      </c>
      <c r="Q1171" s="55" t="s">
        <v>74</v>
      </c>
      <c r="R1171" s="59">
        <v>9.26</v>
      </c>
      <c r="S1171" s="59">
        <v>11</v>
      </c>
      <c r="T1171" s="59">
        <v>39.85</v>
      </c>
      <c r="U1171" s="55" t="s">
        <v>1691</v>
      </c>
      <c r="V1171" s="59" t="s">
        <v>17</v>
      </c>
      <c r="W1171" s="55" t="s">
        <v>21</v>
      </c>
      <c r="X1171" s="61">
        <v>14</v>
      </c>
      <c r="Y1171" s="11">
        <f t="shared" si="79"/>
        <v>1995</v>
      </c>
      <c r="Z1171" s="7" t="str">
        <f t="shared" si="80"/>
        <v>1995.2</v>
      </c>
      <c r="AA1171" s="12">
        <f>IF(AND(INDEX('Rate Case History'!V$11:V$13,MATCH($F1171,'Rate Case History'!$U$11:$U$13,0))="Yes",INDEX('Rate Case History'!V$15:V$17,MATCH($N1171,'Rate Case History'!$U$15:$U$17,0))="Yes",$M1171&lt;='Rate Case History'!$V$7,ISNUMBER($S1171)),$S1171/100,"NA")</f>
        <v>0.11</v>
      </c>
    </row>
    <row r="1172" spans="1:27" x14ac:dyDescent="0.25">
      <c r="A1172" s="55" t="s">
        <v>43</v>
      </c>
      <c r="B1172" s="56" t="s">
        <v>141</v>
      </c>
      <c r="C1172" s="55" t="s">
        <v>115</v>
      </c>
      <c r="D1172" s="55" t="s">
        <v>986</v>
      </c>
      <c r="E1172" s="55" t="s">
        <v>163</v>
      </c>
      <c r="F1172" s="55" t="s">
        <v>35</v>
      </c>
      <c r="G1172" s="57">
        <v>34019</v>
      </c>
      <c r="H1172" s="58">
        <v>23.2</v>
      </c>
      <c r="I1172" s="59">
        <v>9.77</v>
      </c>
      <c r="J1172" s="59">
        <v>11.8</v>
      </c>
      <c r="K1172" s="59">
        <v>39.479999999999997</v>
      </c>
      <c r="L1172" s="59" t="s">
        <v>17</v>
      </c>
      <c r="M1172" s="57">
        <v>34367</v>
      </c>
      <c r="N1172" s="55" t="s">
        <v>76</v>
      </c>
      <c r="O1172" s="58">
        <v>10.1</v>
      </c>
      <c r="P1172" s="55" t="s">
        <v>74</v>
      </c>
      <c r="Q1172" s="55" t="s">
        <v>74</v>
      </c>
      <c r="R1172" s="59">
        <v>9.17</v>
      </c>
      <c r="S1172" s="59">
        <v>10.4</v>
      </c>
      <c r="T1172" s="59">
        <v>40.26</v>
      </c>
      <c r="U1172" s="55" t="s">
        <v>1714</v>
      </c>
      <c r="V1172" s="59" t="s">
        <v>17</v>
      </c>
      <c r="W1172" s="55" t="s">
        <v>21</v>
      </c>
      <c r="X1172" s="61">
        <v>11</v>
      </c>
      <c r="Y1172" s="11">
        <f t="shared" si="79"/>
        <v>1994</v>
      </c>
      <c r="Z1172" s="7" t="str">
        <f t="shared" si="80"/>
        <v>1994.1</v>
      </c>
      <c r="AA1172" s="12">
        <f>IF(AND(INDEX('Rate Case History'!V$11:V$13,MATCH($F1172,'Rate Case History'!$U$11:$U$13,0))="Yes",INDEX('Rate Case History'!V$15:V$17,MATCH($N1172,'Rate Case History'!$U$15:$U$17,0))="Yes",$M1172&lt;='Rate Case History'!$V$7,ISNUMBER($S1172)),$S1172/100,"NA")</f>
        <v>0.10400000000000001</v>
      </c>
    </row>
    <row r="1173" spans="1:27" x14ac:dyDescent="0.25">
      <c r="A1173" s="55" t="s">
        <v>43</v>
      </c>
      <c r="B1173" s="56" t="s">
        <v>141</v>
      </c>
      <c r="C1173" s="55" t="s">
        <v>115</v>
      </c>
      <c r="D1173" s="55" t="s">
        <v>987</v>
      </c>
      <c r="E1173" s="55" t="s">
        <v>163</v>
      </c>
      <c r="F1173" s="55" t="s">
        <v>35</v>
      </c>
      <c r="G1173" s="57">
        <v>33634</v>
      </c>
      <c r="H1173" s="58">
        <v>26.6</v>
      </c>
      <c r="I1173" s="59">
        <v>10.07</v>
      </c>
      <c r="J1173" s="59">
        <v>12</v>
      </c>
      <c r="K1173" s="59">
        <v>36.119999999999997</v>
      </c>
      <c r="L1173" s="60" t="s">
        <v>17</v>
      </c>
      <c r="M1173" s="57">
        <v>34002</v>
      </c>
      <c r="N1173" s="55" t="s">
        <v>73</v>
      </c>
      <c r="O1173" s="58">
        <v>10.1</v>
      </c>
      <c r="P1173" s="55" t="s">
        <v>74</v>
      </c>
      <c r="Q1173" s="55" t="s">
        <v>74</v>
      </c>
      <c r="R1173" s="59" t="s">
        <v>17</v>
      </c>
      <c r="S1173" s="59">
        <v>11.4</v>
      </c>
      <c r="T1173" s="59" t="s">
        <v>17</v>
      </c>
      <c r="U1173" s="55" t="s">
        <v>1725</v>
      </c>
      <c r="V1173" s="60" t="s">
        <v>17</v>
      </c>
      <c r="W1173" s="55" t="s">
        <v>21</v>
      </c>
      <c r="X1173" s="61">
        <v>12</v>
      </c>
      <c r="Y1173" s="11">
        <f t="shared" si="79"/>
        <v>1993</v>
      </c>
      <c r="Z1173" s="7" t="str">
        <f t="shared" si="80"/>
        <v>1993.1</v>
      </c>
      <c r="AA1173" s="12">
        <f>IF(AND(INDEX('Rate Case History'!V$11:V$13,MATCH($F1173,'Rate Case History'!$U$11:$U$13,0))="Yes",INDEX('Rate Case History'!V$15:V$17,MATCH($N1173,'Rate Case History'!$U$15:$U$17,0))="Yes",$M1173&lt;='Rate Case History'!$V$7,ISNUMBER($S1173)),$S1173/100,"NA")</f>
        <v>0.114</v>
      </c>
    </row>
    <row r="1174" spans="1:27" x14ac:dyDescent="0.25">
      <c r="A1174" s="55" t="s">
        <v>43</v>
      </c>
      <c r="B1174" s="56" t="s">
        <v>141</v>
      </c>
      <c r="C1174" s="55" t="s">
        <v>115</v>
      </c>
      <c r="D1174" s="55" t="s">
        <v>2379</v>
      </c>
      <c r="E1174" s="55" t="s">
        <v>163</v>
      </c>
      <c r="F1174" s="55" t="s">
        <v>35</v>
      </c>
      <c r="G1174" s="57">
        <v>32724</v>
      </c>
      <c r="H1174" s="58">
        <v>27.5</v>
      </c>
      <c r="I1174" s="59">
        <v>10.96</v>
      </c>
      <c r="J1174" s="59">
        <v>14.2</v>
      </c>
      <c r="K1174" s="59">
        <v>34.799999999999997</v>
      </c>
      <c r="L1174" s="59" t="s">
        <v>17</v>
      </c>
      <c r="M1174" s="57">
        <v>33417</v>
      </c>
      <c r="N1174" s="55" t="s">
        <v>73</v>
      </c>
      <c r="O1174" s="58">
        <v>32.700000000000003</v>
      </c>
      <c r="P1174" s="55" t="s">
        <v>75</v>
      </c>
      <c r="Q1174" s="55" t="s">
        <v>75</v>
      </c>
      <c r="R1174" s="59" t="s">
        <v>17</v>
      </c>
      <c r="S1174" s="59">
        <v>12.5</v>
      </c>
      <c r="T1174" s="59">
        <v>33.619999999999997</v>
      </c>
      <c r="U1174" s="55" t="s">
        <v>1715</v>
      </c>
      <c r="V1174" s="59" t="s">
        <v>17</v>
      </c>
      <c r="W1174" s="55" t="s">
        <v>21</v>
      </c>
      <c r="X1174" s="61">
        <v>23</v>
      </c>
      <c r="Y1174" s="11">
        <f t="shared" si="79"/>
        <v>1991</v>
      </c>
      <c r="Z1174" s="7" t="str">
        <f>YEAR(M1174)&amp;"."&amp;INT((MONTH(M1174)-1)/3)+1</f>
        <v>1991.2</v>
      </c>
      <c r="AA1174" s="12">
        <f>IF(AND(INDEX('Rate Case History'!V$11:V$13,MATCH($F1174,'Rate Case History'!$U$11:$U$13,0))="Yes",INDEX('Rate Case History'!V$15:V$17,MATCH($N1174,'Rate Case History'!$U$15:$U$17,0))="Yes",$M1174&lt;='Rate Case History'!$V$7,ISNUMBER($S1174)),$S1174/100,"NA")</f>
        <v>0.125</v>
      </c>
    </row>
    <row r="1175" spans="1:27" x14ac:dyDescent="0.25">
      <c r="A1175" s="55" t="s">
        <v>43</v>
      </c>
      <c r="B1175" s="56" t="s">
        <v>141</v>
      </c>
      <c r="C1175" s="55" t="s">
        <v>115</v>
      </c>
      <c r="D1175" s="55" t="s">
        <v>2381</v>
      </c>
      <c r="E1175" s="55" t="s">
        <v>163</v>
      </c>
      <c r="F1175" s="55" t="s">
        <v>35</v>
      </c>
      <c r="G1175" s="57">
        <v>30792</v>
      </c>
      <c r="H1175" s="58">
        <v>19.3</v>
      </c>
      <c r="I1175" s="59">
        <v>13.12</v>
      </c>
      <c r="J1175" s="59">
        <v>16.8</v>
      </c>
      <c r="K1175" s="59">
        <v>43.16</v>
      </c>
      <c r="L1175" s="60">
        <v>355</v>
      </c>
      <c r="M1175" s="57">
        <v>31120</v>
      </c>
      <c r="N1175" s="55" t="s">
        <v>76</v>
      </c>
      <c r="O1175" s="58">
        <v>8.8000000000000007</v>
      </c>
      <c r="P1175" s="55" t="s">
        <v>74</v>
      </c>
      <c r="Q1175" s="55" t="s">
        <v>74</v>
      </c>
      <c r="R1175" s="59">
        <v>12.42</v>
      </c>
      <c r="S1175" s="59">
        <v>15.5</v>
      </c>
      <c r="T1175" s="59">
        <v>43.35</v>
      </c>
      <c r="U1175" s="55" t="s">
        <v>2123</v>
      </c>
      <c r="V1175" s="60">
        <v>355.6</v>
      </c>
      <c r="W1175" s="55" t="s">
        <v>21</v>
      </c>
      <c r="X1175" s="61">
        <v>10</v>
      </c>
      <c r="Y1175" s="11">
        <f t="shared" si="79"/>
        <v>1985</v>
      </c>
      <c r="Z1175" s="7" t="str">
        <f t="shared" ref="Z1175:Z1182" si="81">YEAR(M1175)&amp;"."&amp;INT((MONTH(M1175)-1)/3)+1</f>
        <v>1985.1</v>
      </c>
      <c r="AA1175" s="12">
        <f>IF(AND(INDEX('Rate Case History'!V$11:V$13,MATCH($F1175,'Rate Case History'!$U$11:$U$13,0))="Yes",INDEX('Rate Case History'!V$15:V$17,MATCH($N1175,'Rate Case History'!$U$15:$U$17,0))="Yes",$M1175&lt;='Rate Case History'!$V$7,ISNUMBER($S1175)),$S1175/100,"NA")</f>
        <v>0.155</v>
      </c>
    </row>
    <row r="1176" spans="1:27" x14ac:dyDescent="0.25">
      <c r="A1176" s="55" t="s">
        <v>43</v>
      </c>
      <c r="B1176" s="56" t="s">
        <v>141</v>
      </c>
      <c r="C1176" s="55" t="s">
        <v>115</v>
      </c>
      <c r="D1176" s="55" t="s">
        <v>2382</v>
      </c>
      <c r="E1176" s="55" t="s">
        <v>163</v>
      </c>
      <c r="F1176" s="55" t="s">
        <v>35</v>
      </c>
      <c r="G1176" s="57">
        <v>30435</v>
      </c>
      <c r="H1176" s="58">
        <v>17.100000000000001</v>
      </c>
      <c r="I1176" s="59">
        <v>12.71</v>
      </c>
      <c r="J1176" s="59">
        <v>16.5</v>
      </c>
      <c r="K1176" s="59">
        <v>42.73</v>
      </c>
      <c r="L1176" s="60">
        <v>345.4</v>
      </c>
      <c r="M1176" s="57">
        <v>30761</v>
      </c>
      <c r="N1176" s="55" t="s">
        <v>76</v>
      </c>
      <c r="O1176" s="58">
        <v>9.1</v>
      </c>
      <c r="P1176" s="55" t="s">
        <v>74</v>
      </c>
      <c r="Q1176" s="55" t="s">
        <v>74</v>
      </c>
      <c r="R1176" s="59">
        <v>12.42</v>
      </c>
      <c r="S1176" s="59">
        <v>16</v>
      </c>
      <c r="T1176" s="59">
        <v>43.13</v>
      </c>
      <c r="U1176" s="55" t="s">
        <v>2366</v>
      </c>
      <c r="V1176" s="60">
        <v>345.6</v>
      </c>
      <c r="W1176" s="55" t="s">
        <v>21</v>
      </c>
      <c r="X1176" s="61">
        <v>10</v>
      </c>
      <c r="Y1176" s="11">
        <f t="shared" si="79"/>
        <v>1984</v>
      </c>
      <c r="Z1176" s="7" t="str">
        <f t="shared" si="81"/>
        <v>1984.1</v>
      </c>
      <c r="AA1176" s="12">
        <f>IF(AND(INDEX('Rate Case History'!V$11:V$13,MATCH($F1176,'Rate Case History'!$U$11:$U$13,0))="Yes",INDEX('Rate Case History'!V$15:V$17,MATCH($N1176,'Rate Case History'!$U$15:$U$17,0))="Yes",$M1176&lt;='Rate Case History'!$V$7,ISNUMBER($S1176)),$S1176/100,"NA")</f>
        <v>0.16</v>
      </c>
    </row>
    <row r="1177" spans="1:27" x14ac:dyDescent="0.25">
      <c r="A1177" s="55" t="s">
        <v>43</v>
      </c>
      <c r="B1177" s="56" t="s">
        <v>141</v>
      </c>
      <c r="C1177" s="55" t="s">
        <v>115</v>
      </c>
      <c r="D1177" s="55" t="s">
        <v>2383</v>
      </c>
      <c r="E1177" s="55" t="s">
        <v>163</v>
      </c>
      <c r="F1177" s="55" t="s">
        <v>35</v>
      </c>
      <c r="G1177" s="57">
        <v>30071</v>
      </c>
      <c r="H1177" s="58">
        <v>19.899999999999999</v>
      </c>
      <c r="I1177" s="59">
        <v>12.9</v>
      </c>
      <c r="J1177" s="59">
        <v>17</v>
      </c>
      <c r="K1177" s="59">
        <v>41.97</v>
      </c>
      <c r="L1177" s="60" t="s">
        <v>17</v>
      </c>
      <c r="M1177" s="57">
        <v>30398</v>
      </c>
      <c r="N1177" s="55" t="s">
        <v>76</v>
      </c>
      <c r="O1177" s="58">
        <v>11</v>
      </c>
      <c r="P1177" s="55" t="s">
        <v>74</v>
      </c>
      <c r="Q1177" s="55" t="s">
        <v>74</v>
      </c>
      <c r="R1177" s="59">
        <v>11.97</v>
      </c>
      <c r="S1177" s="59">
        <v>15.4</v>
      </c>
      <c r="T1177" s="59">
        <v>41.97</v>
      </c>
      <c r="U1177" s="55" t="s">
        <v>1957</v>
      </c>
      <c r="V1177" s="60">
        <v>331.9</v>
      </c>
      <c r="W1177" s="55" t="s">
        <v>21</v>
      </c>
      <c r="X1177" s="61">
        <v>10</v>
      </c>
      <c r="Y1177" s="11">
        <f t="shared" si="79"/>
        <v>1983</v>
      </c>
      <c r="Z1177" s="7" t="str">
        <f t="shared" si="81"/>
        <v>1983.1</v>
      </c>
      <c r="AA1177" s="12">
        <f>IF(AND(INDEX('Rate Case History'!V$11:V$13,MATCH($F1177,'Rate Case History'!$U$11:$U$13,0))="Yes",INDEX('Rate Case History'!V$15:V$17,MATCH($N1177,'Rate Case History'!$U$15:$U$17,0))="Yes",$M1177&lt;='Rate Case History'!$V$7,ISNUMBER($S1177)),$S1177/100,"NA")</f>
        <v>0.154</v>
      </c>
    </row>
    <row r="1178" spans="1:27" x14ac:dyDescent="0.25">
      <c r="A1178" s="55" t="s">
        <v>43</v>
      </c>
      <c r="B1178" s="56" t="s">
        <v>141</v>
      </c>
      <c r="C1178" s="55" t="s">
        <v>115</v>
      </c>
      <c r="D1178" s="55" t="s">
        <v>2384</v>
      </c>
      <c r="E1178" s="55" t="s">
        <v>163</v>
      </c>
      <c r="F1178" s="55" t="s">
        <v>35</v>
      </c>
      <c r="G1178" s="57">
        <v>29692</v>
      </c>
      <c r="H1178" s="58">
        <v>32.5</v>
      </c>
      <c r="I1178" s="59">
        <v>12.68</v>
      </c>
      <c r="J1178" s="59">
        <v>17.600000000000001</v>
      </c>
      <c r="K1178" s="59">
        <v>41.62</v>
      </c>
      <c r="L1178" s="59" t="s">
        <v>17</v>
      </c>
      <c r="M1178" s="57">
        <v>30018</v>
      </c>
      <c r="N1178" s="55" t="s">
        <v>76</v>
      </c>
      <c r="O1178" s="58">
        <v>17.100000000000001</v>
      </c>
      <c r="P1178" s="55" t="s">
        <v>74</v>
      </c>
      <c r="Q1178" s="55" t="s">
        <v>74</v>
      </c>
      <c r="R1178" s="59">
        <v>12.47</v>
      </c>
      <c r="S1178" s="59">
        <v>17.100000000000001</v>
      </c>
      <c r="T1178" s="59">
        <v>41.48</v>
      </c>
      <c r="U1178" s="55" t="s">
        <v>2005</v>
      </c>
      <c r="V1178" s="59" t="s">
        <v>17</v>
      </c>
      <c r="W1178" s="55" t="s">
        <v>21</v>
      </c>
      <c r="X1178" s="61">
        <v>10</v>
      </c>
      <c r="Y1178" s="11">
        <f t="shared" si="79"/>
        <v>1982</v>
      </c>
      <c r="Z1178" s="7" t="str">
        <f t="shared" si="81"/>
        <v>1982.1</v>
      </c>
      <c r="AA1178" s="12">
        <f>IF(AND(INDEX('Rate Case History'!V$11:V$13,MATCH($F1178,'Rate Case History'!$U$11:$U$13,0))="Yes",INDEX('Rate Case History'!V$15:V$17,MATCH($N1178,'Rate Case History'!$U$15:$U$17,0))="Yes",$M1178&lt;='Rate Case History'!$V$7,ISNUMBER($S1178)),$S1178/100,"NA")</f>
        <v>0.17100000000000001</v>
      </c>
    </row>
    <row r="1179" spans="1:27" x14ac:dyDescent="0.25">
      <c r="A1179" s="55" t="s">
        <v>43</v>
      </c>
      <c r="B1179" s="56" t="s">
        <v>141</v>
      </c>
      <c r="C1179" s="55" t="s">
        <v>115</v>
      </c>
      <c r="D1179" s="55" t="s">
        <v>2385</v>
      </c>
      <c r="E1179" s="55" t="s">
        <v>163</v>
      </c>
      <c r="F1179" s="55" t="s">
        <v>35</v>
      </c>
      <c r="G1179" s="57">
        <v>29329</v>
      </c>
      <c r="H1179" s="58">
        <v>17</v>
      </c>
      <c r="I1179" s="59">
        <v>11.62</v>
      </c>
      <c r="J1179" s="59">
        <v>16.3</v>
      </c>
      <c r="K1179" s="59">
        <v>40.159999999999997</v>
      </c>
      <c r="L1179" s="59" t="s">
        <v>17</v>
      </c>
      <c r="M1179" s="57">
        <v>29657</v>
      </c>
      <c r="N1179" s="55" t="s">
        <v>76</v>
      </c>
      <c r="O1179" s="58">
        <v>16.899999999999999</v>
      </c>
      <c r="P1179" s="55" t="s">
        <v>74</v>
      </c>
      <c r="Q1179" s="55" t="s">
        <v>74</v>
      </c>
      <c r="R1179" s="59">
        <v>11.37</v>
      </c>
      <c r="S1179" s="59">
        <v>15.65</v>
      </c>
      <c r="T1179" s="59">
        <v>39.5</v>
      </c>
      <c r="U1179" s="55" t="s">
        <v>2060</v>
      </c>
      <c r="V1179" s="59" t="s">
        <v>17</v>
      </c>
      <c r="W1179" s="55" t="s">
        <v>21</v>
      </c>
      <c r="X1179" s="61">
        <v>10</v>
      </c>
      <c r="Y1179" s="11">
        <f t="shared" si="79"/>
        <v>1981</v>
      </c>
      <c r="Z1179" s="7" t="str">
        <f t="shared" si="81"/>
        <v>1981.1</v>
      </c>
      <c r="AA1179" s="12">
        <f>IF(AND(INDEX('Rate Case History'!V$11:V$13,MATCH($F1179,'Rate Case History'!$U$11:$U$13,0))="Yes",INDEX('Rate Case History'!V$15:V$17,MATCH($N1179,'Rate Case History'!$U$15:$U$17,0))="Yes",$M1179&lt;='Rate Case History'!$V$7,ISNUMBER($S1179)),$S1179/100,"NA")</f>
        <v>0.1565</v>
      </c>
    </row>
    <row r="1180" spans="1:27" x14ac:dyDescent="0.25">
      <c r="A1180" s="55" t="s">
        <v>43</v>
      </c>
      <c r="B1180" s="56" t="s">
        <v>141</v>
      </c>
      <c r="C1180" s="55" t="s">
        <v>115</v>
      </c>
      <c r="D1180" s="55" t="s">
        <v>2386</v>
      </c>
      <c r="E1180" s="55" t="s">
        <v>163</v>
      </c>
      <c r="F1180" s="55" t="s">
        <v>35</v>
      </c>
      <c r="G1180" s="57">
        <v>28951</v>
      </c>
      <c r="H1180" s="58">
        <v>14.3</v>
      </c>
      <c r="I1180" s="59">
        <v>10.14</v>
      </c>
      <c r="J1180" s="59">
        <v>14</v>
      </c>
      <c r="K1180" s="59">
        <v>38.24</v>
      </c>
      <c r="L1180" s="59" t="s">
        <v>17</v>
      </c>
      <c r="M1180" s="57">
        <v>29280</v>
      </c>
      <c r="N1180" s="55" t="s">
        <v>76</v>
      </c>
      <c r="O1180" s="58">
        <v>3.3</v>
      </c>
      <c r="P1180" s="55" t="s">
        <v>74</v>
      </c>
      <c r="Q1180" s="55" t="s">
        <v>74</v>
      </c>
      <c r="R1180" s="59">
        <v>10.220000000000001</v>
      </c>
      <c r="S1180" s="59">
        <v>14</v>
      </c>
      <c r="T1180" s="59">
        <v>38.5</v>
      </c>
      <c r="U1180" s="55" t="s">
        <v>1983</v>
      </c>
      <c r="V1180" s="59" t="s">
        <v>17</v>
      </c>
      <c r="W1180" s="55" t="s">
        <v>21</v>
      </c>
      <c r="X1180" s="61">
        <v>10</v>
      </c>
      <c r="Y1180" s="11">
        <f t="shared" si="79"/>
        <v>1980</v>
      </c>
      <c r="Z1180" s="7" t="str">
        <f t="shared" si="81"/>
        <v>1980.1</v>
      </c>
      <c r="AA1180" s="12">
        <f>IF(AND(INDEX('Rate Case History'!V$11:V$13,MATCH($F1180,'Rate Case History'!$U$11:$U$13,0))="Yes",INDEX('Rate Case History'!V$15:V$17,MATCH($N1180,'Rate Case History'!$U$15:$U$17,0))="Yes",$M1180&lt;='Rate Case History'!$V$7,ISNUMBER($S1180)),$S1180/100,"NA")</f>
        <v>0.14000000000000001</v>
      </c>
    </row>
    <row r="1181" spans="1:27" x14ac:dyDescent="0.25">
      <c r="A1181" s="55" t="s">
        <v>43</v>
      </c>
      <c r="B1181" s="56" t="s">
        <v>142</v>
      </c>
      <c r="C1181" s="55" t="s">
        <v>86</v>
      </c>
      <c r="D1181" s="55" t="s">
        <v>2387</v>
      </c>
      <c r="E1181" s="55" t="s">
        <v>163</v>
      </c>
      <c r="F1181" s="55" t="s">
        <v>35</v>
      </c>
      <c r="G1181" s="57">
        <v>44707</v>
      </c>
      <c r="H1181" s="58">
        <v>30.053000000000001</v>
      </c>
      <c r="I1181" s="59">
        <v>6.95</v>
      </c>
      <c r="J1181" s="59">
        <v>10.199999999999999</v>
      </c>
      <c r="K1181" s="59">
        <v>50</v>
      </c>
      <c r="L1181" s="60">
        <v>797.03499999999997</v>
      </c>
      <c r="M1181" s="57">
        <v>45211</v>
      </c>
      <c r="N1181" s="55" t="s">
        <v>73</v>
      </c>
      <c r="O1181" s="58">
        <v>11.734999999999999</v>
      </c>
      <c r="P1181" s="55" t="s">
        <v>75</v>
      </c>
      <c r="Q1181" s="55" t="s">
        <v>74</v>
      </c>
      <c r="R1181" s="60">
        <v>6.4</v>
      </c>
      <c r="S1181" s="60">
        <v>9.1999999999999993</v>
      </c>
      <c r="T1181" s="60">
        <v>48</v>
      </c>
      <c r="U1181" s="55" t="s">
        <v>1903</v>
      </c>
      <c r="V1181" s="60">
        <v>766.46</v>
      </c>
      <c r="W1181" s="55" t="s">
        <v>21</v>
      </c>
      <c r="X1181" s="61">
        <v>16</v>
      </c>
      <c r="Y1181" s="11">
        <f t="shared" si="79"/>
        <v>2023</v>
      </c>
      <c r="Z1181" s="7" t="str">
        <f t="shared" si="81"/>
        <v>2023.4</v>
      </c>
      <c r="AA1181" s="12">
        <f>IF(AND(INDEX('Rate Case History'!V$11:V$13,MATCH($F1181,'Rate Case History'!$U$11:$U$13,0))="Yes",INDEX('Rate Case History'!V$15:V$17,MATCH($N1181,'Rate Case History'!$U$15:$U$17,0))="Yes",$M1181&lt;='Rate Case History'!$V$7,ISNUMBER($S1181)),$S1181/100,"NA")</f>
        <v>9.1999999999999998E-2</v>
      </c>
    </row>
    <row r="1182" spans="1:27" x14ac:dyDescent="0.25">
      <c r="A1182" s="55" t="s">
        <v>43</v>
      </c>
      <c r="B1182" s="56" t="s">
        <v>142</v>
      </c>
      <c r="C1182" s="55" t="s">
        <v>86</v>
      </c>
      <c r="D1182" s="55" t="s">
        <v>988</v>
      </c>
      <c r="E1182" s="55" t="s">
        <v>163</v>
      </c>
      <c r="F1182" s="55" t="s">
        <v>35</v>
      </c>
      <c r="G1182" s="57">
        <v>43605</v>
      </c>
      <c r="H1182" s="58">
        <v>4.0869999999999997</v>
      </c>
      <c r="I1182" s="59">
        <v>6.61</v>
      </c>
      <c r="J1182" s="59">
        <v>9.5</v>
      </c>
      <c r="K1182" s="59">
        <v>50</v>
      </c>
      <c r="L1182" s="60">
        <v>658.31399999999996</v>
      </c>
      <c r="M1182" s="57">
        <v>44154</v>
      </c>
      <c r="N1182" s="55" t="s">
        <v>73</v>
      </c>
      <c r="O1182" s="58">
        <v>-0.51400000000000001</v>
      </c>
      <c r="P1182" s="55" t="s">
        <v>75</v>
      </c>
      <c r="Q1182" s="55" t="s">
        <v>74</v>
      </c>
      <c r="R1182" s="59">
        <v>6.1</v>
      </c>
      <c r="S1182" s="59">
        <v>8.8000000000000007</v>
      </c>
      <c r="T1182" s="59">
        <v>48</v>
      </c>
      <c r="U1182" s="55" t="s">
        <v>1693</v>
      </c>
      <c r="V1182" s="60">
        <v>662.11400000000003</v>
      </c>
      <c r="W1182" s="55" t="s">
        <v>21</v>
      </c>
      <c r="X1182" s="61">
        <v>18</v>
      </c>
      <c r="Y1182" s="11">
        <f t="shared" si="79"/>
        <v>2020</v>
      </c>
      <c r="Z1182" s="7" t="str">
        <f t="shared" si="81"/>
        <v>2020.4</v>
      </c>
      <c r="AA1182" s="12">
        <f>IF(AND(INDEX('Rate Case History'!V$11:V$13,MATCH($F1182,'Rate Case History'!$U$11:$U$13,0))="Yes",INDEX('Rate Case History'!V$15:V$17,MATCH($N1182,'Rate Case History'!$U$15:$U$17,0))="Yes",$M1182&lt;='Rate Case History'!$V$7,ISNUMBER($S1182)),$S1182/100,"NA")</f>
        <v>8.8000000000000009E-2</v>
      </c>
    </row>
    <row r="1183" spans="1:27" x14ac:dyDescent="0.25">
      <c r="A1183" s="55" t="s">
        <v>43</v>
      </c>
      <c r="B1183" s="56" t="s">
        <v>142</v>
      </c>
      <c r="C1183" s="55" t="s">
        <v>86</v>
      </c>
      <c r="D1183" s="55" t="s">
        <v>989</v>
      </c>
      <c r="E1183" s="55" t="s">
        <v>163</v>
      </c>
      <c r="F1183" s="55" t="s">
        <v>35</v>
      </c>
      <c r="G1183" s="57">
        <v>42144</v>
      </c>
      <c r="H1183" s="58">
        <v>36.868000000000002</v>
      </c>
      <c r="I1183" s="59">
        <v>7.32</v>
      </c>
      <c r="J1183" s="59">
        <v>10.06</v>
      </c>
      <c r="K1183" s="59">
        <v>50</v>
      </c>
      <c r="L1183" s="59">
        <v>546.41899999999998</v>
      </c>
      <c r="M1183" s="57">
        <v>42536</v>
      </c>
      <c r="N1183" s="55" t="s">
        <v>73</v>
      </c>
      <c r="O1183" s="58">
        <v>13.068</v>
      </c>
      <c r="P1183" s="55" t="s">
        <v>75</v>
      </c>
      <c r="Q1183" s="55" t="s">
        <v>74</v>
      </c>
      <c r="R1183" s="59">
        <v>6.68</v>
      </c>
      <c r="S1183" s="59">
        <v>9</v>
      </c>
      <c r="T1183" s="59">
        <v>48</v>
      </c>
      <c r="U1183" s="55" t="s">
        <v>1776</v>
      </c>
      <c r="V1183" s="59">
        <v>530.08600000000001</v>
      </c>
      <c r="W1183" s="55" t="s">
        <v>21</v>
      </c>
      <c r="X1183" s="61">
        <v>13</v>
      </c>
      <c r="Y1183" s="11">
        <f t="shared" si="79"/>
        <v>2016</v>
      </c>
      <c r="Z1183" s="7" t="str">
        <f t="shared" ref="Z1183:Z1187" si="82">YEAR(M1183)&amp;"."&amp;INT((MONTH(M1183)-1)/3)+1</f>
        <v>2016.2</v>
      </c>
      <c r="AA1183" s="12">
        <f>IF(AND(INDEX('Rate Case History'!V$11:V$13,MATCH($F1183,'Rate Case History'!$U$11:$U$13,0))="Yes",INDEX('Rate Case History'!V$15:V$17,MATCH($N1183,'Rate Case History'!$U$15:$U$17,0))="Yes",$M1183&lt;='Rate Case History'!$V$7,ISNUMBER($S1183)),$S1183/100,"NA")</f>
        <v>0.09</v>
      </c>
    </row>
    <row r="1184" spans="1:27" x14ac:dyDescent="0.25">
      <c r="A1184" s="55" t="s">
        <v>43</v>
      </c>
      <c r="B1184" s="56" t="s">
        <v>142</v>
      </c>
      <c r="C1184" s="55" t="s">
        <v>86</v>
      </c>
      <c r="D1184" s="55" t="s">
        <v>990</v>
      </c>
      <c r="E1184" s="55" t="s">
        <v>163</v>
      </c>
      <c r="F1184" s="55" t="s">
        <v>35</v>
      </c>
      <c r="G1184" s="57">
        <v>40073</v>
      </c>
      <c r="H1184" s="58">
        <v>54.927999999999997</v>
      </c>
      <c r="I1184" s="59">
        <v>8.66</v>
      </c>
      <c r="J1184" s="59">
        <v>11.43</v>
      </c>
      <c r="K1184" s="59">
        <v>48</v>
      </c>
      <c r="L1184" s="59">
        <v>495.29399999999998</v>
      </c>
      <c r="M1184" s="57">
        <v>40437</v>
      </c>
      <c r="N1184" s="55" t="s">
        <v>73</v>
      </c>
      <c r="O1184" s="58">
        <v>30.140999999999998</v>
      </c>
      <c r="P1184" s="55" t="s">
        <v>75</v>
      </c>
      <c r="Q1184" s="55" t="s">
        <v>74</v>
      </c>
      <c r="R1184" s="59">
        <v>7.48</v>
      </c>
      <c r="S1184" s="59">
        <v>10</v>
      </c>
      <c r="T1184" s="59">
        <v>48</v>
      </c>
      <c r="U1184" s="55" t="s">
        <v>1878</v>
      </c>
      <c r="V1184" s="59">
        <v>486.89699999999999</v>
      </c>
      <c r="W1184" s="55" t="s">
        <v>21</v>
      </c>
      <c r="X1184" s="61">
        <v>12</v>
      </c>
      <c r="Y1184" s="11">
        <f t="shared" si="79"/>
        <v>2010</v>
      </c>
      <c r="Z1184" s="7" t="str">
        <f t="shared" si="82"/>
        <v>2010.3</v>
      </c>
      <c r="AA1184" s="12">
        <f>IF(AND(INDEX('Rate Case History'!V$11:V$13,MATCH($F1184,'Rate Case History'!$U$11:$U$13,0))="Yes",INDEX('Rate Case History'!V$15:V$17,MATCH($N1184,'Rate Case History'!$U$15:$U$17,0))="Yes",$M1184&lt;='Rate Case History'!$V$7,ISNUMBER($S1184)),$S1184/100,"NA")</f>
        <v>0.1</v>
      </c>
    </row>
    <row r="1185" spans="1:27" x14ac:dyDescent="0.25">
      <c r="A1185" s="55" t="s">
        <v>43</v>
      </c>
      <c r="B1185" s="56" t="s">
        <v>142</v>
      </c>
      <c r="C1185" s="55" t="s">
        <v>86</v>
      </c>
      <c r="D1185" s="55" t="s">
        <v>991</v>
      </c>
      <c r="E1185" s="55" t="s">
        <v>163</v>
      </c>
      <c r="F1185" s="55" t="s">
        <v>35</v>
      </c>
      <c r="G1185" s="57">
        <v>37183</v>
      </c>
      <c r="H1185" s="58">
        <v>22.8</v>
      </c>
      <c r="I1185" s="59">
        <v>8.9499999999999993</v>
      </c>
      <c r="J1185" s="59">
        <v>11.5</v>
      </c>
      <c r="K1185" s="59">
        <v>48</v>
      </c>
      <c r="L1185" s="59" t="s">
        <v>17</v>
      </c>
      <c r="M1185" s="57">
        <v>37580</v>
      </c>
      <c r="N1185" s="55" t="s">
        <v>73</v>
      </c>
      <c r="O1185" s="58">
        <v>0</v>
      </c>
      <c r="P1185" s="55" t="s">
        <v>75</v>
      </c>
      <c r="Q1185" s="55" t="s">
        <v>74</v>
      </c>
      <c r="R1185" s="59" t="s">
        <v>17</v>
      </c>
      <c r="S1185" s="59">
        <v>10.5</v>
      </c>
      <c r="T1185" s="59" t="s">
        <v>17</v>
      </c>
      <c r="U1185" s="55" t="s">
        <v>1767</v>
      </c>
      <c r="V1185" s="59" t="s">
        <v>17</v>
      </c>
      <c r="W1185" s="55" t="s">
        <v>21</v>
      </c>
      <c r="X1185" s="61">
        <v>13</v>
      </c>
      <c r="Y1185" s="11">
        <f t="shared" si="79"/>
        <v>2002</v>
      </c>
      <c r="Z1185" s="7" t="str">
        <f t="shared" si="82"/>
        <v>2002.4</v>
      </c>
      <c r="AA1185" s="12">
        <f>IF(AND(INDEX('Rate Case History'!V$11:V$13,MATCH($F1185,'Rate Case History'!$U$11:$U$13,0))="Yes",INDEX('Rate Case History'!V$15:V$17,MATCH($N1185,'Rate Case History'!$U$15:$U$17,0))="Yes",$M1185&lt;='Rate Case History'!$V$7,ISNUMBER($S1185)),$S1185/100,"NA")</f>
        <v>0.105</v>
      </c>
    </row>
    <row r="1186" spans="1:27" x14ac:dyDescent="0.25">
      <c r="A1186" s="55" t="s">
        <v>43</v>
      </c>
      <c r="B1186" s="56" t="s">
        <v>142</v>
      </c>
      <c r="C1186" s="55" t="s">
        <v>86</v>
      </c>
      <c r="D1186" s="55" t="s">
        <v>992</v>
      </c>
      <c r="E1186" s="55" t="s">
        <v>163</v>
      </c>
      <c r="F1186" s="55" t="s">
        <v>35</v>
      </c>
      <c r="G1186" s="57">
        <v>35942</v>
      </c>
      <c r="H1186" s="58">
        <v>-6.7</v>
      </c>
      <c r="I1186" s="59" t="s">
        <v>17</v>
      </c>
      <c r="J1186" s="59" t="s">
        <v>17</v>
      </c>
      <c r="K1186" s="59" t="s">
        <v>17</v>
      </c>
      <c r="L1186" s="59" t="s">
        <v>17</v>
      </c>
      <c r="M1186" s="57">
        <v>36054</v>
      </c>
      <c r="N1186" s="55" t="s">
        <v>73</v>
      </c>
      <c r="O1186" s="58">
        <v>-6.7</v>
      </c>
      <c r="P1186" s="55" t="s">
        <v>75</v>
      </c>
      <c r="Q1186" s="55" t="s">
        <v>74</v>
      </c>
      <c r="R1186" s="59" t="s">
        <v>17</v>
      </c>
      <c r="S1186" s="59" t="s">
        <v>17</v>
      </c>
      <c r="T1186" s="59" t="s">
        <v>17</v>
      </c>
      <c r="U1186" s="55" t="s">
        <v>17</v>
      </c>
      <c r="V1186" s="59" t="s">
        <v>17</v>
      </c>
      <c r="W1186" s="55" t="s">
        <v>17</v>
      </c>
      <c r="X1186" s="61">
        <v>3</v>
      </c>
      <c r="Y1186" s="11">
        <f t="shared" ref="Y1186:Y1216" si="83">YEAR(M1186)</f>
        <v>1998</v>
      </c>
      <c r="Z1186" s="7" t="str">
        <f t="shared" si="82"/>
        <v>1998.3</v>
      </c>
      <c r="AA1186" s="12" t="str">
        <f>IF(AND(INDEX('Rate Case History'!V$11:V$13,MATCH($F1186,'Rate Case History'!$U$11:$U$13,0))="Yes",INDEX('Rate Case History'!V$15:V$17,MATCH($N1186,'Rate Case History'!$U$15:$U$17,0))="Yes",$M1186&lt;='Rate Case History'!$V$7,ISNUMBER($S1186)),$S1186/100,"NA")</f>
        <v>NA</v>
      </c>
    </row>
    <row r="1187" spans="1:27" x14ac:dyDescent="0.25">
      <c r="A1187" s="55" t="s">
        <v>43</v>
      </c>
      <c r="B1187" s="56" t="s">
        <v>142</v>
      </c>
      <c r="C1187" s="55" t="s">
        <v>86</v>
      </c>
      <c r="D1187" s="55" t="s">
        <v>993</v>
      </c>
      <c r="E1187" s="55" t="s">
        <v>163</v>
      </c>
      <c r="F1187" s="55" t="s">
        <v>35</v>
      </c>
      <c r="G1187" s="57">
        <v>33928</v>
      </c>
      <c r="H1187" s="58">
        <v>7.6</v>
      </c>
      <c r="I1187" s="59">
        <v>9.61</v>
      </c>
      <c r="J1187" s="59">
        <v>11.4</v>
      </c>
      <c r="K1187" s="59">
        <v>44.28</v>
      </c>
      <c r="L1187" s="60" t="s">
        <v>17</v>
      </c>
      <c r="M1187" s="57">
        <v>34275</v>
      </c>
      <c r="N1187" s="55" t="s">
        <v>73</v>
      </c>
      <c r="O1187" s="58">
        <v>7.5</v>
      </c>
      <c r="P1187" s="55" t="s">
        <v>75</v>
      </c>
      <c r="Q1187" s="55" t="s">
        <v>74</v>
      </c>
      <c r="R1187" s="60">
        <v>9.34</v>
      </c>
      <c r="S1187" s="59">
        <v>10.8</v>
      </c>
      <c r="T1187" s="60">
        <v>44.28</v>
      </c>
      <c r="U1187" s="55" t="s">
        <v>1879</v>
      </c>
      <c r="V1187" s="60" t="s">
        <v>17</v>
      </c>
      <c r="W1187" s="55" t="s">
        <v>21</v>
      </c>
      <c r="X1187" s="61">
        <v>11</v>
      </c>
      <c r="Y1187" s="11">
        <f t="shared" si="83"/>
        <v>1993</v>
      </c>
      <c r="Z1187" s="7" t="str">
        <f t="shared" si="82"/>
        <v>1993.4</v>
      </c>
      <c r="AA1187" s="12">
        <f>IF(AND(INDEX('Rate Case History'!V$11:V$13,MATCH($F1187,'Rate Case History'!$U$11:$U$13,0))="Yes",INDEX('Rate Case History'!V$15:V$17,MATCH($N1187,'Rate Case History'!$U$15:$U$17,0))="Yes",$M1187&lt;='Rate Case History'!$V$7,ISNUMBER($S1187)),$S1187/100,"NA")</f>
        <v>0.10800000000000001</v>
      </c>
    </row>
    <row r="1188" spans="1:27" x14ac:dyDescent="0.25">
      <c r="A1188" s="55" t="s">
        <v>43</v>
      </c>
      <c r="B1188" s="56" t="s">
        <v>142</v>
      </c>
      <c r="C1188" s="55" t="s">
        <v>86</v>
      </c>
      <c r="D1188" s="55" t="s">
        <v>994</v>
      </c>
      <c r="E1188" s="55" t="s">
        <v>163</v>
      </c>
      <c r="F1188" s="55" t="s">
        <v>35</v>
      </c>
      <c r="G1188" s="57">
        <v>33478</v>
      </c>
      <c r="H1188" s="58">
        <v>15.3</v>
      </c>
      <c r="I1188" s="59">
        <v>10.17</v>
      </c>
      <c r="J1188" s="59">
        <v>11.17</v>
      </c>
      <c r="K1188" s="59">
        <v>44.6</v>
      </c>
      <c r="L1188" s="59" t="s">
        <v>17</v>
      </c>
      <c r="M1188" s="57">
        <v>33807</v>
      </c>
      <c r="N1188" s="55" t="s">
        <v>76</v>
      </c>
      <c r="O1188" s="58">
        <v>10.4</v>
      </c>
      <c r="P1188" s="55" t="s">
        <v>74</v>
      </c>
      <c r="Q1188" s="55" t="s">
        <v>74</v>
      </c>
      <c r="R1188" s="59">
        <v>9.74</v>
      </c>
      <c r="S1188" s="59">
        <v>11.2</v>
      </c>
      <c r="T1188" s="59">
        <v>45.02</v>
      </c>
      <c r="U1188" s="55" t="s">
        <v>1877</v>
      </c>
      <c r="V1188" s="59" t="s">
        <v>17</v>
      </c>
      <c r="W1188" s="55" t="s">
        <v>21</v>
      </c>
      <c r="X1188" s="61">
        <v>10</v>
      </c>
      <c r="Y1188" s="11">
        <f t="shared" si="83"/>
        <v>1992</v>
      </c>
      <c r="Z1188" s="7" t="str">
        <f t="shared" ref="Z1188:Z1191" si="84">YEAR(M1188)&amp;"."&amp;INT((MONTH(M1188)-1)/3)+1</f>
        <v>1992.3</v>
      </c>
      <c r="AA1188" s="12">
        <f>IF(AND(INDEX('Rate Case History'!V$11:V$13,MATCH($F1188,'Rate Case History'!$U$11:$U$13,0))="Yes",INDEX('Rate Case History'!V$15:V$17,MATCH($N1188,'Rate Case History'!$U$15:$U$17,0))="Yes",$M1188&lt;='Rate Case History'!$V$7,ISNUMBER($S1188)),$S1188/100,"NA")</f>
        <v>0.11199999999999999</v>
      </c>
    </row>
    <row r="1189" spans="1:27" x14ac:dyDescent="0.25">
      <c r="A1189" s="55" t="s">
        <v>43</v>
      </c>
      <c r="B1189" s="56" t="s">
        <v>142</v>
      </c>
      <c r="C1189" s="55" t="s">
        <v>86</v>
      </c>
      <c r="D1189" s="55" t="s">
        <v>2388</v>
      </c>
      <c r="E1189" s="55" t="s">
        <v>163</v>
      </c>
      <c r="F1189" s="55" t="s">
        <v>35</v>
      </c>
      <c r="G1189" s="57">
        <v>32931</v>
      </c>
      <c r="H1189" s="58">
        <v>4.5</v>
      </c>
      <c r="I1189" s="59">
        <v>10.73</v>
      </c>
      <c r="J1189" s="59">
        <v>13</v>
      </c>
      <c r="K1189" s="59">
        <v>41.63</v>
      </c>
      <c r="L1189" s="59" t="s">
        <v>17</v>
      </c>
      <c r="M1189" s="57">
        <v>33263</v>
      </c>
      <c r="N1189" s="55" t="s">
        <v>76</v>
      </c>
      <c r="O1189" s="58">
        <v>4.5</v>
      </c>
      <c r="P1189" s="55" t="s">
        <v>74</v>
      </c>
      <c r="Q1189" s="55" t="s">
        <v>74</v>
      </c>
      <c r="R1189" s="59">
        <v>10.17</v>
      </c>
      <c r="S1189" s="59">
        <v>11.7</v>
      </c>
      <c r="T1189" s="59">
        <v>41.96</v>
      </c>
      <c r="U1189" s="55" t="s">
        <v>1682</v>
      </c>
      <c r="V1189" s="59" t="s">
        <v>17</v>
      </c>
      <c r="W1189" s="55" t="s">
        <v>21</v>
      </c>
      <c r="X1189" s="61">
        <v>11</v>
      </c>
      <c r="Y1189" s="11">
        <f t="shared" si="83"/>
        <v>1991</v>
      </c>
      <c r="Z1189" s="7" t="str">
        <f t="shared" si="84"/>
        <v>1991.1</v>
      </c>
      <c r="AA1189" s="12">
        <f>IF(AND(INDEX('Rate Case History'!V$11:V$13,MATCH($F1189,'Rate Case History'!$U$11:$U$13,0))="Yes",INDEX('Rate Case History'!V$15:V$17,MATCH($N1189,'Rate Case History'!$U$15:$U$17,0))="Yes",$M1189&lt;='Rate Case History'!$V$7,ISNUMBER($S1189)),$S1189/100,"NA")</f>
        <v>0.11699999999999999</v>
      </c>
    </row>
    <row r="1190" spans="1:27" x14ac:dyDescent="0.25">
      <c r="A1190" s="55" t="s">
        <v>43</v>
      </c>
      <c r="B1190" s="56" t="s">
        <v>142</v>
      </c>
      <c r="C1190" s="55" t="s">
        <v>86</v>
      </c>
      <c r="D1190" s="55" t="s">
        <v>2389</v>
      </c>
      <c r="E1190" s="55" t="s">
        <v>163</v>
      </c>
      <c r="F1190" s="55" t="s">
        <v>35</v>
      </c>
      <c r="G1190" s="57">
        <v>32384</v>
      </c>
      <c r="H1190" s="58">
        <v>6</v>
      </c>
      <c r="I1190" s="59">
        <v>11.79</v>
      </c>
      <c r="J1190" s="59">
        <v>15</v>
      </c>
      <c r="K1190" s="59">
        <v>46.8</v>
      </c>
      <c r="L1190" s="60" t="s">
        <v>17</v>
      </c>
      <c r="M1190" s="57">
        <v>32714</v>
      </c>
      <c r="N1190" s="55" t="s">
        <v>73</v>
      </c>
      <c r="O1190" s="58">
        <v>2.9</v>
      </c>
      <c r="P1190" s="55" t="s">
        <v>74</v>
      </c>
      <c r="Q1190" s="55" t="s">
        <v>74</v>
      </c>
      <c r="R1190" s="59">
        <v>10.82</v>
      </c>
      <c r="S1190" s="59">
        <v>12.8</v>
      </c>
      <c r="T1190" s="59">
        <v>44.29</v>
      </c>
      <c r="U1190" s="55" t="s">
        <v>1805</v>
      </c>
      <c r="V1190" s="60" t="s">
        <v>17</v>
      </c>
      <c r="W1190" s="55" t="s">
        <v>21</v>
      </c>
      <c r="X1190" s="61">
        <v>11</v>
      </c>
      <c r="Y1190" s="11">
        <f t="shared" si="83"/>
        <v>1989</v>
      </c>
      <c r="Z1190" s="7" t="str">
        <f t="shared" si="84"/>
        <v>1989.3</v>
      </c>
      <c r="AA1190" s="12">
        <f>IF(AND(INDEX('Rate Case History'!V$11:V$13,MATCH($F1190,'Rate Case History'!$U$11:$U$13,0))="Yes",INDEX('Rate Case History'!V$15:V$17,MATCH($N1190,'Rate Case History'!$U$15:$U$17,0))="Yes",$M1190&lt;='Rate Case History'!$V$7,ISNUMBER($S1190)),$S1190/100,"NA")</f>
        <v>0.128</v>
      </c>
    </row>
    <row r="1191" spans="1:27" x14ac:dyDescent="0.25">
      <c r="A1191" s="55" t="s">
        <v>43</v>
      </c>
      <c r="B1191" s="56" t="s">
        <v>142</v>
      </c>
      <c r="C1191" s="55" t="s">
        <v>86</v>
      </c>
      <c r="D1191" s="55" t="s">
        <v>2390</v>
      </c>
      <c r="E1191" s="55" t="s">
        <v>163</v>
      </c>
      <c r="F1191" s="55" t="s">
        <v>35</v>
      </c>
      <c r="G1191" s="57">
        <v>32244</v>
      </c>
      <c r="H1191" s="58">
        <v>0</v>
      </c>
      <c r="I1191" s="59" t="s">
        <v>17</v>
      </c>
      <c r="J1191" s="59" t="s">
        <v>17</v>
      </c>
      <c r="K1191" s="59" t="s">
        <v>17</v>
      </c>
      <c r="L1191" s="60" t="s">
        <v>17</v>
      </c>
      <c r="M1191" s="57">
        <v>32575</v>
      </c>
      <c r="N1191" s="55" t="s">
        <v>73</v>
      </c>
      <c r="O1191" s="58">
        <v>0</v>
      </c>
      <c r="P1191" s="55" t="s">
        <v>74</v>
      </c>
      <c r="Q1191" s="55" t="s">
        <v>74</v>
      </c>
      <c r="R1191" s="59">
        <v>10.77</v>
      </c>
      <c r="S1191" s="59">
        <v>13</v>
      </c>
      <c r="T1191" s="59">
        <v>38.28</v>
      </c>
      <c r="U1191" s="55" t="s">
        <v>1992</v>
      </c>
      <c r="V1191" s="60">
        <v>2932.9</v>
      </c>
      <c r="W1191" s="55" t="s">
        <v>21</v>
      </c>
      <c r="X1191" s="61">
        <v>11</v>
      </c>
      <c r="Y1191" s="11">
        <f t="shared" si="83"/>
        <v>1989</v>
      </c>
      <c r="Z1191" s="7" t="str">
        <f t="shared" si="84"/>
        <v>1989.1</v>
      </c>
      <c r="AA1191" s="12">
        <f>IF(AND(INDEX('Rate Case History'!V$11:V$13,MATCH($F1191,'Rate Case History'!$U$11:$U$13,0))="Yes",INDEX('Rate Case History'!V$15:V$17,MATCH($N1191,'Rate Case History'!$U$15:$U$17,0))="Yes",$M1191&lt;='Rate Case History'!$V$7,ISNUMBER($S1191)),$S1191/100,"NA")</f>
        <v>0.13</v>
      </c>
    </row>
    <row r="1192" spans="1:27" x14ac:dyDescent="0.25">
      <c r="A1192" s="55" t="s">
        <v>43</v>
      </c>
      <c r="B1192" s="56" t="s">
        <v>142</v>
      </c>
      <c r="C1192" s="55" t="s">
        <v>86</v>
      </c>
      <c r="D1192" s="55" t="s">
        <v>2391</v>
      </c>
      <c r="E1192" s="55" t="s">
        <v>163</v>
      </c>
      <c r="F1192" s="55" t="s">
        <v>35</v>
      </c>
      <c r="G1192" s="57">
        <v>30820</v>
      </c>
      <c r="H1192" s="58">
        <v>3.2</v>
      </c>
      <c r="I1192" s="59">
        <v>13.9</v>
      </c>
      <c r="J1192" s="59">
        <v>17.2</v>
      </c>
      <c r="K1192" s="59">
        <v>39.85</v>
      </c>
      <c r="L1192" s="59" t="s">
        <v>17</v>
      </c>
      <c r="M1192" s="57">
        <v>31146</v>
      </c>
      <c r="N1192" s="55" t="s">
        <v>76</v>
      </c>
      <c r="O1192" s="58">
        <v>2.2000000000000002</v>
      </c>
      <c r="P1192" s="55" t="s">
        <v>74</v>
      </c>
      <c r="Q1192" s="55" t="s">
        <v>74</v>
      </c>
      <c r="R1192" s="59">
        <v>13.12</v>
      </c>
      <c r="S1192" s="59">
        <v>15.5</v>
      </c>
      <c r="T1192" s="59">
        <v>40.97</v>
      </c>
      <c r="U1192" s="55" t="s">
        <v>2066</v>
      </c>
      <c r="V1192" s="59" t="s">
        <v>17</v>
      </c>
      <c r="W1192" s="55" t="s">
        <v>21</v>
      </c>
      <c r="X1192" s="61">
        <v>10</v>
      </c>
      <c r="Y1192" s="11">
        <f t="shared" si="83"/>
        <v>1985</v>
      </c>
      <c r="Z1192" s="7" t="str">
        <f t="shared" ref="Z1192:Z1196" si="85">YEAR(M1192)&amp;"."&amp;INT((MONTH(M1192)-1)/3)+1</f>
        <v>1985.2</v>
      </c>
      <c r="AA1192" s="12">
        <f>IF(AND(INDEX('Rate Case History'!V$11:V$13,MATCH($F1192,'Rate Case History'!$U$11:$U$13,0))="Yes",INDEX('Rate Case History'!V$15:V$17,MATCH($N1192,'Rate Case History'!$U$15:$U$17,0))="Yes",$M1192&lt;='Rate Case History'!$V$7,ISNUMBER($S1192)),$S1192/100,"NA")</f>
        <v>0.155</v>
      </c>
    </row>
    <row r="1193" spans="1:27" x14ac:dyDescent="0.25">
      <c r="A1193" s="55" t="s">
        <v>43</v>
      </c>
      <c r="B1193" s="56" t="s">
        <v>142</v>
      </c>
      <c r="C1193" s="55" t="s">
        <v>86</v>
      </c>
      <c r="D1193" s="55" t="s">
        <v>2393</v>
      </c>
      <c r="E1193" s="55" t="s">
        <v>163</v>
      </c>
      <c r="F1193" s="55" t="s">
        <v>35</v>
      </c>
      <c r="G1193" s="57">
        <v>30463</v>
      </c>
      <c r="H1193" s="58">
        <v>8.9</v>
      </c>
      <c r="I1193" s="59">
        <v>12.93</v>
      </c>
      <c r="J1193" s="59">
        <v>16.16</v>
      </c>
      <c r="K1193" s="59">
        <v>39.24</v>
      </c>
      <c r="L1193" s="59" t="s">
        <v>17</v>
      </c>
      <c r="M1193" s="57">
        <v>30790</v>
      </c>
      <c r="N1193" s="55" t="s">
        <v>76</v>
      </c>
      <c r="O1193" s="58">
        <v>7.4</v>
      </c>
      <c r="P1193" s="55" t="s">
        <v>74</v>
      </c>
      <c r="Q1193" s="55" t="s">
        <v>74</v>
      </c>
      <c r="R1193" s="59">
        <v>13.07</v>
      </c>
      <c r="S1193" s="59">
        <v>16.2</v>
      </c>
      <c r="T1193" s="59">
        <v>41.42</v>
      </c>
      <c r="U1193" s="55" t="s">
        <v>2392</v>
      </c>
      <c r="V1193" s="59" t="s">
        <v>17</v>
      </c>
      <c r="W1193" s="55" t="s">
        <v>21</v>
      </c>
      <c r="X1193" s="61">
        <v>10</v>
      </c>
      <c r="Y1193" s="11">
        <f t="shared" si="83"/>
        <v>1984</v>
      </c>
      <c r="Z1193" s="7" t="str">
        <f t="shared" si="85"/>
        <v>1984.2</v>
      </c>
      <c r="AA1193" s="12">
        <f>IF(AND(INDEX('Rate Case History'!V$11:V$13,MATCH($F1193,'Rate Case History'!$U$11:$U$13,0))="Yes",INDEX('Rate Case History'!V$15:V$17,MATCH($N1193,'Rate Case History'!$U$15:$U$17,0))="Yes",$M1193&lt;='Rate Case History'!$V$7,ISNUMBER($S1193)),$S1193/100,"NA")</f>
        <v>0.16200000000000001</v>
      </c>
    </row>
    <row r="1194" spans="1:27" x14ac:dyDescent="0.25">
      <c r="A1194" s="55" t="s">
        <v>43</v>
      </c>
      <c r="B1194" s="56" t="s">
        <v>142</v>
      </c>
      <c r="C1194" s="55" t="s">
        <v>86</v>
      </c>
      <c r="D1194" s="55" t="s">
        <v>2394</v>
      </c>
      <c r="E1194" s="55" t="s">
        <v>163</v>
      </c>
      <c r="F1194" s="55" t="s">
        <v>35</v>
      </c>
      <c r="G1194" s="57">
        <v>30000</v>
      </c>
      <c r="H1194" s="58">
        <v>5.6</v>
      </c>
      <c r="I1194" s="59">
        <v>13.88</v>
      </c>
      <c r="J1194" s="59">
        <v>17.5</v>
      </c>
      <c r="K1194" s="59">
        <v>39.200000000000003</v>
      </c>
      <c r="L1194" s="60" t="s">
        <v>17</v>
      </c>
      <c r="M1194" s="57">
        <v>30327</v>
      </c>
      <c r="N1194" s="55" t="s">
        <v>76</v>
      </c>
      <c r="O1194" s="58">
        <v>9.1</v>
      </c>
      <c r="P1194" s="55" t="s">
        <v>74</v>
      </c>
      <c r="Q1194" s="55" t="s">
        <v>74</v>
      </c>
      <c r="R1194" s="59">
        <v>13.05</v>
      </c>
      <c r="S1194" s="59">
        <v>15.9</v>
      </c>
      <c r="T1194" s="59">
        <v>40.69</v>
      </c>
      <c r="U1194" s="55" t="s">
        <v>1998</v>
      </c>
      <c r="V1194" s="60" t="s">
        <v>17</v>
      </c>
      <c r="W1194" s="55" t="s">
        <v>21</v>
      </c>
      <c r="X1194" s="61">
        <v>10</v>
      </c>
      <c r="Y1194" s="11">
        <f t="shared" si="83"/>
        <v>1983</v>
      </c>
      <c r="Z1194" s="7" t="str">
        <f t="shared" si="85"/>
        <v>1983.1</v>
      </c>
      <c r="AA1194" s="12">
        <f>IF(AND(INDEX('Rate Case History'!V$11:V$13,MATCH($F1194,'Rate Case History'!$U$11:$U$13,0))="Yes",INDEX('Rate Case History'!V$15:V$17,MATCH($N1194,'Rate Case History'!$U$15:$U$17,0))="Yes",$M1194&lt;='Rate Case History'!$V$7,ISNUMBER($S1194)),$S1194/100,"NA")</f>
        <v>0.159</v>
      </c>
    </row>
    <row r="1195" spans="1:27" x14ac:dyDescent="0.25">
      <c r="A1195" s="55" t="s">
        <v>43</v>
      </c>
      <c r="B1195" s="56" t="s">
        <v>142</v>
      </c>
      <c r="C1195" s="55" t="s">
        <v>86</v>
      </c>
      <c r="D1195" s="55" t="s">
        <v>2395</v>
      </c>
      <c r="E1195" s="55" t="s">
        <v>163</v>
      </c>
      <c r="F1195" s="55" t="s">
        <v>35</v>
      </c>
      <c r="G1195" s="57">
        <v>29551</v>
      </c>
      <c r="H1195" s="58">
        <v>10.199999999999999</v>
      </c>
      <c r="I1195" s="59">
        <v>12.11</v>
      </c>
      <c r="J1195" s="59">
        <v>15.8</v>
      </c>
      <c r="K1195" s="59">
        <v>38.43</v>
      </c>
      <c r="L1195" s="60" t="s">
        <v>17</v>
      </c>
      <c r="M1195" s="57">
        <v>29879</v>
      </c>
      <c r="N1195" s="55" t="s">
        <v>76</v>
      </c>
      <c r="O1195" s="58">
        <v>8.8000000000000007</v>
      </c>
      <c r="P1195" s="55" t="s">
        <v>74</v>
      </c>
      <c r="Q1195" s="55" t="s">
        <v>75</v>
      </c>
      <c r="R1195" s="59">
        <v>12.78</v>
      </c>
      <c r="S1195" s="59">
        <v>17</v>
      </c>
      <c r="T1195" s="59">
        <v>39.659999999999997</v>
      </c>
      <c r="U1195" s="55" t="s">
        <v>2336</v>
      </c>
      <c r="V1195" s="60" t="s">
        <v>17</v>
      </c>
      <c r="W1195" s="55" t="s">
        <v>21</v>
      </c>
      <c r="X1195" s="61">
        <v>10</v>
      </c>
      <c r="Y1195" s="11">
        <f t="shared" si="83"/>
        <v>1981</v>
      </c>
      <c r="Z1195" s="7" t="str">
        <f t="shared" si="85"/>
        <v>1981.4</v>
      </c>
      <c r="AA1195" s="12">
        <f>IF(AND(INDEX('Rate Case History'!V$11:V$13,MATCH($F1195,'Rate Case History'!$U$11:$U$13,0))="Yes",INDEX('Rate Case History'!V$15:V$17,MATCH($N1195,'Rate Case History'!$U$15:$U$17,0))="Yes",$M1195&lt;='Rate Case History'!$V$7,ISNUMBER($S1195)),$S1195/100,"NA")</f>
        <v>0.17</v>
      </c>
    </row>
    <row r="1196" spans="1:27" x14ac:dyDescent="0.25">
      <c r="A1196" s="55" t="s">
        <v>43</v>
      </c>
      <c r="B1196" s="56" t="s">
        <v>142</v>
      </c>
      <c r="C1196" s="55" t="s">
        <v>86</v>
      </c>
      <c r="D1196" s="55" t="s">
        <v>2396</v>
      </c>
      <c r="E1196" s="55" t="s">
        <v>163</v>
      </c>
      <c r="F1196" s="55" t="s">
        <v>35</v>
      </c>
      <c r="G1196" s="57">
        <v>29095</v>
      </c>
      <c r="H1196" s="58">
        <v>8.4</v>
      </c>
      <c r="I1196" s="59">
        <v>10.75</v>
      </c>
      <c r="J1196" s="59">
        <v>14.8</v>
      </c>
      <c r="K1196" s="59">
        <v>39.4</v>
      </c>
      <c r="L1196" s="59" t="s">
        <v>17</v>
      </c>
      <c r="M1196" s="57">
        <v>29424</v>
      </c>
      <c r="N1196" s="55" t="s">
        <v>76</v>
      </c>
      <c r="O1196" s="58">
        <v>4</v>
      </c>
      <c r="P1196" s="55" t="s">
        <v>74</v>
      </c>
      <c r="Q1196" s="55" t="s">
        <v>74</v>
      </c>
      <c r="R1196" s="59">
        <v>10.58</v>
      </c>
      <c r="S1196" s="59">
        <v>14.1</v>
      </c>
      <c r="T1196" s="59">
        <v>39.9</v>
      </c>
      <c r="U1196" s="55" t="s">
        <v>2257</v>
      </c>
      <c r="V1196" s="59" t="s">
        <v>17</v>
      </c>
      <c r="W1196" s="55" t="s">
        <v>21</v>
      </c>
      <c r="X1196" s="61">
        <v>10</v>
      </c>
      <c r="Y1196" s="11">
        <f t="shared" si="83"/>
        <v>1980</v>
      </c>
      <c r="Z1196" s="7" t="str">
        <f t="shared" si="85"/>
        <v>1980.3</v>
      </c>
      <c r="AA1196" s="12">
        <f>IF(AND(INDEX('Rate Case History'!V$11:V$13,MATCH($F1196,'Rate Case History'!$U$11:$U$13,0))="Yes",INDEX('Rate Case History'!V$15:V$17,MATCH($N1196,'Rate Case History'!$U$15:$U$17,0))="Yes",$M1196&lt;='Rate Case History'!$V$7,ISNUMBER($S1196)),$S1196/100,"NA")</f>
        <v>0.14099999999999999</v>
      </c>
    </row>
    <row r="1197" spans="1:27" x14ac:dyDescent="0.25">
      <c r="A1197" s="55" t="s">
        <v>43</v>
      </c>
      <c r="B1197" s="56" t="s">
        <v>45</v>
      </c>
      <c r="C1197" s="55" t="s">
        <v>44</v>
      </c>
      <c r="D1197" s="55" t="s">
        <v>1577</v>
      </c>
      <c r="E1197" s="55" t="s">
        <v>163</v>
      </c>
      <c r="F1197" s="55" t="s">
        <v>35</v>
      </c>
      <c r="G1197" s="57">
        <v>44225</v>
      </c>
      <c r="H1197" s="58">
        <v>1.2150000000000001</v>
      </c>
      <c r="I1197" s="59">
        <v>7.03</v>
      </c>
      <c r="J1197" s="59">
        <v>9.5</v>
      </c>
      <c r="K1197" s="59">
        <v>50</v>
      </c>
      <c r="L1197" s="59">
        <v>574.44899999999996</v>
      </c>
      <c r="M1197" s="57">
        <v>44665</v>
      </c>
      <c r="N1197" s="55" t="s">
        <v>73</v>
      </c>
      <c r="O1197" s="58">
        <v>0.66</v>
      </c>
      <c r="P1197" s="55" t="s">
        <v>75</v>
      </c>
      <c r="Q1197" s="55" t="s">
        <v>74</v>
      </c>
      <c r="R1197" s="59">
        <v>6.77</v>
      </c>
      <c r="S1197" s="59">
        <v>9.1999999999999993</v>
      </c>
      <c r="T1197" s="59">
        <v>48</v>
      </c>
      <c r="U1197" s="55" t="s">
        <v>1684</v>
      </c>
      <c r="V1197" s="59">
        <v>565.78399999999999</v>
      </c>
      <c r="W1197" s="55" t="s">
        <v>21</v>
      </c>
      <c r="X1197" s="61">
        <v>14</v>
      </c>
      <c r="Y1197" s="11">
        <f t="shared" si="83"/>
        <v>2022</v>
      </c>
      <c r="Z1197" s="7" t="str">
        <f t="shared" ref="Z1197:Z1199" si="86">YEAR(M1197)&amp;"."&amp;INT((MONTH(M1197)-1)/3)+1</f>
        <v>2022.2</v>
      </c>
      <c r="AA1197" s="12">
        <f>IF(AND(INDEX('Rate Case History'!V$11:V$13,MATCH($F1197,'Rate Case History'!$U$11:$U$13,0))="Yes",INDEX('Rate Case History'!V$15:V$17,MATCH($N1197,'Rate Case History'!$U$15:$U$17,0))="Yes",$M1197&lt;='Rate Case History'!$V$7,ISNUMBER($S1197)),$S1197/100,"NA")</f>
        <v>9.1999999999999998E-2</v>
      </c>
    </row>
    <row r="1198" spans="1:27" x14ac:dyDescent="0.25">
      <c r="A1198" s="55" t="s">
        <v>43</v>
      </c>
      <c r="B1198" s="56" t="s">
        <v>45</v>
      </c>
      <c r="C1198" s="55" t="s">
        <v>44</v>
      </c>
      <c r="D1198" s="55" t="s">
        <v>995</v>
      </c>
      <c r="E1198" s="55" t="s">
        <v>163</v>
      </c>
      <c r="F1198" s="55" t="s">
        <v>35</v>
      </c>
      <c r="G1198" s="57">
        <v>43126</v>
      </c>
      <c r="H1198" s="58">
        <v>-0.505</v>
      </c>
      <c r="I1198" s="60">
        <v>7.35</v>
      </c>
      <c r="J1198" s="60">
        <v>9.75</v>
      </c>
      <c r="K1198" s="60">
        <v>48</v>
      </c>
      <c r="L1198" s="60">
        <v>453.63900000000001</v>
      </c>
      <c r="M1198" s="57">
        <v>43538</v>
      </c>
      <c r="N1198" s="55" t="s">
        <v>73</v>
      </c>
      <c r="O1198" s="58">
        <v>-7.52</v>
      </c>
      <c r="P1198" s="55" t="s">
        <v>75</v>
      </c>
      <c r="Q1198" s="55" t="s">
        <v>74</v>
      </c>
      <c r="R1198" s="60">
        <v>6.97</v>
      </c>
      <c r="S1198" s="60">
        <v>9</v>
      </c>
      <c r="T1198" s="60">
        <v>48</v>
      </c>
      <c r="U1198" s="55" t="s">
        <v>1686</v>
      </c>
      <c r="V1198" s="60">
        <v>454.01299999999998</v>
      </c>
      <c r="W1198" s="55" t="s">
        <v>21</v>
      </c>
      <c r="X1198" s="61">
        <v>13</v>
      </c>
      <c r="Y1198" s="11">
        <f t="shared" si="83"/>
        <v>2019</v>
      </c>
      <c r="Z1198" s="7" t="str">
        <f t="shared" si="86"/>
        <v>2019.1</v>
      </c>
      <c r="AA1198" s="12">
        <f>IF(AND(INDEX('Rate Case History'!V$11:V$13,MATCH($F1198,'Rate Case History'!$U$11:$U$13,0))="Yes",INDEX('Rate Case History'!V$15:V$17,MATCH($N1198,'Rate Case History'!$U$15:$U$17,0))="Yes",$M1198&lt;='Rate Case History'!$V$7,ISNUMBER($S1198)),$S1198/100,"NA")</f>
        <v>0.09</v>
      </c>
    </row>
    <row r="1199" spans="1:27" x14ac:dyDescent="0.25">
      <c r="A1199" s="55" t="s">
        <v>43</v>
      </c>
      <c r="B1199" s="56" t="s">
        <v>45</v>
      </c>
      <c r="C1199" s="55" t="s">
        <v>44</v>
      </c>
      <c r="D1199" s="55" t="s">
        <v>996</v>
      </c>
      <c r="E1199" s="55" t="s">
        <v>163</v>
      </c>
      <c r="F1199" s="55" t="s">
        <v>35</v>
      </c>
      <c r="G1199" s="57">
        <v>41957</v>
      </c>
      <c r="H1199" s="58">
        <v>44.226999999999997</v>
      </c>
      <c r="I1199" s="59">
        <v>7.51</v>
      </c>
      <c r="J1199" s="59">
        <v>9.75</v>
      </c>
      <c r="K1199" s="59">
        <v>48</v>
      </c>
      <c r="L1199" s="60">
        <v>403.45299999999997</v>
      </c>
      <c r="M1199" s="57">
        <v>42292</v>
      </c>
      <c r="N1199" s="55" t="s">
        <v>73</v>
      </c>
      <c r="O1199" s="58">
        <v>27.524999999999999</v>
      </c>
      <c r="P1199" s="55" t="s">
        <v>75</v>
      </c>
      <c r="Q1199" s="55" t="s">
        <v>74</v>
      </c>
      <c r="R1199" s="59">
        <v>7.1</v>
      </c>
      <c r="S1199" s="59">
        <v>9</v>
      </c>
      <c r="T1199" s="59">
        <v>48</v>
      </c>
      <c r="U1199" s="55" t="s">
        <v>1880</v>
      </c>
      <c r="V1199" s="59">
        <v>366.048</v>
      </c>
      <c r="W1199" s="55" t="s">
        <v>21</v>
      </c>
      <c r="X1199" s="61">
        <v>11</v>
      </c>
      <c r="Y1199" s="11">
        <f t="shared" si="83"/>
        <v>2015</v>
      </c>
      <c r="Z1199" s="7" t="str">
        <f t="shared" si="86"/>
        <v>2015.4</v>
      </c>
      <c r="AA1199" s="12">
        <f>IF(AND(INDEX('Rate Case History'!V$11:V$13,MATCH($F1199,'Rate Case History'!$U$11:$U$13,0))="Yes",INDEX('Rate Case History'!V$15:V$17,MATCH($N1199,'Rate Case History'!$U$15:$U$17,0))="Yes",$M1199&lt;='Rate Case History'!$V$7,ISNUMBER($S1199)),$S1199/100,"NA")</f>
        <v>0.09</v>
      </c>
    </row>
    <row r="1200" spans="1:27" x14ac:dyDescent="0.25">
      <c r="A1200" s="55" t="s">
        <v>43</v>
      </c>
      <c r="B1200" s="56" t="s">
        <v>45</v>
      </c>
      <c r="C1200" s="55" t="s">
        <v>44</v>
      </c>
      <c r="D1200" s="55" t="s">
        <v>997</v>
      </c>
      <c r="E1200" s="55" t="s">
        <v>163</v>
      </c>
      <c r="F1200" s="55" t="s">
        <v>35</v>
      </c>
      <c r="G1200" s="57">
        <v>39778</v>
      </c>
      <c r="H1200" s="58">
        <v>23.206</v>
      </c>
      <c r="I1200" s="59">
        <v>9.48</v>
      </c>
      <c r="J1200" s="59">
        <v>11.6</v>
      </c>
      <c r="K1200" s="59">
        <v>48</v>
      </c>
      <c r="L1200" s="60">
        <v>284.61099999999999</v>
      </c>
      <c r="M1200" s="57">
        <v>40102</v>
      </c>
      <c r="N1200" s="55" t="s">
        <v>73</v>
      </c>
      <c r="O1200" s="58">
        <v>8.9640000000000004</v>
      </c>
      <c r="P1200" s="55" t="s">
        <v>75</v>
      </c>
      <c r="Q1200" s="55" t="s">
        <v>74</v>
      </c>
      <c r="R1200" s="59">
        <v>8.49</v>
      </c>
      <c r="S1200" s="59">
        <v>10.4</v>
      </c>
      <c r="T1200" s="59">
        <v>48</v>
      </c>
      <c r="U1200" s="55" t="s">
        <v>1756</v>
      </c>
      <c r="V1200" s="60">
        <v>279.79899999999998</v>
      </c>
      <c r="W1200" s="55" t="s">
        <v>21</v>
      </c>
      <c r="X1200" s="61">
        <v>10</v>
      </c>
      <c r="Y1200" s="11">
        <f t="shared" si="83"/>
        <v>2009</v>
      </c>
      <c r="Z1200" s="7" t="str">
        <f t="shared" ref="Z1200:Z1208" si="87">YEAR(M1200)&amp;"."&amp;INT((MONTH(M1200)-1)/3)+1</f>
        <v>2009.4</v>
      </c>
      <c r="AA1200" s="12">
        <f>IF(AND(INDEX('Rate Case History'!V$11:V$13,MATCH($F1200,'Rate Case History'!$U$11:$U$13,0))="Yes",INDEX('Rate Case History'!V$15:V$17,MATCH($N1200,'Rate Case History'!$U$15:$U$17,0))="Yes",$M1200&lt;='Rate Case History'!$V$7,ISNUMBER($S1200)),$S1200/100,"NA")</f>
        <v>0.10400000000000001</v>
      </c>
    </row>
    <row r="1201" spans="1:27" x14ac:dyDescent="0.25">
      <c r="A1201" s="55" t="s">
        <v>43</v>
      </c>
      <c r="B1201" s="56" t="s">
        <v>45</v>
      </c>
      <c r="C1201" s="55" t="s">
        <v>44</v>
      </c>
      <c r="D1201" s="55" t="s">
        <v>998</v>
      </c>
      <c r="E1201" s="55" t="s">
        <v>163</v>
      </c>
      <c r="F1201" s="55" t="s">
        <v>35</v>
      </c>
      <c r="G1201" s="57">
        <v>38684</v>
      </c>
      <c r="H1201" s="58">
        <v>22.4</v>
      </c>
      <c r="I1201" s="59">
        <v>8.6</v>
      </c>
      <c r="J1201" s="59">
        <v>11</v>
      </c>
      <c r="K1201" s="59">
        <v>48.86</v>
      </c>
      <c r="L1201" s="60">
        <v>237.5</v>
      </c>
      <c r="M1201" s="57">
        <v>39010</v>
      </c>
      <c r="N1201" s="55" t="s">
        <v>73</v>
      </c>
      <c r="O1201" s="58">
        <v>6.5</v>
      </c>
      <c r="P1201" s="55" t="s">
        <v>75</v>
      </c>
      <c r="Q1201" s="55" t="s">
        <v>74</v>
      </c>
      <c r="R1201" s="59">
        <v>7.99</v>
      </c>
      <c r="S1201" s="59">
        <v>9.8000000000000007</v>
      </c>
      <c r="T1201" s="59">
        <v>48</v>
      </c>
      <c r="U1201" s="55" t="s">
        <v>1881</v>
      </c>
      <c r="V1201" s="60">
        <v>234.8</v>
      </c>
      <c r="W1201" s="55" t="s">
        <v>21</v>
      </c>
      <c r="X1201" s="61">
        <v>10</v>
      </c>
      <c r="Y1201" s="11">
        <f t="shared" si="83"/>
        <v>2006</v>
      </c>
      <c r="Z1201" s="7" t="str">
        <f t="shared" si="87"/>
        <v>2006.4</v>
      </c>
      <c r="AA1201" s="12">
        <f>IF(AND(INDEX('Rate Case History'!V$11:V$13,MATCH($F1201,'Rate Case History'!$U$11:$U$13,0))="Yes",INDEX('Rate Case History'!V$15:V$17,MATCH($N1201,'Rate Case History'!$U$15:$U$17,0))="Yes",$M1201&lt;='Rate Case History'!$V$7,ISNUMBER($S1201)),$S1201/100,"NA")</f>
        <v>9.8000000000000004E-2</v>
      </c>
    </row>
    <row r="1202" spans="1:27" x14ac:dyDescent="0.25">
      <c r="A1202" s="55" t="s">
        <v>43</v>
      </c>
      <c r="B1202" s="56" t="s">
        <v>45</v>
      </c>
      <c r="C1202" s="55" t="s">
        <v>44</v>
      </c>
      <c r="D1202" s="55" t="s">
        <v>999</v>
      </c>
      <c r="E1202" s="55" t="s">
        <v>163</v>
      </c>
      <c r="F1202" s="55" t="s">
        <v>35</v>
      </c>
      <c r="G1202" s="57">
        <v>37587</v>
      </c>
      <c r="H1202" s="58">
        <v>29.3</v>
      </c>
      <c r="I1202" s="59">
        <v>9.41</v>
      </c>
      <c r="J1202" s="59">
        <v>12</v>
      </c>
      <c r="K1202" s="59">
        <v>50.87</v>
      </c>
      <c r="L1202" s="60" t="s">
        <v>17</v>
      </c>
      <c r="M1202" s="57">
        <v>37916</v>
      </c>
      <c r="N1202" s="55" t="s">
        <v>73</v>
      </c>
      <c r="O1202" s="58">
        <v>23.6</v>
      </c>
      <c r="P1202" s="55" t="s">
        <v>75</v>
      </c>
      <c r="Q1202" s="55" t="s">
        <v>74</v>
      </c>
      <c r="R1202" s="59" t="s">
        <v>17</v>
      </c>
      <c r="S1202" s="59" t="s">
        <v>17</v>
      </c>
      <c r="T1202" s="59" t="s">
        <v>17</v>
      </c>
      <c r="U1202" s="55" t="s">
        <v>1882</v>
      </c>
      <c r="V1202" s="59" t="s">
        <v>17</v>
      </c>
      <c r="W1202" s="55" t="s">
        <v>21</v>
      </c>
      <c r="X1202" s="61">
        <v>10</v>
      </c>
      <c r="Y1202" s="11">
        <f t="shared" si="83"/>
        <v>2003</v>
      </c>
      <c r="Z1202" s="7" t="str">
        <f t="shared" si="87"/>
        <v>2003.4</v>
      </c>
      <c r="AA1202" s="12" t="str">
        <f>IF(AND(INDEX('Rate Case History'!V$11:V$13,MATCH($F1202,'Rate Case History'!$U$11:$U$13,0))="Yes",INDEX('Rate Case History'!V$15:V$17,MATCH($N1202,'Rate Case History'!$U$15:$U$17,0))="Yes",$M1202&lt;='Rate Case History'!$V$7,ISNUMBER($S1202)),$S1202/100,"NA")</f>
        <v>NA</v>
      </c>
    </row>
    <row r="1203" spans="1:27" x14ac:dyDescent="0.25">
      <c r="A1203" s="55" t="s">
        <v>43</v>
      </c>
      <c r="B1203" s="56" t="s">
        <v>45</v>
      </c>
      <c r="C1203" s="55" t="s">
        <v>44</v>
      </c>
      <c r="D1203" s="55" t="s">
        <v>1000</v>
      </c>
      <c r="E1203" s="55" t="s">
        <v>163</v>
      </c>
      <c r="F1203" s="55" t="s">
        <v>35</v>
      </c>
      <c r="G1203" s="57">
        <v>33619</v>
      </c>
      <c r="H1203" s="58">
        <v>8</v>
      </c>
      <c r="I1203" s="59">
        <v>10.68</v>
      </c>
      <c r="J1203" s="59">
        <v>12.75</v>
      </c>
      <c r="K1203" s="59">
        <v>48.84</v>
      </c>
      <c r="L1203" s="59">
        <v>134</v>
      </c>
      <c r="M1203" s="57">
        <v>33900</v>
      </c>
      <c r="N1203" s="55" t="s">
        <v>73</v>
      </c>
      <c r="O1203" s="58">
        <v>3.8</v>
      </c>
      <c r="P1203" s="55" t="s">
        <v>75</v>
      </c>
      <c r="Q1203" s="55" t="s">
        <v>74</v>
      </c>
      <c r="R1203" s="59">
        <v>10.039999999999999</v>
      </c>
      <c r="S1203" s="59">
        <v>11.65</v>
      </c>
      <c r="T1203" s="59">
        <v>45.05</v>
      </c>
      <c r="U1203" s="55" t="s">
        <v>1725</v>
      </c>
      <c r="V1203" s="59">
        <v>135.5</v>
      </c>
      <c r="W1203" s="55" t="s">
        <v>21</v>
      </c>
      <c r="X1203" s="61">
        <v>9</v>
      </c>
      <c r="Y1203" s="11">
        <f t="shared" si="83"/>
        <v>1992</v>
      </c>
      <c r="Z1203" s="7" t="str">
        <f t="shared" si="87"/>
        <v>1992.4</v>
      </c>
      <c r="AA1203" s="12">
        <f>IF(AND(INDEX('Rate Case History'!V$11:V$13,MATCH($F1203,'Rate Case History'!$U$11:$U$13,0))="Yes",INDEX('Rate Case History'!V$15:V$17,MATCH($N1203,'Rate Case History'!$U$15:$U$17,0))="Yes",$M1203&lt;='Rate Case History'!$V$7,ISNUMBER($S1203)),$S1203/100,"NA")</f>
        <v>0.11650000000000001</v>
      </c>
    </row>
    <row r="1204" spans="1:27" x14ac:dyDescent="0.25">
      <c r="A1204" s="55" t="s">
        <v>43</v>
      </c>
      <c r="B1204" s="56" t="s">
        <v>45</v>
      </c>
      <c r="C1204" s="55" t="s">
        <v>44</v>
      </c>
      <c r="D1204" s="55" t="s">
        <v>2397</v>
      </c>
      <c r="E1204" s="55" t="s">
        <v>163</v>
      </c>
      <c r="F1204" s="55" t="s">
        <v>35</v>
      </c>
      <c r="G1204" s="57">
        <v>32171</v>
      </c>
      <c r="H1204" s="58">
        <v>9.8000000000000007</v>
      </c>
      <c r="I1204" s="59">
        <v>10.84</v>
      </c>
      <c r="J1204" s="60">
        <v>13.9</v>
      </c>
      <c r="K1204" s="60">
        <v>45.39</v>
      </c>
      <c r="L1204" s="60" t="s">
        <v>17</v>
      </c>
      <c r="M1204" s="57">
        <v>32477</v>
      </c>
      <c r="N1204" s="55" t="s">
        <v>76</v>
      </c>
      <c r="O1204" s="58">
        <v>4.2</v>
      </c>
      <c r="P1204" s="55" t="s">
        <v>74</v>
      </c>
      <c r="Q1204" s="55" t="s">
        <v>74</v>
      </c>
      <c r="R1204" s="59" t="s">
        <v>17</v>
      </c>
      <c r="S1204" s="60" t="s">
        <v>17</v>
      </c>
      <c r="T1204" s="60" t="s">
        <v>17</v>
      </c>
      <c r="U1204" s="55" t="s">
        <v>1992</v>
      </c>
      <c r="V1204" s="60" t="s">
        <v>17</v>
      </c>
      <c r="W1204" s="55" t="s">
        <v>21</v>
      </c>
      <c r="X1204" s="61">
        <v>10</v>
      </c>
      <c r="Y1204" s="11">
        <f t="shared" si="83"/>
        <v>1988</v>
      </c>
      <c r="Z1204" s="7" t="str">
        <f t="shared" si="87"/>
        <v>1988.4</v>
      </c>
      <c r="AA1204" s="12" t="str">
        <f>IF(AND(INDEX('Rate Case History'!V$11:V$13,MATCH($F1204,'Rate Case History'!$U$11:$U$13,0))="Yes",INDEX('Rate Case History'!V$15:V$17,MATCH($N1204,'Rate Case History'!$U$15:$U$17,0))="Yes",$M1204&lt;='Rate Case History'!$V$7,ISNUMBER($S1204)),$S1204/100,"NA")</f>
        <v>NA</v>
      </c>
    </row>
    <row r="1205" spans="1:27" x14ac:dyDescent="0.25">
      <c r="A1205" s="55" t="s">
        <v>43</v>
      </c>
      <c r="B1205" s="56" t="s">
        <v>45</v>
      </c>
      <c r="C1205" s="55" t="s">
        <v>44</v>
      </c>
      <c r="D1205" s="55" t="s">
        <v>2398</v>
      </c>
      <c r="E1205" s="55" t="s">
        <v>163</v>
      </c>
      <c r="F1205" s="55" t="s">
        <v>35</v>
      </c>
      <c r="G1205" s="57">
        <v>31124</v>
      </c>
      <c r="H1205" s="58">
        <v>6.8</v>
      </c>
      <c r="I1205" s="59">
        <v>11.3</v>
      </c>
      <c r="J1205" s="59">
        <v>15</v>
      </c>
      <c r="K1205" s="59">
        <v>50.92</v>
      </c>
      <c r="L1205" s="59" t="s">
        <v>17</v>
      </c>
      <c r="M1205" s="57">
        <v>31454</v>
      </c>
      <c r="N1205" s="55" t="s">
        <v>76</v>
      </c>
      <c r="O1205" s="58">
        <v>2.8</v>
      </c>
      <c r="P1205" s="55" t="s">
        <v>74</v>
      </c>
      <c r="Q1205" s="55" t="s">
        <v>74</v>
      </c>
      <c r="R1205" s="59">
        <v>10.050000000000001</v>
      </c>
      <c r="S1205" s="59">
        <v>12.5</v>
      </c>
      <c r="T1205" s="59">
        <v>43.01</v>
      </c>
      <c r="U1205" s="55" t="s">
        <v>1953</v>
      </c>
      <c r="V1205" s="59" t="s">
        <v>17</v>
      </c>
      <c r="W1205" s="55" t="s">
        <v>21</v>
      </c>
      <c r="X1205" s="61">
        <v>11</v>
      </c>
      <c r="Y1205" s="11">
        <f t="shared" si="83"/>
        <v>1986</v>
      </c>
      <c r="Z1205" s="7" t="str">
        <f t="shared" si="87"/>
        <v>1986.1</v>
      </c>
      <c r="AA1205" s="12">
        <f>IF(AND(INDEX('Rate Case History'!V$11:V$13,MATCH($F1205,'Rate Case History'!$U$11:$U$13,0))="Yes",INDEX('Rate Case History'!V$15:V$17,MATCH($N1205,'Rate Case History'!$U$15:$U$17,0))="Yes",$M1205&lt;='Rate Case History'!$V$7,ISNUMBER($S1205)),$S1205/100,"NA")</f>
        <v>0.125</v>
      </c>
    </row>
    <row r="1206" spans="1:27" x14ac:dyDescent="0.25">
      <c r="A1206" s="55" t="s">
        <v>43</v>
      </c>
      <c r="B1206" s="56" t="s">
        <v>45</v>
      </c>
      <c r="C1206" s="55" t="s">
        <v>44</v>
      </c>
      <c r="D1206" s="55" t="s">
        <v>2399</v>
      </c>
      <c r="E1206" s="55" t="s">
        <v>163</v>
      </c>
      <c r="F1206" s="55" t="s">
        <v>35</v>
      </c>
      <c r="G1206" s="57">
        <v>30139</v>
      </c>
      <c r="H1206" s="58">
        <v>8.6999999999999993</v>
      </c>
      <c r="I1206" s="59">
        <v>11.48</v>
      </c>
      <c r="J1206" s="59">
        <v>16</v>
      </c>
      <c r="K1206" s="59">
        <v>47.12</v>
      </c>
      <c r="L1206" s="60" t="s">
        <v>17</v>
      </c>
      <c r="M1206" s="57">
        <v>30467</v>
      </c>
      <c r="N1206" s="55" t="s">
        <v>76</v>
      </c>
      <c r="O1206" s="58">
        <v>5.0999999999999996</v>
      </c>
      <c r="P1206" s="55" t="s">
        <v>74</v>
      </c>
      <c r="Q1206" s="55" t="s">
        <v>74</v>
      </c>
      <c r="R1206" s="59">
        <v>10.54</v>
      </c>
      <c r="S1206" s="60">
        <v>14</v>
      </c>
      <c r="T1206" s="60">
        <v>47.12</v>
      </c>
      <c r="U1206" s="55" t="s">
        <v>2097</v>
      </c>
      <c r="V1206" s="60" t="s">
        <v>17</v>
      </c>
      <c r="W1206" s="55" t="s">
        <v>21</v>
      </c>
      <c r="X1206" s="61">
        <v>10</v>
      </c>
      <c r="Y1206" s="11">
        <f t="shared" si="83"/>
        <v>1983</v>
      </c>
      <c r="Z1206" s="7" t="str">
        <f t="shared" si="87"/>
        <v>1983.2</v>
      </c>
      <c r="AA1206" s="12">
        <f>IF(AND(INDEX('Rate Case History'!V$11:V$13,MATCH($F1206,'Rate Case History'!$U$11:$U$13,0))="Yes",INDEX('Rate Case History'!V$15:V$17,MATCH($N1206,'Rate Case History'!$U$15:$U$17,0))="Yes",$M1206&lt;='Rate Case History'!$V$7,ISNUMBER($S1206)),$S1206/100,"NA")</f>
        <v>0.14000000000000001</v>
      </c>
    </row>
    <row r="1207" spans="1:27" x14ac:dyDescent="0.25">
      <c r="A1207" s="55" t="s">
        <v>43</v>
      </c>
      <c r="B1207" s="56" t="s">
        <v>45</v>
      </c>
      <c r="C1207" s="55" t="s">
        <v>44</v>
      </c>
      <c r="D1207" s="55" t="s">
        <v>2401</v>
      </c>
      <c r="E1207" s="55" t="s">
        <v>163</v>
      </c>
      <c r="F1207" s="55" t="s">
        <v>35</v>
      </c>
      <c r="G1207" s="57">
        <v>29591</v>
      </c>
      <c r="H1207" s="58">
        <v>7.6</v>
      </c>
      <c r="I1207" s="59">
        <v>10.66</v>
      </c>
      <c r="J1207" s="59">
        <v>15</v>
      </c>
      <c r="K1207" s="60">
        <v>43.11</v>
      </c>
      <c r="L1207" s="60" t="s">
        <v>17</v>
      </c>
      <c r="M1207" s="57">
        <v>29921</v>
      </c>
      <c r="N1207" s="55" t="s">
        <v>76</v>
      </c>
      <c r="O1207" s="58">
        <v>5.4</v>
      </c>
      <c r="P1207" s="55" t="s">
        <v>74</v>
      </c>
      <c r="Q1207" s="55" t="s">
        <v>74</v>
      </c>
      <c r="R1207" s="59">
        <v>11.08</v>
      </c>
      <c r="S1207" s="60">
        <v>16</v>
      </c>
      <c r="T1207" s="60">
        <v>43.11</v>
      </c>
      <c r="U1207" s="55" t="s">
        <v>2400</v>
      </c>
      <c r="V1207" s="60" t="s">
        <v>17</v>
      </c>
      <c r="W1207" s="55" t="s">
        <v>21</v>
      </c>
      <c r="X1207" s="61">
        <v>11</v>
      </c>
      <c r="Y1207" s="11">
        <f t="shared" si="83"/>
        <v>1981</v>
      </c>
      <c r="Z1207" s="7" t="str">
        <f t="shared" si="87"/>
        <v>1981.4</v>
      </c>
      <c r="AA1207" s="12">
        <f>IF(AND(INDEX('Rate Case History'!V$11:V$13,MATCH($F1207,'Rate Case History'!$U$11:$U$13,0))="Yes",INDEX('Rate Case History'!V$15:V$17,MATCH($N1207,'Rate Case History'!$U$15:$U$17,0))="Yes",$M1207&lt;='Rate Case History'!$V$7,ISNUMBER($S1207)),$S1207/100,"NA")</f>
        <v>0.16</v>
      </c>
    </row>
    <row r="1208" spans="1:27" x14ac:dyDescent="0.25">
      <c r="A1208" s="55" t="s">
        <v>43</v>
      </c>
      <c r="B1208" s="56" t="s">
        <v>45</v>
      </c>
      <c r="C1208" s="55" t="s">
        <v>44</v>
      </c>
      <c r="D1208" s="55" t="s">
        <v>2402</v>
      </c>
      <c r="E1208" s="55" t="s">
        <v>163</v>
      </c>
      <c r="F1208" s="55" t="s">
        <v>35</v>
      </c>
      <c r="G1208" s="57">
        <v>28976</v>
      </c>
      <c r="H1208" s="58">
        <v>4.8</v>
      </c>
      <c r="I1208" s="59">
        <v>9.92</v>
      </c>
      <c r="J1208" s="59">
        <v>13.75</v>
      </c>
      <c r="K1208" s="59">
        <v>39.299999999999997</v>
      </c>
      <c r="L1208" s="60" t="s">
        <v>17</v>
      </c>
      <c r="M1208" s="57">
        <v>29307</v>
      </c>
      <c r="N1208" s="55" t="s">
        <v>76</v>
      </c>
      <c r="O1208" s="58">
        <v>4.8</v>
      </c>
      <c r="P1208" s="55" t="s">
        <v>74</v>
      </c>
      <c r="Q1208" s="55" t="s">
        <v>74</v>
      </c>
      <c r="R1208" s="59">
        <v>9.51</v>
      </c>
      <c r="S1208" s="60">
        <v>12.69</v>
      </c>
      <c r="T1208" s="60">
        <v>39.25</v>
      </c>
      <c r="U1208" s="55" t="s">
        <v>1983</v>
      </c>
      <c r="V1208" s="60" t="s">
        <v>17</v>
      </c>
      <c r="W1208" s="55" t="s">
        <v>21</v>
      </c>
      <c r="X1208" s="61">
        <v>11</v>
      </c>
      <c r="Y1208" s="11">
        <f t="shared" si="83"/>
        <v>1980</v>
      </c>
      <c r="Z1208" s="7" t="str">
        <f t="shared" si="87"/>
        <v>1980.1</v>
      </c>
      <c r="AA1208" s="12">
        <f>IF(AND(INDEX('Rate Case History'!V$11:V$13,MATCH($F1208,'Rate Case History'!$U$11:$U$13,0))="Yes",INDEX('Rate Case History'!V$15:V$17,MATCH($N1208,'Rate Case History'!$U$15:$U$17,0))="Yes",$M1208&lt;='Rate Case History'!$V$7,ISNUMBER($S1208)),$S1208/100,"NA")</f>
        <v>0.12689999999999999</v>
      </c>
    </row>
    <row r="1209" spans="1:27" x14ac:dyDescent="0.25">
      <c r="A1209" s="55" t="s">
        <v>43</v>
      </c>
      <c r="B1209" s="56" t="s">
        <v>1644</v>
      </c>
      <c r="C1209" s="55" t="s">
        <v>86</v>
      </c>
      <c r="D1209" s="55" t="s">
        <v>2403</v>
      </c>
      <c r="E1209" s="55" t="s">
        <v>163</v>
      </c>
      <c r="F1209" s="55" t="s">
        <v>35</v>
      </c>
      <c r="G1209" s="57">
        <v>44707</v>
      </c>
      <c r="H1209" s="58">
        <v>32.207999999999998</v>
      </c>
      <c r="I1209" s="59">
        <v>7.24</v>
      </c>
      <c r="J1209" s="59">
        <v>10.199999999999999</v>
      </c>
      <c r="K1209" s="59">
        <v>50</v>
      </c>
      <c r="L1209" s="60">
        <v>669.94500000000005</v>
      </c>
      <c r="M1209" s="57">
        <v>45211</v>
      </c>
      <c r="N1209" s="55" t="s">
        <v>73</v>
      </c>
      <c r="O1209" s="58">
        <v>18.236999999999998</v>
      </c>
      <c r="P1209" s="55" t="s">
        <v>75</v>
      </c>
      <c r="Q1209" s="55" t="s">
        <v>74</v>
      </c>
      <c r="R1209" s="59">
        <v>6.67</v>
      </c>
      <c r="S1209" s="59">
        <v>9.1999999999999993</v>
      </c>
      <c r="T1209" s="59">
        <v>48</v>
      </c>
      <c r="U1209" s="55" t="s">
        <v>1903</v>
      </c>
      <c r="V1209" s="60">
        <v>643.02200000000005</v>
      </c>
      <c r="W1209" s="55" t="s">
        <v>21</v>
      </c>
      <c r="X1209" s="61">
        <v>16</v>
      </c>
      <c r="Y1209" s="11">
        <f t="shared" si="83"/>
        <v>2023</v>
      </c>
      <c r="Z1209" s="7" t="str">
        <f t="shared" ref="Z1209:Z1220" si="88">YEAR(M1209)&amp;"."&amp;INT((MONTH(M1209)-1)/3)+1</f>
        <v>2023.4</v>
      </c>
      <c r="AA1209" s="12">
        <f>IF(AND(INDEX('Rate Case History'!V$11:V$13,MATCH($F1209,'Rate Case History'!$U$11:$U$13,0))="Yes",INDEX('Rate Case History'!V$15:V$17,MATCH($N1209,'Rate Case History'!$U$15:$U$17,0))="Yes",$M1209&lt;='Rate Case History'!$V$7,ISNUMBER($S1209)),$S1209/100,"NA")</f>
        <v>9.1999999999999998E-2</v>
      </c>
    </row>
    <row r="1210" spans="1:27" x14ac:dyDescent="0.25">
      <c r="A1210" s="55" t="s">
        <v>43</v>
      </c>
      <c r="B1210" s="56" t="s">
        <v>1644</v>
      </c>
      <c r="C1210" s="55" t="s">
        <v>86</v>
      </c>
      <c r="D1210" s="55" t="s">
        <v>1001</v>
      </c>
      <c r="E1210" s="55" t="s">
        <v>163</v>
      </c>
      <c r="F1210" s="55" t="s">
        <v>35</v>
      </c>
      <c r="G1210" s="57">
        <v>43605</v>
      </c>
      <c r="H1210" s="58">
        <v>-1.794</v>
      </c>
      <c r="I1210" s="59">
        <v>7.07</v>
      </c>
      <c r="J1210" s="59">
        <v>9.5</v>
      </c>
      <c r="K1210" s="59">
        <v>50</v>
      </c>
      <c r="L1210" s="60">
        <v>491.38200000000001</v>
      </c>
      <c r="M1210" s="57">
        <v>44154</v>
      </c>
      <c r="N1210" s="55" t="s">
        <v>73</v>
      </c>
      <c r="O1210" s="58">
        <v>-1.127</v>
      </c>
      <c r="P1210" s="55" t="s">
        <v>75</v>
      </c>
      <c r="Q1210" s="55" t="s">
        <v>74</v>
      </c>
      <c r="R1210" s="59">
        <v>6.62</v>
      </c>
      <c r="S1210" s="59">
        <v>8.8000000000000007</v>
      </c>
      <c r="T1210" s="59">
        <v>48</v>
      </c>
      <c r="U1210" s="55" t="s">
        <v>1693</v>
      </c>
      <c r="V1210" s="60">
        <v>509.46499999999997</v>
      </c>
      <c r="W1210" s="55" t="s">
        <v>21</v>
      </c>
      <c r="X1210" s="61">
        <v>18</v>
      </c>
      <c r="Y1210" s="11">
        <f t="shared" si="83"/>
        <v>2020</v>
      </c>
      <c r="Z1210" s="7" t="str">
        <f t="shared" si="88"/>
        <v>2020.4</v>
      </c>
      <c r="AA1210" s="12">
        <f>IF(AND(INDEX('Rate Case History'!V$11:V$13,MATCH($F1210,'Rate Case History'!$U$11:$U$13,0))="Yes",INDEX('Rate Case History'!V$15:V$17,MATCH($N1210,'Rate Case History'!$U$15:$U$17,0))="Yes",$M1210&lt;='Rate Case History'!$V$7,ISNUMBER($S1210)),$S1210/100,"NA")</f>
        <v>8.8000000000000009E-2</v>
      </c>
    </row>
    <row r="1211" spans="1:27" x14ac:dyDescent="0.25">
      <c r="A1211" s="55" t="s">
        <v>43</v>
      </c>
      <c r="B1211" s="56" t="s">
        <v>1644</v>
      </c>
      <c r="C1211" s="55" t="s">
        <v>86</v>
      </c>
      <c r="D1211" s="55" t="s">
        <v>1002</v>
      </c>
      <c r="E1211" s="55" t="s">
        <v>163</v>
      </c>
      <c r="F1211" s="55" t="s">
        <v>35</v>
      </c>
      <c r="G1211" s="57">
        <v>42144</v>
      </c>
      <c r="H1211" s="58">
        <v>22.23</v>
      </c>
      <c r="I1211" s="59">
        <v>8.15</v>
      </c>
      <c r="J1211" s="59">
        <v>10.06</v>
      </c>
      <c r="K1211" s="59">
        <v>50</v>
      </c>
      <c r="L1211" s="60">
        <v>432.60899999999998</v>
      </c>
      <c r="M1211" s="57">
        <v>42536</v>
      </c>
      <c r="N1211" s="55" t="s">
        <v>73</v>
      </c>
      <c r="O1211" s="58">
        <v>8.8190000000000008</v>
      </c>
      <c r="P1211" s="55" t="s">
        <v>75</v>
      </c>
      <c r="Q1211" s="55" t="s">
        <v>74</v>
      </c>
      <c r="R1211" s="59">
        <v>7.55</v>
      </c>
      <c r="S1211" s="59">
        <v>9</v>
      </c>
      <c r="T1211" s="59">
        <v>48</v>
      </c>
      <c r="U1211" s="55" t="s">
        <v>1776</v>
      </c>
      <c r="V1211" s="60">
        <v>415.08800000000002</v>
      </c>
      <c r="W1211" s="55" t="s">
        <v>21</v>
      </c>
      <c r="X1211" s="61">
        <v>13</v>
      </c>
      <c r="Y1211" s="11">
        <f t="shared" si="83"/>
        <v>2016</v>
      </c>
      <c r="Z1211" s="7" t="str">
        <f t="shared" si="88"/>
        <v>2016.2</v>
      </c>
      <c r="AA1211" s="12">
        <f>IF(AND(INDEX('Rate Case History'!V$11:V$13,MATCH($F1211,'Rate Case History'!$U$11:$U$13,0))="Yes",INDEX('Rate Case History'!V$15:V$17,MATCH($N1211,'Rate Case History'!$U$15:$U$17,0))="Yes",$M1211&lt;='Rate Case History'!$V$7,ISNUMBER($S1211)),$S1211/100,"NA")</f>
        <v>0.09</v>
      </c>
    </row>
    <row r="1212" spans="1:27" x14ac:dyDescent="0.25">
      <c r="A1212" s="55" t="s">
        <v>43</v>
      </c>
      <c r="B1212" s="56" t="s">
        <v>1644</v>
      </c>
      <c r="C1212" s="55" t="s">
        <v>86</v>
      </c>
      <c r="D1212" s="55" t="s">
        <v>1003</v>
      </c>
      <c r="E1212" s="55" t="s">
        <v>163</v>
      </c>
      <c r="F1212" s="55" t="s">
        <v>35</v>
      </c>
      <c r="G1212" s="57">
        <v>40073</v>
      </c>
      <c r="H1212" s="58">
        <v>59.01</v>
      </c>
      <c r="I1212" s="59">
        <v>9.41</v>
      </c>
      <c r="J1212" s="59">
        <v>11.43</v>
      </c>
      <c r="K1212" s="59">
        <v>48</v>
      </c>
      <c r="L1212" s="59">
        <v>425.863</v>
      </c>
      <c r="M1212" s="57">
        <v>40437</v>
      </c>
      <c r="N1212" s="55" t="s">
        <v>73</v>
      </c>
      <c r="O1212" s="58">
        <v>28.106999999999999</v>
      </c>
      <c r="P1212" s="55" t="s">
        <v>75</v>
      </c>
      <c r="Q1212" s="55" t="s">
        <v>74</v>
      </c>
      <c r="R1212" s="59">
        <v>8.4700000000000006</v>
      </c>
      <c r="S1212" s="59">
        <v>10</v>
      </c>
      <c r="T1212" s="59">
        <v>48</v>
      </c>
      <c r="U1212" s="55" t="s">
        <v>1878</v>
      </c>
      <c r="V1212" s="59">
        <v>406.04899999999998</v>
      </c>
      <c r="W1212" s="55" t="s">
        <v>21</v>
      </c>
      <c r="X1212" s="61">
        <v>12</v>
      </c>
      <c r="Y1212" s="11">
        <f t="shared" si="83"/>
        <v>2010</v>
      </c>
      <c r="Z1212" s="7" t="str">
        <f t="shared" si="88"/>
        <v>2010.3</v>
      </c>
      <c r="AA1212" s="12">
        <f>IF(AND(INDEX('Rate Case History'!V$11:V$13,MATCH($F1212,'Rate Case History'!$U$11:$U$13,0))="Yes",INDEX('Rate Case History'!V$15:V$17,MATCH($N1212,'Rate Case History'!$U$15:$U$17,0))="Yes",$M1212&lt;='Rate Case History'!$V$7,ISNUMBER($S1212)),$S1212/100,"NA")</f>
        <v>0.1</v>
      </c>
    </row>
    <row r="1213" spans="1:27" x14ac:dyDescent="0.25">
      <c r="A1213" s="55" t="s">
        <v>43</v>
      </c>
      <c r="B1213" s="56" t="s">
        <v>1644</v>
      </c>
      <c r="C1213" s="55" t="s">
        <v>86</v>
      </c>
      <c r="D1213" s="55" t="s">
        <v>1004</v>
      </c>
      <c r="E1213" s="55" t="s">
        <v>163</v>
      </c>
      <c r="F1213" s="55" t="s">
        <v>35</v>
      </c>
      <c r="G1213" s="57">
        <v>37757</v>
      </c>
      <c r="H1213" s="58">
        <v>20.399999999999999</v>
      </c>
      <c r="I1213" s="59">
        <v>8.5299999999999994</v>
      </c>
      <c r="J1213" s="59">
        <v>11.25</v>
      </c>
      <c r="K1213" s="59">
        <v>46.41</v>
      </c>
      <c r="L1213" s="60" t="s">
        <v>17</v>
      </c>
      <c r="M1213" s="57">
        <v>38127</v>
      </c>
      <c r="N1213" s="55" t="s">
        <v>73</v>
      </c>
      <c r="O1213" s="58">
        <v>7.2</v>
      </c>
      <c r="P1213" s="55" t="s">
        <v>75</v>
      </c>
      <c r="Q1213" s="55" t="s">
        <v>74</v>
      </c>
      <c r="R1213" s="59" t="s">
        <v>17</v>
      </c>
      <c r="S1213" s="60" t="s">
        <v>17</v>
      </c>
      <c r="T1213" s="60" t="s">
        <v>17</v>
      </c>
      <c r="U1213" s="55" t="s">
        <v>1883</v>
      </c>
      <c r="V1213" s="59" t="s">
        <v>17</v>
      </c>
      <c r="W1213" s="55" t="s">
        <v>21</v>
      </c>
      <c r="X1213" s="61">
        <v>12</v>
      </c>
      <c r="Y1213" s="11">
        <f t="shared" si="83"/>
        <v>2004</v>
      </c>
      <c r="Z1213" s="7" t="str">
        <f t="shared" si="88"/>
        <v>2004.2</v>
      </c>
      <c r="AA1213" s="12" t="str">
        <f>IF(AND(INDEX('Rate Case History'!V$11:V$13,MATCH($F1213,'Rate Case History'!$U$11:$U$13,0))="Yes",INDEX('Rate Case History'!V$15:V$17,MATCH($N1213,'Rate Case History'!$U$15:$U$17,0))="Yes",$M1213&lt;='Rate Case History'!$V$7,ISNUMBER($S1213)),$S1213/100,"NA")</f>
        <v>NA</v>
      </c>
    </row>
    <row r="1214" spans="1:27" x14ac:dyDescent="0.25">
      <c r="A1214" s="55" t="s">
        <v>43</v>
      </c>
      <c r="B1214" s="56" t="s">
        <v>1644</v>
      </c>
      <c r="C1214" s="55" t="s">
        <v>86</v>
      </c>
      <c r="D1214" s="55" t="s">
        <v>1005</v>
      </c>
      <c r="E1214" s="55" t="s">
        <v>163</v>
      </c>
      <c r="F1214" s="55" t="s">
        <v>35</v>
      </c>
      <c r="G1214" s="57">
        <v>37302</v>
      </c>
      <c r="H1214" s="58">
        <v>19.3</v>
      </c>
      <c r="I1214" s="59">
        <v>9.09</v>
      </c>
      <c r="J1214" s="59">
        <v>12.01</v>
      </c>
      <c r="K1214" s="59">
        <v>44.08</v>
      </c>
      <c r="L1214" s="60" t="s">
        <v>17</v>
      </c>
      <c r="M1214" s="57">
        <v>37687</v>
      </c>
      <c r="N1214" s="55" t="s">
        <v>76</v>
      </c>
      <c r="O1214" s="58">
        <v>5.5</v>
      </c>
      <c r="P1214" s="55" t="s">
        <v>74</v>
      </c>
      <c r="Q1214" s="55" t="s">
        <v>74</v>
      </c>
      <c r="R1214" s="59">
        <v>8.11</v>
      </c>
      <c r="S1214" s="59">
        <v>9.9600000000000009</v>
      </c>
      <c r="T1214" s="59">
        <v>41.4</v>
      </c>
      <c r="U1214" s="55" t="s">
        <v>1804</v>
      </c>
      <c r="V1214" s="60" t="s">
        <v>17</v>
      </c>
      <c r="W1214" s="55" t="s">
        <v>21</v>
      </c>
      <c r="X1214" s="61">
        <v>12</v>
      </c>
      <c r="Y1214" s="11">
        <f t="shared" si="83"/>
        <v>2003</v>
      </c>
      <c r="Z1214" s="7" t="str">
        <f t="shared" si="88"/>
        <v>2003.1</v>
      </c>
      <c r="AA1214" s="12">
        <f>IF(AND(INDEX('Rate Case History'!V$11:V$13,MATCH($F1214,'Rate Case History'!$U$11:$U$13,0))="Yes",INDEX('Rate Case History'!V$15:V$17,MATCH($N1214,'Rate Case History'!$U$15:$U$17,0))="Yes",$M1214&lt;='Rate Case History'!$V$7,ISNUMBER($S1214)),$S1214/100,"NA")</f>
        <v>9.9600000000000008E-2</v>
      </c>
    </row>
    <row r="1215" spans="1:27" x14ac:dyDescent="0.25">
      <c r="A1215" s="55" t="s">
        <v>43</v>
      </c>
      <c r="B1215" s="56" t="s">
        <v>1644</v>
      </c>
      <c r="C1215" s="55" t="s">
        <v>86</v>
      </c>
      <c r="D1215" s="55" t="s">
        <v>1006</v>
      </c>
      <c r="E1215" s="55" t="s">
        <v>163</v>
      </c>
      <c r="F1215" s="55" t="s">
        <v>35</v>
      </c>
      <c r="G1215" s="57">
        <v>33816</v>
      </c>
      <c r="H1215" s="58">
        <v>6.7</v>
      </c>
      <c r="I1215" s="59">
        <v>9.5500000000000007</v>
      </c>
      <c r="J1215" s="59">
        <v>11.75</v>
      </c>
      <c r="K1215" s="59">
        <v>42.06</v>
      </c>
      <c r="L1215" s="59" t="s">
        <v>17</v>
      </c>
      <c r="M1215" s="57">
        <v>34205</v>
      </c>
      <c r="N1215" s="55" t="s">
        <v>73</v>
      </c>
      <c r="O1215" s="58">
        <v>2.6</v>
      </c>
      <c r="P1215" s="55" t="s">
        <v>75</v>
      </c>
      <c r="Q1215" s="55" t="s">
        <v>74</v>
      </c>
      <c r="R1215" s="59">
        <v>9.4600000000000009</v>
      </c>
      <c r="S1215" s="59">
        <v>11.5</v>
      </c>
      <c r="T1215" s="59">
        <v>42.49</v>
      </c>
      <c r="U1215" s="55" t="s">
        <v>1861</v>
      </c>
      <c r="V1215" s="59" t="s">
        <v>17</v>
      </c>
      <c r="W1215" s="55" t="s">
        <v>21</v>
      </c>
      <c r="X1215" s="61">
        <v>12</v>
      </c>
      <c r="Y1215" s="11">
        <f t="shared" si="83"/>
        <v>1993</v>
      </c>
      <c r="Z1215" s="7" t="str">
        <f t="shared" si="88"/>
        <v>1993.3</v>
      </c>
      <c r="AA1215" s="12">
        <f>IF(AND(INDEX('Rate Case History'!V$11:V$13,MATCH($F1215,'Rate Case History'!$U$11:$U$13,0))="Yes",INDEX('Rate Case History'!V$15:V$17,MATCH($N1215,'Rate Case History'!$U$15:$U$17,0))="Yes",$M1215&lt;='Rate Case History'!$V$7,ISNUMBER($S1215)),$S1215/100,"NA")</f>
        <v>0.115</v>
      </c>
    </row>
    <row r="1216" spans="1:27" x14ac:dyDescent="0.25">
      <c r="A1216" s="55" t="s">
        <v>43</v>
      </c>
      <c r="B1216" s="56" t="s">
        <v>1644</v>
      </c>
      <c r="C1216" s="55" t="s">
        <v>86</v>
      </c>
      <c r="D1216" s="55" t="s">
        <v>1007</v>
      </c>
      <c r="E1216" s="55" t="s">
        <v>163</v>
      </c>
      <c r="F1216" s="55" t="s">
        <v>35</v>
      </c>
      <c r="G1216" s="57">
        <v>33452</v>
      </c>
      <c r="H1216" s="58">
        <v>15.1</v>
      </c>
      <c r="I1216" s="59">
        <v>10.01</v>
      </c>
      <c r="J1216" s="59">
        <v>12.5</v>
      </c>
      <c r="K1216" s="59">
        <v>42.27</v>
      </c>
      <c r="L1216" s="59" t="s">
        <v>17</v>
      </c>
      <c r="M1216" s="57">
        <v>33784</v>
      </c>
      <c r="N1216" s="55" t="s">
        <v>76</v>
      </c>
      <c r="O1216" s="58">
        <v>12.3</v>
      </c>
      <c r="P1216" s="55" t="s">
        <v>74</v>
      </c>
      <c r="Q1216" s="55" t="s">
        <v>74</v>
      </c>
      <c r="R1216" s="59">
        <v>9.31</v>
      </c>
      <c r="S1216" s="59">
        <v>11</v>
      </c>
      <c r="T1216" s="59">
        <v>42.79</v>
      </c>
      <c r="U1216" s="55" t="s">
        <v>1681</v>
      </c>
      <c r="V1216" s="59" t="s">
        <v>17</v>
      </c>
      <c r="W1216" s="55" t="s">
        <v>21</v>
      </c>
      <c r="X1216" s="61">
        <v>11</v>
      </c>
      <c r="Y1216" s="11">
        <f t="shared" si="83"/>
        <v>1992</v>
      </c>
      <c r="Z1216" s="7" t="str">
        <f t="shared" si="88"/>
        <v>1992.2</v>
      </c>
      <c r="AA1216" s="12">
        <f>IF(AND(INDEX('Rate Case History'!V$11:V$13,MATCH($F1216,'Rate Case History'!$U$11:$U$13,0))="Yes",INDEX('Rate Case History'!V$15:V$17,MATCH($N1216,'Rate Case History'!$U$15:$U$17,0))="Yes",$M1216&lt;='Rate Case History'!$V$7,ISNUMBER($S1216)),$S1216/100,"NA")</f>
        <v>0.11</v>
      </c>
    </row>
    <row r="1217" spans="1:27" x14ac:dyDescent="0.25">
      <c r="A1217" s="55" t="s">
        <v>43</v>
      </c>
      <c r="B1217" s="56" t="s">
        <v>1644</v>
      </c>
      <c r="C1217" s="55" t="s">
        <v>86</v>
      </c>
      <c r="D1217" s="55" t="s">
        <v>2404</v>
      </c>
      <c r="E1217" s="55" t="s">
        <v>163</v>
      </c>
      <c r="F1217" s="55" t="s">
        <v>35</v>
      </c>
      <c r="G1217" s="57">
        <v>33088</v>
      </c>
      <c r="H1217" s="58">
        <v>5.7</v>
      </c>
      <c r="I1217" s="59">
        <v>10.26</v>
      </c>
      <c r="J1217" s="59">
        <v>12.75</v>
      </c>
      <c r="K1217" s="59">
        <v>41.01</v>
      </c>
      <c r="L1217" s="59" t="s">
        <v>17</v>
      </c>
      <c r="M1217" s="57">
        <v>33414</v>
      </c>
      <c r="N1217" s="55" t="s">
        <v>76</v>
      </c>
      <c r="O1217" s="58">
        <v>1.2</v>
      </c>
      <c r="P1217" s="55" t="s">
        <v>74</v>
      </c>
      <c r="Q1217" s="55" t="s">
        <v>74</v>
      </c>
      <c r="R1217" s="59">
        <v>9.66</v>
      </c>
      <c r="S1217" s="59">
        <v>11.7</v>
      </c>
      <c r="T1217" s="59">
        <v>41.79</v>
      </c>
      <c r="U1217" s="55" t="s">
        <v>1715</v>
      </c>
      <c r="V1217" s="59" t="s">
        <v>17</v>
      </c>
      <c r="W1217" s="55" t="s">
        <v>21</v>
      </c>
      <c r="X1217" s="61">
        <v>10</v>
      </c>
      <c r="Y1217" s="11">
        <f t="shared" ref="Y1217:Y1261" si="89">YEAR(M1217)</f>
        <v>1991</v>
      </c>
      <c r="Z1217" s="7" t="str">
        <f t="shared" si="88"/>
        <v>1991.2</v>
      </c>
      <c r="AA1217" s="12">
        <f>IF(AND(INDEX('Rate Case History'!V$11:V$13,MATCH($F1217,'Rate Case History'!$U$11:$U$13,0))="Yes",INDEX('Rate Case History'!V$15:V$17,MATCH($N1217,'Rate Case History'!$U$15:$U$17,0))="Yes",$M1217&lt;='Rate Case History'!$V$7,ISNUMBER($S1217)),$S1217/100,"NA")</f>
        <v>0.11699999999999999</v>
      </c>
    </row>
    <row r="1218" spans="1:27" x14ac:dyDescent="0.25">
      <c r="A1218" s="55" t="s">
        <v>43</v>
      </c>
      <c r="B1218" s="56" t="s">
        <v>1644</v>
      </c>
      <c r="C1218" s="55" t="s">
        <v>86</v>
      </c>
      <c r="D1218" s="55" t="s">
        <v>2405</v>
      </c>
      <c r="E1218" s="55" t="s">
        <v>163</v>
      </c>
      <c r="F1218" s="55" t="s">
        <v>35</v>
      </c>
      <c r="G1218" s="57">
        <v>32735</v>
      </c>
      <c r="H1218" s="58">
        <v>1.9</v>
      </c>
      <c r="I1218" s="59">
        <v>10.28</v>
      </c>
      <c r="J1218" s="59">
        <v>13</v>
      </c>
      <c r="K1218" s="59">
        <v>40.72</v>
      </c>
      <c r="L1218" s="59" t="s">
        <v>17</v>
      </c>
      <c r="M1218" s="57">
        <v>33060</v>
      </c>
      <c r="N1218" s="55" t="s">
        <v>76</v>
      </c>
      <c r="O1218" s="58">
        <v>4.3</v>
      </c>
      <c r="P1218" s="55" t="s">
        <v>74</v>
      </c>
      <c r="Q1218" s="55" t="s">
        <v>74</v>
      </c>
      <c r="R1218" s="59">
        <v>9.91</v>
      </c>
      <c r="S1218" s="59">
        <v>12.1</v>
      </c>
      <c r="T1218" s="59">
        <v>40.479999999999997</v>
      </c>
      <c r="U1218" s="55" t="s">
        <v>1887</v>
      </c>
      <c r="V1218" s="59" t="s">
        <v>17</v>
      </c>
      <c r="W1218" s="55" t="s">
        <v>21</v>
      </c>
      <c r="X1218" s="61">
        <v>10</v>
      </c>
      <c r="Y1218" s="11">
        <f t="shared" si="89"/>
        <v>1990</v>
      </c>
      <c r="Z1218" s="7" t="str">
        <f t="shared" si="88"/>
        <v>1990.3</v>
      </c>
      <c r="AA1218" s="12">
        <f>IF(AND(INDEX('Rate Case History'!V$11:V$13,MATCH($F1218,'Rate Case History'!$U$11:$U$13,0))="Yes",INDEX('Rate Case History'!V$15:V$17,MATCH($N1218,'Rate Case History'!$U$15:$U$17,0))="Yes",$M1218&lt;='Rate Case History'!$V$7,ISNUMBER($S1218)),$S1218/100,"NA")</f>
        <v>0.121</v>
      </c>
    </row>
    <row r="1219" spans="1:27" x14ac:dyDescent="0.25">
      <c r="A1219" s="55" t="s">
        <v>43</v>
      </c>
      <c r="B1219" s="56" t="s">
        <v>1644</v>
      </c>
      <c r="C1219" s="55" t="s">
        <v>86</v>
      </c>
      <c r="D1219" s="55" t="s">
        <v>2406</v>
      </c>
      <c r="E1219" s="55" t="s">
        <v>163</v>
      </c>
      <c r="F1219" s="55" t="s">
        <v>35</v>
      </c>
      <c r="G1219" s="57">
        <v>32010</v>
      </c>
      <c r="H1219" s="58">
        <v>2.7</v>
      </c>
      <c r="I1219" s="59">
        <v>10.58</v>
      </c>
      <c r="J1219" s="59">
        <v>14</v>
      </c>
      <c r="K1219" s="59">
        <v>35.35</v>
      </c>
      <c r="L1219" s="59" t="s">
        <v>17</v>
      </c>
      <c r="M1219" s="57">
        <v>32344</v>
      </c>
      <c r="N1219" s="55" t="s">
        <v>76</v>
      </c>
      <c r="O1219" s="58">
        <v>0</v>
      </c>
      <c r="P1219" s="55" t="s">
        <v>74</v>
      </c>
      <c r="Q1219" s="55" t="s">
        <v>74</v>
      </c>
      <c r="R1219" s="59" t="s">
        <v>17</v>
      </c>
      <c r="S1219" s="59">
        <v>13.4</v>
      </c>
      <c r="T1219" s="59" t="s">
        <v>17</v>
      </c>
      <c r="U1219" s="55" t="s">
        <v>2350</v>
      </c>
      <c r="V1219" s="59" t="s">
        <v>17</v>
      </c>
      <c r="W1219" s="55" t="s">
        <v>21</v>
      </c>
      <c r="X1219" s="61">
        <v>11</v>
      </c>
      <c r="Y1219" s="11">
        <f t="shared" si="89"/>
        <v>1988</v>
      </c>
      <c r="Z1219" s="7" t="str">
        <f t="shared" si="88"/>
        <v>1988.3</v>
      </c>
      <c r="AA1219" s="12">
        <f>IF(AND(INDEX('Rate Case History'!V$11:V$13,MATCH($F1219,'Rate Case History'!$U$11:$U$13,0))="Yes",INDEX('Rate Case History'!V$15:V$17,MATCH($N1219,'Rate Case History'!$U$15:$U$17,0))="Yes",$M1219&lt;='Rate Case History'!$V$7,ISNUMBER($S1219)),$S1219/100,"NA")</f>
        <v>0.13400000000000001</v>
      </c>
    </row>
    <row r="1220" spans="1:27" x14ac:dyDescent="0.25">
      <c r="A1220" s="55" t="s">
        <v>43</v>
      </c>
      <c r="B1220" s="56" t="s">
        <v>1644</v>
      </c>
      <c r="C1220" s="55" t="s">
        <v>86</v>
      </c>
      <c r="D1220" s="55" t="s">
        <v>2407</v>
      </c>
      <c r="E1220" s="55" t="s">
        <v>163</v>
      </c>
      <c r="F1220" s="55" t="s">
        <v>35</v>
      </c>
      <c r="G1220" s="57">
        <v>31646</v>
      </c>
      <c r="H1220" s="58">
        <v>6.5</v>
      </c>
      <c r="I1220" s="59">
        <v>11.17</v>
      </c>
      <c r="J1220" s="59">
        <v>13.75</v>
      </c>
      <c r="K1220" s="59">
        <v>46.32</v>
      </c>
      <c r="L1220" s="60" t="s">
        <v>17</v>
      </c>
      <c r="M1220" s="57">
        <v>31943</v>
      </c>
      <c r="N1220" s="55" t="s">
        <v>76</v>
      </c>
      <c r="O1220" s="58">
        <v>0</v>
      </c>
      <c r="P1220" s="55" t="s">
        <v>74</v>
      </c>
      <c r="Q1220" s="55" t="s">
        <v>74</v>
      </c>
      <c r="R1220" s="60">
        <v>10.48</v>
      </c>
      <c r="S1220" s="60">
        <v>13.2</v>
      </c>
      <c r="T1220" s="60">
        <v>36.9</v>
      </c>
      <c r="U1220" s="55" t="s">
        <v>2351</v>
      </c>
      <c r="V1220" s="60" t="s">
        <v>17</v>
      </c>
      <c r="W1220" s="55" t="s">
        <v>21</v>
      </c>
      <c r="X1220" s="61">
        <v>9</v>
      </c>
      <c r="Y1220" s="11">
        <f t="shared" si="89"/>
        <v>1987</v>
      </c>
      <c r="Z1220" s="7" t="str">
        <f t="shared" si="88"/>
        <v>1987.2</v>
      </c>
      <c r="AA1220" s="12">
        <f>IF(AND(INDEX('Rate Case History'!V$11:V$13,MATCH($F1220,'Rate Case History'!$U$11:$U$13,0))="Yes",INDEX('Rate Case History'!V$15:V$17,MATCH($N1220,'Rate Case History'!$U$15:$U$17,0))="Yes",$M1220&lt;='Rate Case History'!$V$7,ISNUMBER($S1220)),$S1220/100,"NA")</f>
        <v>0.13200000000000001</v>
      </c>
    </row>
    <row r="1221" spans="1:27" x14ac:dyDescent="0.25">
      <c r="A1221" s="55" t="s">
        <v>43</v>
      </c>
      <c r="B1221" s="56" t="s">
        <v>1644</v>
      </c>
      <c r="C1221" s="55" t="s">
        <v>86</v>
      </c>
      <c r="D1221" s="55" t="s">
        <v>2408</v>
      </c>
      <c r="E1221" s="55" t="s">
        <v>163</v>
      </c>
      <c r="F1221" s="55" t="s">
        <v>35</v>
      </c>
      <c r="G1221" s="57">
        <v>31282</v>
      </c>
      <c r="H1221" s="58">
        <v>4</v>
      </c>
      <c r="I1221" s="59">
        <v>12.22</v>
      </c>
      <c r="J1221" s="59">
        <v>15.25</v>
      </c>
      <c r="K1221" s="59">
        <v>47.16</v>
      </c>
      <c r="L1221" s="59" t="s">
        <v>17</v>
      </c>
      <c r="M1221" s="57">
        <v>31607</v>
      </c>
      <c r="N1221" s="55" t="s">
        <v>76</v>
      </c>
      <c r="O1221" s="58">
        <v>-3.2</v>
      </c>
      <c r="P1221" s="55" t="s">
        <v>75</v>
      </c>
      <c r="Q1221" s="55" t="s">
        <v>74</v>
      </c>
      <c r="R1221" s="59">
        <v>10.75</v>
      </c>
      <c r="S1221" s="59">
        <v>12.6</v>
      </c>
      <c r="T1221" s="59">
        <v>45.86</v>
      </c>
      <c r="U1221" s="55" t="s">
        <v>2352</v>
      </c>
      <c r="V1221" s="59" t="s">
        <v>17</v>
      </c>
      <c r="W1221" s="55" t="s">
        <v>21</v>
      </c>
      <c r="X1221" s="61">
        <v>10</v>
      </c>
      <c r="Y1221" s="11">
        <f t="shared" si="89"/>
        <v>1986</v>
      </c>
      <c r="Z1221" s="7" t="str">
        <f t="shared" ref="Z1221:Z1242" si="90">YEAR(M1221)&amp;"."&amp;INT((MONTH(M1221)-1)/3)+1</f>
        <v>1986.3</v>
      </c>
      <c r="AA1221" s="12">
        <f>IF(AND(INDEX('Rate Case History'!V$11:V$13,MATCH($F1221,'Rate Case History'!$U$11:$U$13,0))="Yes",INDEX('Rate Case History'!V$15:V$17,MATCH($N1221,'Rate Case History'!$U$15:$U$17,0))="Yes",$M1221&lt;='Rate Case History'!$V$7,ISNUMBER($S1221)),$S1221/100,"NA")</f>
        <v>0.126</v>
      </c>
    </row>
    <row r="1222" spans="1:27" x14ac:dyDescent="0.25">
      <c r="A1222" s="55" t="s">
        <v>43</v>
      </c>
      <c r="B1222" s="56" t="s">
        <v>1644</v>
      </c>
      <c r="C1222" s="55" t="s">
        <v>86</v>
      </c>
      <c r="D1222" s="55" t="s">
        <v>2410</v>
      </c>
      <c r="E1222" s="55" t="s">
        <v>163</v>
      </c>
      <c r="F1222" s="55" t="s">
        <v>35</v>
      </c>
      <c r="G1222" s="57">
        <v>30911</v>
      </c>
      <c r="H1222" s="58">
        <v>2.9</v>
      </c>
      <c r="I1222" s="59">
        <v>13.25</v>
      </c>
      <c r="J1222" s="59">
        <v>17.25</v>
      </c>
      <c r="K1222" s="59">
        <v>44.32</v>
      </c>
      <c r="L1222" s="59" t="s">
        <v>17</v>
      </c>
      <c r="M1222" s="57">
        <v>31237</v>
      </c>
      <c r="N1222" s="55" t="s">
        <v>76</v>
      </c>
      <c r="O1222" s="58">
        <v>0.2</v>
      </c>
      <c r="P1222" s="55" t="s">
        <v>74</v>
      </c>
      <c r="Q1222" s="55" t="s">
        <v>74</v>
      </c>
      <c r="R1222" s="59">
        <v>12.09</v>
      </c>
      <c r="S1222" s="59">
        <v>15</v>
      </c>
      <c r="T1222" s="59">
        <v>44.23</v>
      </c>
      <c r="U1222" s="55" t="s">
        <v>2409</v>
      </c>
      <c r="V1222" s="59" t="s">
        <v>17</v>
      </c>
      <c r="W1222" s="55" t="s">
        <v>21</v>
      </c>
      <c r="X1222" s="61">
        <v>10</v>
      </c>
      <c r="Y1222" s="11">
        <f t="shared" si="89"/>
        <v>1985</v>
      </c>
      <c r="Z1222" s="7" t="str">
        <f t="shared" si="90"/>
        <v>1985.3</v>
      </c>
      <c r="AA1222" s="12">
        <f>IF(AND(INDEX('Rate Case History'!V$11:V$13,MATCH($F1222,'Rate Case History'!$U$11:$U$13,0))="Yes",INDEX('Rate Case History'!V$15:V$17,MATCH($N1222,'Rate Case History'!$U$15:$U$17,0))="Yes",$M1222&lt;='Rate Case History'!$V$7,ISNUMBER($S1222)),$S1222/100,"NA")</f>
        <v>0.15</v>
      </c>
    </row>
    <row r="1223" spans="1:27" x14ac:dyDescent="0.25">
      <c r="A1223" s="55" t="s">
        <v>43</v>
      </c>
      <c r="B1223" s="56" t="s">
        <v>1644</v>
      </c>
      <c r="C1223" s="55" t="s">
        <v>86</v>
      </c>
      <c r="D1223" s="55" t="s">
        <v>2411</v>
      </c>
      <c r="E1223" s="55" t="s">
        <v>163</v>
      </c>
      <c r="F1223" s="55" t="s">
        <v>35</v>
      </c>
      <c r="G1223" s="57">
        <v>30547</v>
      </c>
      <c r="H1223" s="58">
        <v>6.5</v>
      </c>
      <c r="I1223" s="59">
        <v>12.48</v>
      </c>
      <c r="J1223" s="59">
        <v>16</v>
      </c>
      <c r="K1223" s="59">
        <v>42.74</v>
      </c>
      <c r="L1223" s="60" t="s">
        <v>17</v>
      </c>
      <c r="M1223" s="57">
        <v>30873</v>
      </c>
      <c r="N1223" s="55" t="s">
        <v>76</v>
      </c>
      <c r="O1223" s="58">
        <v>2</v>
      </c>
      <c r="P1223" s="55" t="s">
        <v>74</v>
      </c>
      <c r="Q1223" s="55" t="s">
        <v>74</v>
      </c>
      <c r="R1223" s="59">
        <v>12.52</v>
      </c>
      <c r="S1223" s="59">
        <v>16</v>
      </c>
      <c r="T1223" s="59">
        <v>42.74</v>
      </c>
      <c r="U1223" s="55" t="s">
        <v>2173</v>
      </c>
      <c r="V1223" s="60" t="s">
        <v>17</v>
      </c>
      <c r="W1223" s="55" t="s">
        <v>21</v>
      </c>
      <c r="X1223" s="61">
        <v>10</v>
      </c>
      <c r="Y1223" s="11">
        <f t="shared" si="89"/>
        <v>1984</v>
      </c>
      <c r="Z1223" s="7" t="str">
        <f t="shared" si="90"/>
        <v>1984.3</v>
      </c>
      <c r="AA1223" s="12">
        <f>IF(AND(INDEX('Rate Case History'!V$11:V$13,MATCH($F1223,'Rate Case History'!$U$11:$U$13,0))="Yes",INDEX('Rate Case History'!V$15:V$17,MATCH($N1223,'Rate Case History'!$U$15:$U$17,0))="Yes",$M1223&lt;='Rate Case History'!$V$7,ISNUMBER($S1223)),$S1223/100,"NA")</f>
        <v>0.16</v>
      </c>
    </row>
    <row r="1224" spans="1:27" x14ac:dyDescent="0.25">
      <c r="A1224" s="55" t="s">
        <v>43</v>
      </c>
      <c r="B1224" s="56" t="s">
        <v>1644</v>
      </c>
      <c r="C1224" s="55" t="s">
        <v>86</v>
      </c>
      <c r="D1224" s="55" t="s">
        <v>2413</v>
      </c>
      <c r="E1224" s="55" t="s">
        <v>163</v>
      </c>
      <c r="F1224" s="55" t="s">
        <v>35</v>
      </c>
      <c r="G1224" s="57">
        <v>30190</v>
      </c>
      <c r="H1224" s="58">
        <v>6.3</v>
      </c>
      <c r="I1224" s="59">
        <v>12.59</v>
      </c>
      <c r="J1224" s="59">
        <v>16.5</v>
      </c>
      <c r="K1224" s="59">
        <v>42.84</v>
      </c>
      <c r="L1224" s="60" t="s">
        <v>17</v>
      </c>
      <c r="M1224" s="57">
        <v>30516</v>
      </c>
      <c r="N1224" s="55" t="s">
        <v>76</v>
      </c>
      <c r="O1224" s="58">
        <v>1.1000000000000001</v>
      </c>
      <c r="P1224" s="55" t="s">
        <v>74</v>
      </c>
      <c r="Q1224" s="55" t="s">
        <v>74</v>
      </c>
      <c r="R1224" s="59">
        <v>11.91</v>
      </c>
      <c r="S1224" s="59">
        <v>15.1</v>
      </c>
      <c r="T1224" s="59">
        <v>41.92</v>
      </c>
      <c r="U1224" s="55" t="s">
        <v>2412</v>
      </c>
      <c r="V1224" s="60" t="s">
        <v>17</v>
      </c>
      <c r="W1224" s="55" t="s">
        <v>21</v>
      </c>
      <c r="X1224" s="61">
        <v>10</v>
      </c>
      <c r="Y1224" s="11">
        <f t="shared" si="89"/>
        <v>1983</v>
      </c>
      <c r="Z1224" s="7" t="str">
        <f t="shared" si="90"/>
        <v>1983.3</v>
      </c>
      <c r="AA1224" s="12">
        <f>IF(AND(INDEX('Rate Case History'!V$11:V$13,MATCH($F1224,'Rate Case History'!$U$11:$U$13,0))="Yes",INDEX('Rate Case History'!V$15:V$17,MATCH($N1224,'Rate Case History'!$U$15:$U$17,0))="Yes",$M1224&lt;='Rate Case History'!$V$7,ISNUMBER($S1224)),$S1224/100,"NA")</f>
        <v>0.151</v>
      </c>
    </row>
    <row r="1225" spans="1:27" x14ac:dyDescent="0.25">
      <c r="A1225" s="55" t="s">
        <v>43</v>
      </c>
      <c r="B1225" s="56" t="s">
        <v>1644</v>
      </c>
      <c r="C1225" s="55" t="s">
        <v>86</v>
      </c>
      <c r="D1225" s="55" t="s">
        <v>2414</v>
      </c>
      <c r="E1225" s="55" t="s">
        <v>163</v>
      </c>
      <c r="F1225" s="55" t="s">
        <v>35</v>
      </c>
      <c r="G1225" s="57">
        <v>29819</v>
      </c>
      <c r="H1225" s="58">
        <v>14</v>
      </c>
      <c r="I1225" s="59">
        <v>12.91</v>
      </c>
      <c r="J1225" s="59">
        <v>18</v>
      </c>
      <c r="K1225" s="59">
        <v>41.7</v>
      </c>
      <c r="L1225" s="59" t="s">
        <v>17</v>
      </c>
      <c r="M1225" s="57">
        <v>30145</v>
      </c>
      <c r="N1225" s="55" t="s">
        <v>76</v>
      </c>
      <c r="O1225" s="58">
        <v>8.4</v>
      </c>
      <c r="P1225" s="55" t="s">
        <v>74</v>
      </c>
      <c r="Q1225" s="55" t="s">
        <v>74</v>
      </c>
      <c r="R1225" s="59">
        <v>12.41</v>
      </c>
      <c r="S1225" s="59">
        <v>16.8</v>
      </c>
      <c r="T1225" s="59">
        <v>41.7</v>
      </c>
      <c r="U1225" s="55" t="s">
        <v>2067</v>
      </c>
      <c r="V1225" s="59" t="s">
        <v>17</v>
      </c>
      <c r="W1225" s="55" t="s">
        <v>21</v>
      </c>
      <c r="X1225" s="61">
        <v>10</v>
      </c>
      <c r="Y1225" s="11">
        <f t="shared" si="89"/>
        <v>1982</v>
      </c>
      <c r="Z1225" s="7" t="str">
        <f t="shared" si="90"/>
        <v>1982.3</v>
      </c>
      <c r="AA1225" s="12">
        <f>IF(AND(INDEX('Rate Case History'!V$11:V$13,MATCH($F1225,'Rate Case History'!$U$11:$U$13,0))="Yes",INDEX('Rate Case History'!V$15:V$17,MATCH($N1225,'Rate Case History'!$U$15:$U$17,0))="Yes",$M1225&lt;='Rate Case History'!$V$7,ISNUMBER($S1225)),$S1225/100,"NA")</f>
        <v>0.16800000000000001</v>
      </c>
    </row>
    <row r="1226" spans="1:27" x14ac:dyDescent="0.25">
      <c r="A1226" s="55" t="s">
        <v>43</v>
      </c>
      <c r="B1226" s="56" t="s">
        <v>1644</v>
      </c>
      <c r="C1226" s="55" t="s">
        <v>86</v>
      </c>
      <c r="D1226" s="55" t="s">
        <v>2415</v>
      </c>
      <c r="E1226" s="55" t="s">
        <v>163</v>
      </c>
      <c r="F1226" s="55" t="s">
        <v>35</v>
      </c>
      <c r="G1226" s="57">
        <v>29461</v>
      </c>
      <c r="H1226" s="58">
        <v>7.7</v>
      </c>
      <c r="I1226" s="59">
        <v>11.52</v>
      </c>
      <c r="J1226" s="59">
        <v>16</v>
      </c>
      <c r="K1226" s="59">
        <v>40.15</v>
      </c>
      <c r="L1226" s="59" t="s">
        <v>17</v>
      </c>
      <c r="M1226" s="57">
        <v>29777</v>
      </c>
      <c r="N1226" s="55" t="s">
        <v>76</v>
      </c>
      <c r="O1226" s="58">
        <v>7</v>
      </c>
      <c r="P1226" s="55" t="s">
        <v>74</v>
      </c>
      <c r="Q1226" s="55" t="s">
        <v>74</v>
      </c>
      <c r="R1226" s="59">
        <v>11.52</v>
      </c>
      <c r="S1226" s="59">
        <v>16</v>
      </c>
      <c r="T1226" s="59">
        <v>40.15</v>
      </c>
      <c r="U1226" s="55" t="s">
        <v>2093</v>
      </c>
      <c r="V1226" s="59" t="s">
        <v>17</v>
      </c>
      <c r="W1226" s="55" t="s">
        <v>21</v>
      </c>
      <c r="X1226" s="61">
        <v>10</v>
      </c>
      <c r="Y1226" s="11">
        <f t="shared" si="89"/>
        <v>1981</v>
      </c>
      <c r="Z1226" s="7" t="str">
        <f t="shared" si="90"/>
        <v>1981.3</v>
      </c>
      <c r="AA1226" s="12">
        <f>IF(AND(INDEX('Rate Case History'!V$11:V$13,MATCH($F1226,'Rate Case History'!$U$11:$U$13,0))="Yes",INDEX('Rate Case History'!V$15:V$17,MATCH($N1226,'Rate Case History'!$U$15:$U$17,0))="Yes",$M1226&lt;='Rate Case History'!$V$7,ISNUMBER($S1226)),$S1226/100,"NA")</f>
        <v>0.16</v>
      </c>
    </row>
    <row r="1227" spans="1:27" x14ac:dyDescent="0.25">
      <c r="A1227" s="55" t="s">
        <v>43</v>
      </c>
      <c r="B1227" s="56" t="s">
        <v>1644</v>
      </c>
      <c r="C1227" s="55" t="s">
        <v>86</v>
      </c>
      <c r="D1227" s="55" t="s">
        <v>2416</v>
      </c>
      <c r="E1227" s="55" t="s">
        <v>163</v>
      </c>
      <c r="F1227" s="55" t="s">
        <v>35</v>
      </c>
      <c r="G1227" s="57">
        <v>29091</v>
      </c>
      <c r="H1227" s="58">
        <v>10.9</v>
      </c>
      <c r="I1227" s="59">
        <v>11.03</v>
      </c>
      <c r="J1227" s="59">
        <v>15.5</v>
      </c>
      <c r="K1227" s="59">
        <v>40.5</v>
      </c>
      <c r="L1227" s="60" t="s">
        <v>17</v>
      </c>
      <c r="M1227" s="57">
        <v>29420</v>
      </c>
      <c r="N1227" s="55" t="s">
        <v>76</v>
      </c>
      <c r="O1227" s="58">
        <v>9.8000000000000007</v>
      </c>
      <c r="P1227" s="55" t="s">
        <v>74</v>
      </c>
      <c r="Q1227" s="55" t="s">
        <v>74</v>
      </c>
      <c r="R1227" s="59">
        <v>10.32</v>
      </c>
      <c r="S1227" s="59">
        <v>13.8</v>
      </c>
      <c r="T1227" s="59">
        <v>39.9</v>
      </c>
      <c r="U1227" s="55" t="s">
        <v>2257</v>
      </c>
      <c r="V1227" s="59" t="s">
        <v>17</v>
      </c>
      <c r="W1227" s="55" t="s">
        <v>21</v>
      </c>
      <c r="X1227" s="61">
        <v>10</v>
      </c>
      <c r="Y1227" s="11">
        <f t="shared" si="89"/>
        <v>1980</v>
      </c>
      <c r="Z1227" s="7" t="str">
        <f t="shared" si="90"/>
        <v>1980.3</v>
      </c>
      <c r="AA1227" s="12">
        <f>IF(AND(INDEX('Rate Case History'!V$11:V$13,MATCH($F1227,'Rate Case History'!$U$11:$U$13,0))="Yes",INDEX('Rate Case History'!V$15:V$17,MATCH($N1227,'Rate Case History'!$U$15:$U$17,0))="Yes",$M1227&lt;='Rate Case History'!$V$7,ISNUMBER($S1227)),$S1227/100,"NA")</f>
        <v>0.13800000000000001</v>
      </c>
    </row>
    <row r="1228" spans="1:27" x14ac:dyDescent="0.25">
      <c r="A1228" s="55" t="s">
        <v>43</v>
      </c>
      <c r="B1228" s="56" t="s">
        <v>1645</v>
      </c>
      <c r="C1228" s="55" t="s">
        <v>115</v>
      </c>
      <c r="D1228" s="55" t="s">
        <v>938</v>
      </c>
      <c r="E1228" s="55" t="s">
        <v>163</v>
      </c>
      <c r="F1228" s="55" t="s">
        <v>35</v>
      </c>
      <c r="G1228" s="57">
        <v>43585</v>
      </c>
      <c r="H1228" s="58">
        <v>179.797</v>
      </c>
      <c r="I1228" s="59">
        <v>6.77</v>
      </c>
      <c r="J1228" s="59">
        <v>9.65</v>
      </c>
      <c r="K1228" s="59">
        <v>48</v>
      </c>
      <c r="L1228" s="59">
        <v>4967.7920000000004</v>
      </c>
      <c r="M1228" s="57">
        <v>44420</v>
      </c>
      <c r="N1228" s="55" t="s">
        <v>73</v>
      </c>
      <c r="O1228" s="58">
        <v>-4.71</v>
      </c>
      <c r="P1228" s="55" t="s">
        <v>75</v>
      </c>
      <c r="Q1228" s="55" t="s">
        <v>74</v>
      </c>
      <c r="R1228" s="59">
        <v>6.34</v>
      </c>
      <c r="S1228" s="59">
        <v>8.8000000000000007</v>
      </c>
      <c r="T1228" s="59">
        <v>48</v>
      </c>
      <c r="U1228" s="55" t="s">
        <v>1693</v>
      </c>
      <c r="V1228" s="59">
        <v>4921.8710000000001</v>
      </c>
      <c r="W1228" s="55" t="s">
        <v>21</v>
      </c>
      <c r="X1228" s="61">
        <v>27</v>
      </c>
      <c r="Y1228" s="11">
        <f t="shared" si="89"/>
        <v>2021</v>
      </c>
      <c r="Z1228" s="7" t="str">
        <f t="shared" si="90"/>
        <v>2021.3</v>
      </c>
      <c r="AA1228" s="12">
        <f>IF(AND(INDEX('Rate Case History'!V$11:V$13,MATCH($F1228,'Rate Case History'!$U$11:$U$13,0))="Yes",INDEX('Rate Case History'!V$15:V$17,MATCH($N1228,'Rate Case History'!$U$15:$U$17,0))="Yes",$M1228&lt;='Rate Case History'!$V$7,ISNUMBER($S1228)),$S1228/100,"NA")</f>
        <v>8.8000000000000009E-2</v>
      </c>
    </row>
    <row r="1229" spans="1:27" x14ac:dyDescent="0.25">
      <c r="A1229" s="55" t="s">
        <v>43</v>
      </c>
      <c r="B1229" s="56" t="s">
        <v>1645</v>
      </c>
      <c r="C1229" s="55" t="s">
        <v>115</v>
      </c>
      <c r="D1229" s="55" t="s">
        <v>939</v>
      </c>
      <c r="E1229" s="55" t="s">
        <v>163</v>
      </c>
      <c r="F1229" s="55" t="s">
        <v>35</v>
      </c>
      <c r="G1229" s="57">
        <v>42398</v>
      </c>
      <c r="H1229" s="58">
        <v>289.99</v>
      </c>
      <c r="I1229" s="59">
        <v>6.81</v>
      </c>
      <c r="J1229" s="59">
        <v>9.94</v>
      </c>
      <c r="K1229" s="59">
        <v>48</v>
      </c>
      <c r="L1229" s="59">
        <v>2959.2930000000001</v>
      </c>
      <c r="M1229" s="57">
        <v>42719</v>
      </c>
      <c r="N1229" s="55" t="s">
        <v>73</v>
      </c>
      <c r="O1229" s="58">
        <v>272.08999999999997</v>
      </c>
      <c r="P1229" s="55" t="s">
        <v>75</v>
      </c>
      <c r="Q1229" s="55" t="s">
        <v>74</v>
      </c>
      <c r="R1229" s="59">
        <v>6.15</v>
      </c>
      <c r="S1229" s="59">
        <v>9</v>
      </c>
      <c r="T1229" s="59">
        <v>48</v>
      </c>
      <c r="U1229" s="55" t="s">
        <v>1665</v>
      </c>
      <c r="V1229" s="59">
        <v>2952.0720000000001</v>
      </c>
      <c r="W1229" s="55" t="s">
        <v>21</v>
      </c>
      <c r="X1229" s="61">
        <v>10</v>
      </c>
      <c r="Y1229" s="11">
        <f t="shared" si="89"/>
        <v>2016</v>
      </c>
      <c r="Z1229" s="7" t="str">
        <f t="shared" si="90"/>
        <v>2016.4</v>
      </c>
      <c r="AA1229" s="12">
        <f>IF(AND(INDEX('Rate Case History'!V$11:V$13,MATCH($F1229,'Rate Case History'!$U$11:$U$13,0))="Yes",INDEX('Rate Case History'!V$15:V$17,MATCH($N1229,'Rate Case History'!$U$15:$U$17,0))="Yes",$M1229&lt;='Rate Case History'!$V$7,ISNUMBER($S1229)),$S1229/100,"NA")</f>
        <v>0.09</v>
      </c>
    </row>
    <row r="1230" spans="1:27" x14ac:dyDescent="0.25">
      <c r="A1230" s="55" t="s">
        <v>43</v>
      </c>
      <c r="B1230" s="56" t="s">
        <v>1645</v>
      </c>
      <c r="C1230" s="55" t="s">
        <v>115</v>
      </c>
      <c r="D1230" s="55" t="s">
        <v>940</v>
      </c>
      <c r="E1230" s="55" t="s">
        <v>163</v>
      </c>
      <c r="F1230" s="55" t="s">
        <v>35</v>
      </c>
      <c r="G1230" s="57">
        <v>41327</v>
      </c>
      <c r="H1230" s="58">
        <v>0</v>
      </c>
      <c r="I1230" s="59">
        <v>6.98</v>
      </c>
      <c r="J1230" s="59">
        <v>9.4</v>
      </c>
      <c r="K1230" s="59">
        <v>48</v>
      </c>
      <c r="L1230" s="60">
        <v>2276.9580000000001</v>
      </c>
      <c r="M1230" s="57">
        <v>41438</v>
      </c>
      <c r="N1230" s="55" t="s">
        <v>73</v>
      </c>
      <c r="O1230" s="58">
        <v>0</v>
      </c>
      <c r="P1230" s="55" t="s">
        <v>75</v>
      </c>
      <c r="Q1230" s="55" t="s">
        <v>74</v>
      </c>
      <c r="R1230" s="60">
        <v>6.98</v>
      </c>
      <c r="S1230" s="60">
        <v>9.4</v>
      </c>
      <c r="T1230" s="60">
        <v>48</v>
      </c>
      <c r="U1230" s="55" t="s">
        <v>1661</v>
      </c>
      <c r="V1230" s="60">
        <v>2276.9580000000001</v>
      </c>
      <c r="W1230" s="55" t="s">
        <v>21</v>
      </c>
      <c r="X1230" s="61">
        <v>3</v>
      </c>
      <c r="Y1230" s="11">
        <f t="shared" si="89"/>
        <v>2013</v>
      </c>
      <c r="Z1230" s="7" t="str">
        <f t="shared" si="90"/>
        <v>2013.2</v>
      </c>
      <c r="AA1230" s="12">
        <f>IF(AND(INDEX('Rate Case History'!V$11:V$13,MATCH($F1230,'Rate Case History'!$U$11:$U$13,0))="Yes",INDEX('Rate Case History'!V$15:V$17,MATCH($N1230,'Rate Case History'!$U$15:$U$17,0))="Yes",$M1230&lt;='Rate Case History'!$V$7,ISNUMBER($S1230)),$S1230/100,"NA")</f>
        <v>9.4E-2</v>
      </c>
    </row>
    <row r="1231" spans="1:27" x14ac:dyDescent="0.25">
      <c r="A1231" s="55" t="s">
        <v>43</v>
      </c>
      <c r="B1231" s="56" t="s">
        <v>1645</v>
      </c>
      <c r="C1231" s="55" t="s">
        <v>115</v>
      </c>
      <c r="D1231" s="55" t="s">
        <v>941</v>
      </c>
      <c r="E1231" s="55" t="s">
        <v>163</v>
      </c>
      <c r="F1231" s="55" t="s">
        <v>35</v>
      </c>
      <c r="G1231" s="57">
        <v>38919</v>
      </c>
      <c r="H1231" s="58">
        <v>180.7</v>
      </c>
      <c r="I1231" s="59" t="s">
        <v>17</v>
      </c>
      <c r="J1231" s="59">
        <v>11</v>
      </c>
      <c r="K1231" s="59" t="s">
        <v>17</v>
      </c>
      <c r="L1231" s="60" t="s">
        <v>17</v>
      </c>
      <c r="M1231" s="57">
        <v>39435</v>
      </c>
      <c r="N1231" s="55" t="s">
        <v>73</v>
      </c>
      <c r="O1231" s="58">
        <v>46.9</v>
      </c>
      <c r="P1231" s="55" t="s">
        <v>75</v>
      </c>
      <c r="Q1231" s="55" t="s">
        <v>74</v>
      </c>
      <c r="R1231" s="59" t="s">
        <v>17</v>
      </c>
      <c r="S1231" s="59">
        <v>9.8000000000000007</v>
      </c>
      <c r="T1231" s="59" t="s">
        <v>17</v>
      </c>
      <c r="U1231" s="55" t="s">
        <v>1659</v>
      </c>
      <c r="V1231" s="59">
        <v>1900</v>
      </c>
      <c r="W1231" s="55" t="s">
        <v>17</v>
      </c>
      <c r="X1231" s="61">
        <v>17</v>
      </c>
      <c r="Y1231" s="11">
        <f t="shared" si="89"/>
        <v>2007</v>
      </c>
      <c r="Z1231" s="7" t="str">
        <f t="shared" si="90"/>
        <v>2007.4</v>
      </c>
      <c r="AA1231" s="12">
        <f>IF(AND(INDEX('Rate Case History'!V$11:V$13,MATCH($F1231,'Rate Case History'!$U$11:$U$13,0))="Yes",INDEX('Rate Case History'!V$15:V$17,MATCH($N1231,'Rate Case History'!$U$15:$U$17,0))="Yes",$M1231&lt;='Rate Case History'!$V$7,ISNUMBER($S1231)),$S1231/100,"NA")</f>
        <v>9.8000000000000004E-2</v>
      </c>
    </row>
    <row r="1232" spans="1:27" x14ac:dyDescent="0.25">
      <c r="A1232" s="55" t="s">
        <v>43</v>
      </c>
      <c r="B1232" s="56" t="s">
        <v>1645</v>
      </c>
      <c r="C1232" s="55" t="s">
        <v>115</v>
      </c>
      <c r="D1232" s="55" t="s">
        <v>942</v>
      </c>
      <c r="E1232" s="55" t="s">
        <v>163</v>
      </c>
      <c r="F1232" s="55" t="s">
        <v>35</v>
      </c>
      <c r="G1232" s="57">
        <v>34939</v>
      </c>
      <c r="H1232" s="58">
        <v>0</v>
      </c>
      <c r="I1232" s="59" t="s">
        <v>17</v>
      </c>
      <c r="J1232" s="59" t="s">
        <v>17</v>
      </c>
      <c r="K1232" s="59" t="s">
        <v>17</v>
      </c>
      <c r="L1232" s="60" t="s">
        <v>17</v>
      </c>
      <c r="M1232" s="57">
        <v>35335</v>
      </c>
      <c r="N1232" s="55" t="s">
        <v>73</v>
      </c>
      <c r="O1232" s="58">
        <v>-3.8</v>
      </c>
      <c r="P1232" s="55" t="s">
        <v>75</v>
      </c>
      <c r="Q1232" s="55" t="s">
        <v>74</v>
      </c>
      <c r="R1232" s="59" t="s">
        <v>17</v>
      </c>
      <c r="S1232" s="59" t="s">
        <v>17</v>
      </c>
      <c r="T1232" s="59" t="s">
        <v>17</v>
      </c>
      <c r="U1232" s="55" t="s">
        <v>17</v>
      </c>
      <c r="V1232" s="60" t="s">
        <v>17</v>
      </c>
      <c r="W1232" s="55" t="s">
        <v>17</v>
      </c>
      <c r="X1232" s="61">
        <v>13</v>
      </c>
      <c r="Y1232" s="11">
        <f t="shared" si="89"/>
        <v>1996</v>
      </c>
      <c r="Z1232" s="7" t="str">
        <f t="shared" si="90"/>
        <v>1996.3</v>
      </c>
      <c r="AA1232" s="12" t="str">
        <f>IF(AND(INDEX('Rate Case History'!V$11:V$13,MATCH($F1232,'Rate Case History'!$U$11:$U$13,0))="Yes",INDEX('Rate Case History'!V$15:V$17,MATCH($N1232,'Rate Case History'!$U$15:$U$17,0))="Yes",$M1232&lt;='Rate Case History'!$V$7,ISNUMBER($S1232)),$S1232/100,"NA")</f>
        <v>NA</v>
      </c>
    </row>
    <row r="1233" spans="1:27" x14ac:dyDescent="0.25">
      <c r="A1233" s="55" t="s">
        <v>43</v>
      </c>
      <c r="B1233" s="56" t="s">
        <v>1645</v>
      </c>
      <c r="C1233" s="55" t="s">
        <v>115</v>
      </c>
      <c r="D1233" s="55" t="s">
        <v>943</v>
      </c>
      <c r="E1233" s="55" t="s">
        <v>163</v>
      </c>
      <c r="F1233" s="55" t="s">
        <v>35</v>
      </c>
      <c r="G1233" s="57">
        <v>34277</v>
      </c>
      <c r="H1233" s="58">
        <v>26.8</v>
      </c>
      <c r="I1233" s="59">
        <v>9.1999999999999993</v>
      </c>
      <c r="J1233" s="59">
        <v>11.4</v>
      </c>
      <c r="K1233" s="59">
        <v>50.8</v>
      </c>
      <c r="L1233" s="59">
        <v>1317.3</v>
      </c>
      <c r="M1233" s="57">
        <v>34606</v>
      </c>
      <c r="N1233" s="55" t="s">
        <v>73</v>
      </c>
      <c r="O1233" s="58">
        <v>1.3</v>
      </c>
      <c r="P1233" s="55" t="s">
        <v>75</v>
      </c>
      <c r="Q1233" s="55" t="s">
        <v>74</v>
      </c>
      <c r="R1233" s="59">
        <v>8.99</v>
      </c>
      <c r="S1233" s="59">
        <v>11</v>
      </c>
      <c r="T1233" s="59">
        <v>49.59</v>
      </c>
      <c r="U1233" s="55" t="s">
        <v>1750</v>
      </c>
      <c r="V1233" s="59">
        <v>1306.5</v>
      </c>
      <c r="W1233" s="55" t="s">
        <v>21</v>
      </c>
      <c r="X1233" s="61">
        <v>10</v>
      </c>
      <c r="Y1233" s="11">
        <f t="shared" si="89"/>
        <v>1994</v>
      </c>
      <c r="Z1233" s="7" t="str">
        <f t="shared" si="90"/>
        <v>1994.3</v>
      </c>
      <c r="AA1233" s="12">
        <f>IF(AND(INDEX('Rate Case History'!V$11:V$13,MATCH($F1233,'Rate Case History'!$U$11:$U$13,0))="Yes",INDEX('Rate Case History'!V$15:V$17,MATCH($N1233,'Rate Case History'!$U$15:$U$17,0))="Yes",$M1233&lt;='Rate Case History'!$V$7,ISNUMBER($S1233)),$S1233/100,"NA")</f>
        <v>0.11</v>
      </c>
    </row>
    <row r="1234" spans="1:27" x14ac:dyDescent="0.25">
      <c r="A1234" s="55" t="s">
        <v>43</v>
      </c>
      <c r="B1234" s="56" t="s">
        <v>1645</v>
      </c>
      <c r="C1234" s="55" t="s">
        <v>115</v>
      </c>
      <c r="D1234" s="55" t="s">
        <v>2417</v>
      </c>
      <c r="E1234" s="55" t="s">
        <v>163</v>
      </c>
      <c r="F1234" s="55" t="s">
        <v>35</v>
      </c>
      <c r="G1234" s="57">
        <v>33191</v>
      </c>
      <c r="H1234" s="58">
        <v>76.900000000000006</v>
      </c>
      <c r="I1234" s="59">
        <v>10.68</v>
      </c>
      <c r="J1234" s="59">
        <v>13.4</v>
      </c>
      <c r="K1234" s="59">
        <v>52.52</v>
      </c>
      <c r="L1234" s="59" t="s">
        <v>17</v>
      </c>
      <c r="M1234" s="57">
        <v>33520</v>
      </c>
      <c r="N1234" s="55" t="s">
        <v>73</v>
      </c>
      <c r="O1234" s="58">
        <v>49.7</v>
      </c>
      <c r="P1234" s="55" t="s">
        <v>75</v>
      </c>
      <c r="Q1234" s="55" t="s">
        <v>74</v>
      </c>
      <c r="R1234" s="59">
        <v>9.7100000000000009</v>
      </c>
      <c r="S1234" s="59">
        <v>11.7</v>
      </c>
      <c r="T1234" s="59">
        <v>50.99</v>
      </c>
      <c r="U1234" s="55" t="s">
        <v>1732</v>
      </c>
      <c r="V1234" s="59">
        <v>1102.9000000000001</v>
      </c>
      <c r="W1234" s="55" t="s">
        <v>21</v>
      </c>
      <c r="X1234" s="61">
        <v>10</v>
      </c>
      <c r="Y1234" s="11">
        <f t="shared" si="89"/>
        <v>1991</v>
      </c>
      <c r="Z1234" s="7" t="str">
        <f t="shared" si="90"/>
        <v>1991.4</v>
      </c>
      <c r="AA1234" s="12">
        <f>IF(AND(INDEX('Rate Case History'!V$11:V$13,MATCH($F1234,'Rate Case History'!$U$11:$U$13,0))="Yes",INDEX('Rate Case History'!V$15:V$17,MATCH($N1234,'Rate Case History'!$U$15:$U$17,0))="Yes",$M1234&lt;='Rate Case History'!$V$7,ISNUMBER($S1234)),$S1234/100,"NA")</f>
        <v>0.11699999999999999</v>
      </c>
    </row>
    <row r="1235" spans="1:27" x14ac:dyDescent="0.25">
      <c r="A1235" s="55" t="s">
        <v>43</v>
      </c>
      <c r="B1235" s="56" t="s">
        <v>1645</v>
      </c>
      <c r="C1235" s="55" t="s">
        <v>115</v>
      </c>
      <c r="D1235" s="55" t="s">
        <v>2418</v>
      </c>
      <c r="E1235" s="55" t="s">
        <v>163</v>
      </c>
      <c r="F1235" s="55" t="s">
        <v>35</v>
      </c>
      <c r="G1235" s="57">
        <v>32834</v>
      </c>
      <c r="H1235" s="58">
        <v>45.4</v>
      </c>
      <c r="I1235" s="59">
        <v>10.44</v>
      </c>
      <c r="J1235" s="59">
        <v>13.2</v>
      </c>
      <c r="K1235" s="59">
        <v>48.76</v>
      </c>
      <c r="L1235" s="60">
        <v>1013.1</v>
      </c>
      <c r="M1235" s="57">
        <v>33163</v>
      </c>
      <c r="N1235" s="55" t="s">
        <v>73</v>
      </c>
      <c r="O1235" s="58">
        <v>32.4</v>
      </c>
      <c r="P1235" s="55" t="s">
        <v>74</v>
      </c>
      <c r="Q1235" s="55" t="s">
        <v>74</v>
      </c>
      <c r="R1235" s="59">
        <v>9.82</v>
      </c>
      <c r="S1235" s="59">
        <v>11.9</v>
      </c>
      <c r="T1235" s="59">
        <v>48.68</v>
      </c>
      <c r="U1235" s="55" t="s">
        <v>1718</v>
      </c>
      <c r="V1235" s="60">
        <v>1013.1</v>
      </c>
      <c r="W1235" s="55" t="s">
        <v>21</v>
      </c>
      <c r="X1235" s="61">
        <v>10</v>
      </c>
      <c r="Y1235" s="11">
        <f t="shared" si="89"/>
        <v>1990</v>
      </c>
      <c r="Z1235" s="7" t="str">
        <f t="shared" si="90"/>
        <v>1990.4</v>
      </c>
      <c r="AA1235" s="12">
        <f>IF(AND(INDEX('Rate Case History'!V$11:V$13,MATCH($F1235,'Rate Case History'!$U$11:$U$13,0))="Yes",INDEX('Rate Case History'!V$15:V$17,MATCH($N1235,'Rate Case History'!$U$15:$U$17,0))="Yes",$M1235&lt;='Rate Case History'!$V$7,ISNUMBER($S1235)),$S1235/100,"NA")</f>
        <v>0.11900000000000001</v>
      </c>
    </row>
    <row r="1236" spans="1:27" x14ac:dyDescent="0.25">
      <c r="A1236" s="55" t="s">
        <v>43</v>
      </c>
      <c r="B1236" s="56" t="s">
        <v>1645</v>
      </c>
      <c r="C1236" s="55" t="s">
        <v>115</v>
      </c>
      <c r="D1236" s="55" t="s">
        <v>2419</v>
      </c>
      <c r="E1236" s="55" t="s">
        <v>163</v>
      </c>
      <c r="F1236" s="55" t="s">
        <v>35</v>
      </c>
      <c r="G1236" s="57">
        <v>32461</v>
      </c>
      <c r="H1236" s="58">
        <v>7.2</v>
      </c>
      <c r="I1236" s="59">
        <v>10.88</v>
      </c>
      <c r="J1236" s="59">
        <v>13.5</v>
      </c>
      <c r="K1236" s="59">
        <v>48.3</v>
      </c>
      <c r="L1236" s="59" t="s">
        <v>17</v>
      </c>
      <c r="M1236" s="57">
        <v>32772</v>
      </c>
      <c r="N1236" s="55" t="s">
        <v>73</v>
      </c>
      <c r="O1236" s="58">
        <v>12.8</v>
      </c>
      <c r="P1236" s="55" t="s">
        <v>74</v>
      </c>
      <c r="Q1236" s="55" t="s">
        <v>74</v>
      </c>
      <c r="R1236" s="59">
        <v>10.130000000000001</v>
      </c>
      <c r="S1236" s="59">
        <v>12.1</v>
      </c>
      <c r="T1236" s="59">
        <v>51.17</v>
      </c>
      <c r="U1236" s="55" t="s">
        <v>1898</v>
      </c>
      <c r="V1236" s="59" t="s">
        <v>17</v>
      </c>
      <c r="W1236" s="55" t="s">
        <v>21</v>
      </c>
      <c r="X1236" s="61">
        <v>10</v>
      </c>
      <c r="Y1236" s="11">
        <f t="shared" si="89"/>
        <v>1989</v>
      </c>
      <c r="Z1236" s="7" t="str">
        <f t="shared" si="90"/>
        <v>1989.3</v>
      </c>
      <c r="AA1236" s="12">
        <f>IF(AND(INDEX('Rate Case History'!V$11:V$13,MATCH($F1236,'Rate Case History'!$U$11:$U$13,0))="Yes",INDEX('Rate Case History'!V$15:V$17,MATCH($N1236,'Rate Case History'!$U$15:$U$17,0))="Yes",$M1236&lt;='Rate Case History'!$V$7,ISNUMBER($S1236)),$S1236/100,"NA")</f>
        <v>0.121</v>
      </c>
    </row>
    <row r="1237" spans="1:27" x14ac:dyDescent="0.25">
      <c r="A1237" s="55" t="s">
        <v>43</v>
      </c>
      <c r="B1237" s="56" t="s">
        <v>1645</v>
      </c>
      <c r="C1237" s="55" t="s">
        <v>115</v>
      </c>
      <c r="D1237" s="55" t="s">
        <v>2420</v>
      </c>
      <c r="E1237" s="55" t="s">
        <v>163</v>
      </c>
      <c r="F1237" s="55" t="s">
        <v>35</v>
      </c>
      <c r="G1237" s="57">
        <v>30991</v>
      </c>
      <c r="H1237" s="58">
        <v>21.1</v>
      </c>
      <c r="I1237" s="59">
        <v>12.69</v>
      </c>
      <c r="J1237" s="59">
        <v>15.4</v>
      </c>
      <c r="K1237" s="59">
        <v>50.15</v>
      </c>
      <c r="L1237" s="60" t="s">
        <v>17</v>
      </c>
      <c r="M1237" s="57">
        <v>31316</v>
      </c>
      <c r="N1237" s="55" t="s">
        <v>76</v>
      </c>
      <c r="O1237" s="58">
        <v>5.2</v>
      </c>
      <c r="P1237" s="55" t="s">
        <v>75</v>
      </c>
      <c r="Q1237" s="55" t="s">
        <v>74</v>
      </c>
      <c r="R1237" s="59">
        <v>11.86</v>
      </c>
      <c r="S1237" s="60">
        <v>13.8</v>
      </c>
      <c r="T1237" s="60">
        <v>49.09</v>
      </c>
      <c r="U1237" s="55" t="s">
        <v>1965</v>
      </c>
      <c r="V1237" s="60" t="s">
        <v>17</v>
      </c>
      <c r="W1237" s="55" t="s">
        <v>21</v>
      </c>
      <c r="X1237" s="61">
        <v>10</v>
      </c>
      <c r="Y1237" s="11">
        <f t="shared" si="89"/>
        <v>1985</v>
      </c>
      <c r="Z1237" s="7" t="str">
        <f t="shared" si="90"/>
        <v>1985.3</v>
      </c>
      <c r="AA1237" s="12">
        <f>IF(AND(INDEX('Rate Case History'!V$11:V$13,MATCH($F1237,'Rate Case History'!$U$11:$U$13,0))="Yes",INDEX('Rate Case History'!V$15:V$17,MATCH($N1237,'Rate Case History'!$U$15:$U$17,0))="Yes",$M1237&lt;='Rate Case History'!$V$7,ISNUMBER($S1237)),$S1237/100,"NA")</f>
        <v>0.13800000000000001</v>
      </c>
    </row>
    <row r="1238" spans="1:27" x14ac:dyDescent="0.25">
      <c r="A1238" s="55" t="s">
        <v>43</v>
      </c>
      <c r="B1238" s="56" t="s">
        <v>1645</v>
      </c>
      <c r="C1238" s="55" t="s">
        <v>115</v>
      </c>
      <c r="D1238" s="55" t="s">
        <v>2421</v>
      </c>
      <c r="E1238" s="55" t="s">
        <v>163</v>
      </c>
      <c r="F1238" s="55" t="s">
        <v>35</v>
      </c>
      <c r="G1238" s="57">
        <v>30279</v>
      </c>
      <c r="H1238" s="58">
        <v>34.9</v>
      </c>
      <c r="I1238" s="59">
        <v>13.37</v>
      </c>
      <c r="J1238" s="59">
        <v>18</v>
      </c>
      <c r="K1238" s="59">
        <v>43.7</v>
      </c>
      <c r="L1238" s="59">
        <v>696.5</v>
      </c>
      <c r="M1238" s="57">
        <v>30608</v>
      </c>
      <c r="N1238" s="55" t="s">
        <v>76</v>
      </c>
      <c r="O1238" s="58">
        <v>5.8</v>
      </c>
      <c r="P1238" s="55" t="s">
        <v>74</v>
      </c>
      <c r="Q1238" s="55" t="s">
        <v>74</v>
      </c>
      <c r="R1238" s="59">
        <v>12.08</v>
      </c>
      <c r="S1238" s="59">
        <v>15.2</v>
      </c>
      <c r="T1238" s="59">
        <v>42.6</v>
      </c>
      <c r="U1238" s="55" t="s">
        <v>1947</v>
      </c>
      <c r="V1238" s="59">
        <v>696.5</v>
      </c>
      <c r="W1238" s="55" t="s">
        <v>21</v>
      </c>
      <c r="X1238" s="61">
        <v>10</v>
      </c>
      <c r="Y1238" s="11">
        <f t="shared" si="89"/>
        <v>1983</v>
      </c>
      <c r="Z1238" s="7" t="str">
        <f t="shared" si="90"/>
        <v>1983.4</v>
      </c>
      <c r="AA1238" s="12">
        <f>IF(AND(INDEX('Rate Case History'!V$11:V$13,MATCH($F1238,'Rate Case History'!$U$11:$U$13,0))="Yes",INDEX('Rate Case History'!V$15:V$17,MATCH($N1238,'Rate Case History'!$U$15:$U$17,0))="Yes",$M1238&lt;='Rate Case History'!$V$7,ISNUMBER($S1238)),$S1238/100,"NA")</f>
        <v>0.152</v>
      </c>
    </row>
    <row r="1239" spans="1:27" x14ac:dyDescent="0.25">
      <c r="A1239" s="55" t="s">
        <v>43</v>
      </c>
      <c r="B1239" s="56" t="s">
        <v>1645</v>
      </c>
      <c r="C1239" s="55" t="s">
        <v>115</v>
      </c>
      <c r="D1239" s="55" t="s">
        <v>2422</v>
      </c>
      <c r="E1239" s="55" t="s">
        <v>163</v>
      </c>
      <c r="F1239" s="55" t="s">
        <v>35</v>
      </c>
      <c r="G1239" s="57">
        <v>29915</v>
      </c>
      <c r="H1239" s="58">
        <v>52.2</v>
      </c>
      <c r="I1239" s="59">
        <v>14.26</v>
      </c>
      <c r="J1239" s="59">
        <v>19.75</v>
      </c>
      <c r="K1239" s="59">
        <v>40.299999999999997</v>
      </c>
      <c r="L1239" s="60">
        <v>634.79999999999995</v>
      </c>
      <c r="M1239" s="57">
        <v>30243</v>
      </c>
      <c r="N1239" s="55" t="s">
        <v>76</v>
      </c>
      <c r="O1239" s="58">
        <v>26.1</v>
      </c>
      <c r="P1239" s="55" t="s">
        <v>74</v>
      </c>
      <c r="Q1239" s="55" t="s">
        <v>74</v>
      </c>
      <c r="R1239" s="59">
        <v>12.71</v>
      </c>
      <c r="S1239" s="59">
        <v>15.9</v>
      </c>
      <c r="T1239" s="59">
        <v>40.299999999999997</v>
      </c>
      <c r="U1239" s="55" t="s">
        <v>2355</v>
      </c>
      <c r="V1239" s="59">
        <v>634.79999999999995</v>
      </c>
      <c r="W1239" s="55" t="s">
        <v>21</v>
      </c>
      <c r="X1239" s="61">
        <v>10</v>
      </c>
      <c r="Y1239" s="11">
        <f t="shared" si="89"/>
        <v>1982</v>
      </c>
      <c r="Z1239" s="7" t="str">
        <f t="shared" si="90"/>
        <v>1982.4</v>
      </c>
      <c r="AA1239" s="12">
        <f>IF(AND(INDEX('Rate Case History'!V$11:V$13,MATCH($F1239,'Rate Case History'!$U$11:$U$13,0))="Yes",INDEX('Rate Case History'!V$15:V$17,MATCH($N1239,'Rate Case History'!$U$15:$U$17,0))="Yes",$M1239&lt;='Rate Case History'!$V$7,ISNUMBER($S1239)),$S1239/100,"NA")</f>
        <v>0.159</v>
      </c>
    </row>
    <row r="1240" spans="1:27" x14ac:dyDescent="0.25">
      <c r="A1240" s="55" t="s">
        <v>43</v>
      </c>
      <c r="B1240" s="56" t="s">
        <v>1645</v>
      </c>
      <c r="C1240" s="55" t="s">
        <v>115</v>
      </c>
      <c r="D1240" s="55" t="s">
        <v>2423</v>
      </c>
      <c r="E1240" s="55" t="s">
        <v>163</v>
      </c>
      <c r="F1240" s="55" t="s">
        <v>35</v>
      </c>
      <c r="G1240" s="57">
        <v>29913</v>
      </c>
      <c r="H1240" s="58">
        <v>39</v>
      </c>
      <c r="I1240" s="59">
        <v>13.38</v>
      </c>
      <c r="J1240" s="59">
        <v>17.350000000000001</v>
      </c>
      <c r="K1240" s="59">
        <v>46.1</v>
      </c>
      <c r="L1240" s="59" t="s">
        <v>17</v>
      </c>
      <c r="M1240" s="57">
        <v>30965</v>
      </c>
      <c r="N1240" s="55" t="s">
        <v>76</v>
      </c>
      <c r="O1240" s="58">
        <v>23.3</v>
      </c>
      <c r="P1240" s="55" t="s">
        <v>74</v>
      </c>
      <c r="Q1240" s="55" t="s">
        <v>74</v>
      </c>
      <c r="R1240" s="59">
        <v>12.5</v>
      </c>
      <c r="S1240" s="59">
        <v>15.5</v>
      </c>
      <c r="T1240" s="59">
        <v>45.58</v>
      </c>
      <c r="U1240" s="55" t="s">
        <v>2055</v>
      </c>
      <c r="V1240" s="59" t="s">
        <v>17</v>
      </c>
      <c r="W1240" s="55" t="s">
        <v>21</v>
      </c>
      <c r="X1240" s="61">
        <v>35</v>
      </c>
      <c r="Y1240" s="11">
        <f t="shared" si="89"/>
        <v>1984</v>
      </c>
      <c r="Z1240" s="7" t="str">
        <f t="shared" si="90"/>
        <v>1984.4</v>
      </c>
      <c r="AA1240" s="12">
        <f>IF(AND(INDEX('Rate Case History'!V$11:V$13,MATCH($F1240,'Rate Case History'!$U$11:$U$13,0))="Yes",INDEX('Rate Case History'!V$15:V$17,MATCH($N1240,'Rate Case History'!$U$15:$U$17,0))="Yes",$M1240&lt;='Rate Case History'!$V$7,ISNUMBER($S1240)),$S1240/100,"NA")</f>
        <v>0.155</v>
      </c>
    </row>
    <row r="1241" spans="1:27" x14ac:dyDescent="0.25">
      <c r="A1241" s="55" t="s">
        <v>43</v>
      </c>
      <c r="B1241" s="56" t="s">
        <v>1645</v>
      </c>
      <c r="C1241" s="55" t="s">
        <v>115</v>
      </c>
      <c r="D1241" s="55" t="s">
        <v>2424</v>
      </c>
      <c r="E1241" s="55" t="s">
        <v>163</v>
      </c>
      <c r="F1241" s="55" t="s">
        <v>35</v>
      </c>
      <c r="G1241" s="57">
        <v>29550</v>
      </c>
      <c r="H1241" s="58">
        <v>48</v>
      </c>
      <c r="I1241" s="59">
        <v>12.51</v>
      </c>
      <c r="J1241" s="59">
        <v>16.5</v>
      </c>
      <c r="K1241" s="59">
        <v>41.1</v>
      </c>
      <c r="L1241" s="59" t="s">
        <v>17</v>
      </c>
      <c r="M1241" s="57">
        <v>29879</v>
      </c>
      <c r="N1241" s="55" t="s">
        <v>76</v>
      </c>
      <c r="O1241" s="58">
        <v>40.299999999999997</v>
      </c>
      <c r="P1241" s="55" t="s">
        <v>74</v>
      </c>
      <c r="Q1241" s="55" t="s">
        <v>74</v>
      </c>
      <c r="R1241" s="59">
        <v>12.88</v>
      </c>
      <c r="S1241" s="59">
        <v>16.5</v>
      </c>
      <c r="T1241" s="59">
        <v>39.22</v>
      </c>
      <c r="U1241" s="55" t="s">
        <v>2336</v>
      </c>
      <c r="V1241" s="59">
        <v>590.70000000000005</v>
      </c>
      <c r="W1241" s="55" t="s">
        <v>21</v>
      </c>
      <c r="X1241" s="61">
        <v>10</v>
      </c>
      <c r="Y1241" s="11">
        <f t="shared" si="89"/>
        <v>1981</v>
      </c>
      <c r="Z1241" s="7" t="str">
        <f t="shared" si="90"/>
        <v>1981.4</v>
      </c>
      <c r="AA1241" s="12">
        <f>IF(AND(INDEX('Rate Case History'!V$11:V$13,MATCH($F1241,'Rate Case History'!$U$11:$U$13,0))="Yes",INDEX('Rate Case History'!V$15:V$17,MATCH($N1241,'Rate Case History'!$U$15:$U$17,0))="Yes",$M1241&lt;='Rate Case History'!$V$7,ISNUMBER($S1241)),$S1241/100,"NA")</f>
        <v>0.16500000000000001</v>
      </c>
    </row>
    <row r="1242" spans="1:27" x14ac:dyDescent="0.25">
      <c r="A1242" s="55" t="s">
        <v>43</v>
      </c>
      <c r="B1242" s="56" t="s">
        <v>1645</v>
      </c>
      <c r="C1242" s="55" t="s">
        <v>115</v>
      </c>
      <c r="D1242" s="55" t="s">
        <v>2425</v>
      </c>
      <c r="E1242" s="55" t="s">
        <v>163</v>
      </c>
      <c r="F1242" s="55" t="s">
        <v>35</v>
      </c>
      <c r="G1242" s="57">
        <v>29139</v>
      </c>
      <c r="H1242" s="58">
        <v>35.1</v>
      </c>
      <c r="I1242" s="59">
        <v>11.13</v>
      </c>
      <c r="J1242" s="59">
        <v>15.4</v>
      </c>
      <c r="K1242" s="60">
        <v>42</v>
      </c>
      <c r="L1242" s="60" t="s">
        <v>17</v>
      </c>
      <c r="M1242" s="57">
        <v>29468</v>
      </c>
      <c r="N1242" s="55" t="s">
        <v>76</v>
      </c>
      <c r="O1242" s="58">
        <v>24.4</v>
      </c>
      <c r="P1242" s="55" t="s">
        <v>74</v>
      </c>
      <c r="Q1242" s="55" t="s">
        <v>74</v>
      </c>
      <c r="R1242" s="60">
        <v>10.77</v>
      </c>
      <c r="S1242" s="60">
        <v>14</v>
      </c>
      <c r="T1242" s="60">
        <v>41.14</v>
      </c>
      <c r="U1242" s="55" t="s">
        <v>1940</v>
      </c>
      <c r="V1242" s="60" t="s">
        <v>17</v>
      </c>
      <c r="W1242" s="55" t="s">
        <v>21</v>
      </c>
      <c r="X1242" s="61">
        <v>10</v>
      </c>
      <c r="Y1242" s="11">
        <f t="shared" si="89"/>
        <v>1980</v>
      </c>
      <c r="Z1242" s="7" t="str">
        <f t="shared" si="90"/>
        <v>1980.3</v>
      </c>
      <c r="AA1242" s="12">
        <f>IF(AND(INDEX('Rate Case History'!V$11:V$13,MATCH($F1242,'Rate Case History'!$U$11:$U$13,0))="Yes",INDEX('Rate Case History'!V$15:V$17,MATCH($N1242,'Rate Case History'!$U$15:$U$17,0))="Yes",$M1242&lt;='Rate Case History'!$V$7,ISNUMBER($S1242)),$S1242/100,"NA")</f>
        <v>0.14000000000000001</v>
      </c>
    </row>
    <row r="1243" spans="1:27" x14ac:dyDescent="0.25">
      <c r="A1243" s="55" t="s">
        <v>46</v>
      </c>
      <c r="B1243" s="56" t="s">
        <v>1009</v>
      </c>
      <c r="C1243" s="55" t="s">
        <v>107</v>
      </c>
      <c r="D1243" s="55" t="s">
        <v>1631</v>
      </c>
      <c r="E1243" s="55" t="s">
        <v>163</v>
      </c>
      <c r="F1243" s="55" t="s">
        <v>35</v>
      </c>
      <c r="G1243" s="57">
        <v>44377</v>
      </c>
      <c r="H1243" s="58">
        <v>221.429</v>
      </c>
      <c r="I1243" s="59">
        <v>7.85</v>
      </c>
      <c r="J1243" s="59">
        <v>10.95</v>
      </c>
      <c r="K1243" s="59">
        <v>50.6</v>
      </c>
      <c r="L1243" s="59">
        <v>3560.23</v>
      </c>
      <c r="M1243" s="57">
        <v>44952</v>
      </c>
      <c r="N1243" s="55" t="s">
        <v>73</v>
      </c>
      <c r="O1243" s="58">
        <v>68.191999999999993</v>
      </c>
      <c r="P1243" s="55" t="s">
        <v>74</v>
      </c>
      <c r="Q1243" s="55" t="s">
        <v>74</v>
      </c>
      <c r="R1243" s="59">
        <v>7.08</v>
      </c>
      <c r="S1243" s="59">
        <v>9.6</v>
      </c>
      <c r="T1243" s="59">
        <v>50.6</v>
      </c>
      <c r="U1243" s="55" t="s">
        <v>1664</v>
      </c>
      <c r="V1243" s="59">
        <v>3505.491</v>
      </c>
      <c r="W1243" s="55" t="s">
        <v>48</v>
      </c>
      <c r="X1243" s="61">
        <v>19</v>
      </c>
      <c r="Y1243" s="11">
        <f t="shared" si="89"/>
        <v>2023</v>
      </c>
      <c r="Z1243" s="7" t="str">
        <f t="shared" ref="Z1243:Z1255" si="91">YEAR(M1243)&amp;"."&amp;INT((MONTH(M1243)-1)/3)+1</f>
        <v>2023.1</v>
      </c>
      <c r="AA1243" s="12">
        <f>IF(AND(INDEX('Rate Case History'!V$11:V$13,MATCH($F1243,'Rate Case History'!$U$11:$U$13,0))="Yes",INDEX('Rate Case History'!V$15:V$17,MATCH($N1243,'Rate Case History'!$U$15:$U$17,0))="Yes",$M1243&lt;='Rate Case History'!$V$7,ISNUMBER($S1243)),$S1243/100,"NA")</f>
        <v>9.6000000000000002E-2</v>
      </c>
    </row>
    <row r="1244" spans="1:27" x14ac:dyDescent="0.25">
      <c r="A1244" s="55" t="s">
        <v>46</v>
      </c>
      <c r="B1244" s="56" t="s">
        <v>1009</v>
      </c>
      <c r="C1244" s="55" t="s">
        <v>107</v>
      </c>
      <c r="D1244" s="55" t="s">
        <v>1010</v>
      </c>
      <c r="E1244" s="55" t="s">
        <v>163</v>
      </c>
      <c r="F1244" s="55" t="s">
        <v>35</v>
      </c>
      <c r="G1244" s="57">
        <v>39510</v>
      </c>
      <c r="H1244" s="58">
        <v>79.28</v>
      </c>
      <c r="I1244" s="59">
        <v>9.1300000000000008</v>
      </c>
      <c r="J1244" s="59">
        <v>11.5</v>
      </c>
      <c r="K1244" s="59">
        <v>58.65</v>
      </c>
      <c r="L1244" s="59">
        <v>1129.6420000000001</v>
      </c>
      <c r="M1244" s="57">
        <v>39785</v>
      </c>
      <c r="N1244" s="55" t="s">
        <v>73</v>
      </c>
      <c r="O1244" s="58">
        <v>47.143099999999997</v>
      </c>
      <c r="P1244" s="55" t="s">
        <v>74</v>
      </c>
      <c r="Q1244" s="55" t="s">
        <v>74</v>
      </c>
      <c r="R1244" s="59">
        <v>8.1199999999999992</v>
      </c>
      <c r="S1244" s="59">
        <v>10.39</v>
      </c>
      <c r="T1244" s="59" t="s">
        <v>17</v>
      </c>
      <c r="U1244" s="55" t="s">
        <v>1759</v>
      </c>
      <c r="V1244" s="59">
        <v>1028.4449999999999</v>
      </c>
      <c r="W1244" s="55" t="s">
        <v>48</v>
      </c>
      <c r="X1244" s="61">
        <v>9</v>
      </c>
      <c r="Y1244" s="11">
        <f t="shared" si="89"/>
        <v>2008</v>
      </c>
      <c r="Z1244" s="7" t="str">
        <f t="shared" si="91"/>
        <v>2008.4</v>
      </c>
      <c r="AA1244" s="12">
        <f>IF(AND(INDEX('Rate Case History'!V$11:V$13,MATCH($F1244,'Rate Case History'!$U$11:$U$13,0))="Yes",INDEX('Rate Case History'!V$15:V$17,MATCH($N1244,'Rate Case History'!$U$15:$U$17,0))="Yes",$M1244&lt;='Rate Case History'!$V$7,ISNUMBER($S1244)),$S1244/100,"NA")</f>
        <v>0.10390000000000001</v>
      </c>
    </row>
    <row r="1245" spans="1:27" x14ac:dyDescent="0.25">
      <c r="A1245" s="55" t="s">
        <v>46</v>
      </c>
      <c r="B1245" s="56" t="s">
        <v>1009</v>
      </c>
      <c r="C1245" s="55" t="s">
        <v>107</v>
      </c>
      <c r="D1245" s="55" t="s">
        <v>1011</v>
      </c>
      <c r="E1245" s="55" t="s">
        <v>163</v>
      </c>
      <c r="F1245" s="55" t="s">
        <v>35</v>
      </c>
      <c r="G1245" s="57">
        <v>34488</v>
      </c>
      <c r="H1245" s="58">
        <v>47.5</v>
      </c>
      <c r="I1245" s="59">
        <v>9.93</v>
      </c>
      <c r="J1245" s="59" t="s">
        <v>17</v>
      </c>
      <c r="K1245" s="59" t="s">
        <v>17</v>
      </c>
      <c r="L1245" s="59" t="s">
        <v>17</v>
      </c>
      <c r="M1245" s="57">
        <v>34606</v>
      </c>
      <c r="N1245" s="55" t="s">
        <v>73</v>
      </c>
      <c r="O1245" s="58">
        <v>47.5</v>
      </c>
      <c r="P1245" s="55" t="s">
        <v>74</v>
      </c>
      <c r="Q1245" s="55" t="s">
        <v>74</v>
      </c>
      <c r="R1245" s="59">
        <v>9.93</v>
      </c>
      <c r="S1245" s="59" t="s">
        <v>17</v>
      </c>
      <c r="T1245" s="59" t="s">
        <v>17</v>
      </c>
      <c r="U1245" s="55" t="s">
        <v>1871</v>
      </c>
      <c r="V1245" s="59" t="s">
        <v>17</v>
      </c>
      <c r="W1245" s="55" t="s">
        <v>48</v>
      </c>
      <c r="X1245" s="61">
        <v>3</v>
      </c>
      <c r="Y1245" s="11">
        <f t="shared" si="89"/>
        <v>1994</v>
      </c>
      <c r="Z1245" s="7" t="str">
        <f t="shared" si="91"/>
        <v>1994.3</v>
      </c>
      <c r="AA1245" s="12" t="str">
        <f>IF(AND(INDEX('Rate Case History'!V$11:V$13,MATCH($F1245,'Rate Case History'!$U$11:$U$13,0))="Yes",INDEX('Rate Case History'!V$15:V$17,MATCH($N1245,'Rate Case History'!$U$15:$U$17,0))="Yes",$M1245&lt;='Rate Case History'!$V$7,ISNUMBER($S1245)),$S1245/100,"NA")</f>
        <v>NA</v>
      </c>
    </row>
    <row r="1246" spans="1:27" x14ac:dyDescent="0.25">
      <c r="A1246" s="55" t="s">
        <v>46</v>
      </c>
      <c r="B1246" s="56" t="s">
        <v>1009</v>
      </c>
      <c r="C1246" s="55" t="s">
        <v>107</v>
      </c>
      <c r="D1246" s="55" t="s">
        <v>2426</v>
      </c>
      <c r="E1246" s="55" t="s">
        <v>163</v>
      </c>
      <c r="F1246" s="55" t="s">
        <v>35</v>
      </c>
      <c r="G1246" s="57">
        <v>33303</v>
      </c>
      <c r="H1246" s="58">
        <v>51.6</v>
      </c>
      <c r="I1246" s="60">
        <v>12.2</v>
      </c>
      <c r="J1246" s="60">
        <v>14.8</v>
      </c>
      <c r="K1246" s="60">
        <v>52.48</v>
      </c>
      <c r="L1246" s="60">
        <v>647.79999999999995</v>
      </c>
      <c r="M1246" s="57">
        <v>33569</v>
      </c>
      <c r="N1246" s="55" t="s">
        <v>73</v>
      </c>
      <c r="O1246" s="58">
        <v>17</v>
      </c>
      <c r="P1246" s="55" t="s">
        <v>74</v>
      </c>
      <c r="Q1246" s="55" t="s">
        <v>74</v>
      </c>
      <c r="R1246" s="60">
        <v>11.08</v>
      </c>
      <c r="S1246" s="60">
        <v>12.7</v>
      </c>
      <c r="T1246" s="60">
        <v>52.48</v>
      </c>
      <c r="U1246" s="55" t="s">
        <v>2427</v>
      </c>
      <c r="V1246" s="60">
        <v>612</v>
      </c>
      <c r="W1246" s="55" t="s">
        <v>48</v>
      </c>
      <c r="X1246" s="61">
        <v>8</v>
      </c>
      <c r="Y1246" s="11">
        <f t="shared" si="89"/>
        <v>1991</v>
      </c>
      <c r="Z1246" s="7" t="str">
        <f t="shared" si="91"/>
        <v>1991.4</v>
      </c>
      <c r="AA1246" s="12">
        <f>IF(AND(INDEX('Rate Case History'!V$11:V$13,MATCH($F1246,'Rate Case History'!$U$11:$U$13,0))="Yes",INDEX('Rate Case History'!V$15:V$17,MATCH($N1246,'Rate Case History'!$U$15:$U$17,0))="Yes",$M1246&lt;='Rate Case History'!$V$7,ISNUMBER($S1246)),$S1246/100,"NA")</f>
        <v>0.127</v>
      </c>
    </row>
    <row r="1247" spans="1:27" x14ac:dyDescent="0.25">
      <c r="A1247" s="55" t="s">
        <v>46</v>
      </c>
      <c r="B1247" s="56" t="s">
        <v>1009</v>
      </c>
      <c r="C1247" s="55" t="s">
        <v>107</v>
      </c>
      <c r="D1247" s="55" t="s">
        <v>2428</v>
      </c>
      <c r="E1247" s="55" t="s">
        <v>163</v>
      </c>
      <c r="F1247" s="55" t="s">
        <v>35</v>
      </c>
      <c r="G1247" s="57">
        <v>32645</v>
      </c>
      <c r="H1247" s="58">
        <v>43.9</v>
      </c>
      <c r="I1247" s="59">
        <v>12.51</v>
      </c>
      <c r="J1247" s="59">
        <v>15.75</v>
      </c>
      <c r="K1247" s="59">
        <v>52.8</v>
      </c>
      <c r="L1247" s="59">
        <v>570</v>
      </c>
      <c r="M1247" s="57">
        <v>32968</v>
      </c>
      <c r="N1247" s="55" t="s">
        <v>76</v>
      </c>
      <c r="O1247" s="58">
        <v>11.4</v>
      </c>
      <c r="P1247" s="55" t="s">
        <v>74</v>
      </c>
      <c r="Q1247" s="55" t="s">
        <v>75</v>
      </c>
      <c r="R1247" s="59">
        <v>10.55</v>
      </c>
      <c r="S1247" s="59">
        <v>12.2</v>
      </c>
      <c r="T1247" s="59">
        <v>52.68</v>
      </c>
      <c r="U1247" s="55" t="s">
        <v>2429</v>
      </c>
      <c r="V1247" s="59">
        <v>533.29999999999995</v>
      </c>
      <c r="W1247" s="55" t="s">
        <v>48</v>
      </c>
      <c r="X1247" s="61">
        <v>10</v>
      </c>
      <c r="Y1247" s="11">
        <f t="shared" si="89"/>
        <v>1990</v>
      </c>
      <c r="Z1247" s="7" t="str">
        <f t="shared" si="91"/>
        <v>1990.2</v>
      </c>
      <c r="AA1247" s="12">
        <f>IF(AND(INDEX('Rate Case History'!V$11:V$13,MATCH($F1247,'Rate Case History'!$U$11:$U$13,0))="Yes",INDEX('Rate Case History'!V$15:V$17,MATCH($N1247,'Rate Case History'!$U$15:$U$17,0))="Yes",$M1247&lt;='Rate Case History'!$V$7,ISNUMBER($S1247)),$S1247/100,"NA")</f>
        <v>0.122</v>
      </c>
    </row>
    <row r="1248" spans="1:27" x14ac:dyDescent="0.25">
      <c r="A1248" s="55" t="s">
        <v>46</v>
      </c>
      <c r="B1248" s="56" t="s">
        <v>1009</v>
      </c>
      <c r="C1248" s="55" t="s">
        <v>107</v>
      </c>
      <c r="D1248" s="55" t="s">
        <v>2430</v>
      </c>
      <c r="E1248" s="55" t="s">
        <v>163</v>
      </c>
      <c r="F1248" s="55" t="s">
        <v>35</v>
      </c>
      <c r="G1248" s="57">
        <v>32329</v>
      </c>
      <c r="H1248" s="58">
        <v>51.6</v>
      </c>
      <c r="I1248" s="59">
        <v>12.33</v>
      </c>
      <c r="J1248" s="59">
        <v>15.75</v>
      </c>
      <c r="K1248" s="59">
        <v>48.9</v>
      </c>
      <c r="L1248" s="60">
        <v>488.9</v>
      </c>
      <c r="M1248" s="57">
        <v>32798</v>
      </c>
      <c r="N1248" s="55" t="s">
        <v>76</v>
      </c>
      <c r="O1248" s="58">
        <v>14.9</v>
      </c>
      <c r="P1248" s="55" t="s">
        <v>74</v>
      </c>
      <c r="Q1248" s="55" t="s">
        <v>74</v>
      </c>
      <c r="R1248" s="59">
        <v>10.61</v>
      </c>
      <c r="S1248" s="59">
        <v>12.41</v>
      </c>
      <c r="T1248" s="59">
        <v>52.48</v>
      </c>
      <c r="U1248" s="55" t="s">
        <v>2011</v>
      </c>
      <c r="V1248" s="60">
        <v>467.9</v>
      </c>
      <c r="W1248" s="55" t="s">
        <v>48</v>
      </c>
      <c r="X1248" s="61">
        <v>15</v>
      </c>
      <c r="Y1248" s="11">
        <f t="shared" si="89"/>
        <v>1989</v>
      </c>
      <c r="Z1248" s="7" t="str">
        <f t="shared" si="91"/>
        <v>1989.4</v>
      </c>
      <c r="AA1248" s="12">
        <f>IF(AND(INDEX('Rate Case History'!V$11:V$13,MATCH($F1248,'Rate Case History'!$U$11:$U$13,0))="Yes",INDEX('Rate Case History'!V$15:V$17,MATCH($N1248,'Rate Case History'!$U$15:$U$17,0))="Yes",$M1248&lt;='Rate Case History'!$V$7,ISNUMBER($S1248)),$S1248/100,"NA")</f>
        <v>0.1241</v>
      </c>
    </row>
    <row r="1249" spans="1:27" x14ac:dyDescent="0.25">
      <c r="A1249" s="55" t="s">
        <v>46</v>
      </c>
      <c r="B1249" s="56" t="s">
        <v>1009</v>
      </c>
      <c r="C1249" s="55" t="s">
        <v>107</v>
      </c>
      <c r="D1249" s="55" t="s">
        <v>2431</v>
      </c>
      <c r="E1249" s="55" t="s">
        <v>163</v>
      </c>
      <c r="F1249" s="55" t="s">
        <v>35</v>
      </c>
      <c r="G1249" s="57">
        <v>31063</v>
      </c>
      <c r="H1249" s="58">
        <v>8.1</v>
      </c>
      <c r="I1249" s="59">
        <v>13.57</v>
      </c>
      <c r="J1249" s="59">
        <v>17.5</v>
      </c>
      <c r="K1249" s="59">
        <v>51.62</v>
      </c>
      <c r="L1249" s="60" t="s">
        <v>17</v>
      </c>
      <c r="M1249" s="57">
        <v>31363</v>
      </c>
      <c r="N1249" s="55" t="s">
        <v>76</v>
      </c>
      <c r="O1249" s="58">
        <v>2.8</v>
      </c>
      <c r="P1249" s="55" t="s">
        <v>74</v>
      </c>
      <c r="Q1249" s="55" t="s">
        <v>74</v>
      </c>
      <c r="R1249" s="59">
        <v>12.04</v>
      </c>
      <c r="S1249" s="59" t="s">
        <v>17</v>
      </c>
      <c r="T1249" s="59" t="s">
        <v>17</v>
      </c>
      <c r="U1249" s="55" t="s">
        <v>2019</v>
      </c>
      <c r="V1249" s="60" t="s">
        <v>17</v>
      </c>
      <c r="W1249" s="55" t="s">
        <v>17</v>
      </c>
      <c r="X1249" s="61">
        <v>10</v>
      </c>
      <c r="Y1249" s="11">
        <f t="shared" si="89"/>
        <v>1985</v>
      </c>
      <c r="Z1249" s="7" t="str">
        <f t="shared" si="91"/>
        <v>1985.4</v>
      </c>
      <c r="AA1249" s="12" t="str">
        <f>IF(AND(INDEX('Rate Case History'!V$11:V$13,MATCH($F1249,'Rate Case History'!$U$11:$U$13,0))="Yes",INDEX('Rate Case History'!V$15:V$17,MATCH($N1249,'Rate Case History'!$U$15:$U$17,0))="Yes",$M1249&lt;='Rate Case History'!$V$7,ISNUMBER($S1249)),$S1249/100,"NA")</f>
        <v>NA</v>
      </c>
    </row>
    <row r="1250" spans="1:27" x14ac:dyDescent="0.25">
      <c r="A1250" s="55" t="s">
        <v>46</v>
      </c>
      <c r="B1250" s="56" t="s">
        <v>1009</v>
      </c>
      <c r="C1250" s="55" t="s">
        <v>107</v>
      </c>
      <c r="D1250" s="55" t="s">
        <v>2432</v>
      </c>
      <c r="E1250" s="55" t="s">
        <v>163</v>
      </c>
      <c r="F1250" s="55" t="s">
        <v>35</v>
      </c>
      <c r="G1250" s="57">
        <v>30965</v>
      </c>
      <c r="H1250" s="58">
        <v>7.7</v>
      </c>
      <c r="I1250" s="59">
        <v>13.54</v>
      </c>
      <c r="J1250" s="59">
        <v>17.5</v>
      </c>
      <c r="K1250" s="59" t="s">
        <v>17</v>
      </c>
      <c r="L1250" s="60" t="s">
        <v>17</v>
      </c>
      <c r="M1250" s="57">
        <v>31321</v>
      </c>
      <c r="N1250" s="55" t="s">
        <v>76</v>
      </c>
      <c r="O1250" s="58">
        <v>1.1000000000000001</v>
      </c>
      <c r="P1250" s="55" t="s">
        <v>74</v>
      </c>
      <c r="Q1250" s="55" t="s">
        <v>74</v>
      </c>
      <c r="R1250" s="59">
        <v>12.04</v>
      </c>
      <c r="S1250" s="59" t="s">
        <v>17</v>
      </c>
      <c r="T1250" s="59" t="s">
        <v>17</v>
      </c>
      <c r="U1250" s="55" t="s">
        <v>1955</v>
      </c>
      <c r="V1250" s="60" t="s">
        <v>17</v>
      </c>
      <c r="W1250" s="55" t="s">
        <v>17</v>
      </c>
      <c r="X1250" s="61">
        <v>11</v>
      </c>
      <c r="Y1250" s="11">
        <f t="shared" si="89"/>
        <v>1985</v>
      </c>
      <c r="Z1250" s="7" t="str">
        <f t="shared" si="91"/>
        <v>1985.4</v>
      </c>
      <c r="AA1250" s="12" t="str">
        <f>IF(AND(INDEX('Rate Case History'!V$11:V$13,MATCH($F1250,'Rate Case History'!$U$11:$U$13,0))="Yes",INDEX('Rate Case History'!V$15:V$17,MATCH($N1250,'Rate Case History'!$U$15:$U$17,0))="Yes",$M1250&lt;='Rate Case History'!$V$7,ISNUMBER($S1250)),$S1250/100,"NA")</f>
        <v>NA</v>
      </c>
    </row>
    <row r="1251" spans="1:27" x14ac:dyDescent="0.25">
      <c r="A1251" s="55" t="s">
        <v>46</v>
      </c>
      <c r="B1251" s="56" t="s">
        <v>1009</v>
      </c>
      <c r="C1251" s="55" t="s">
        <v>107</v>
      </c>
      <c r="D1251" s="55" t="s">
        <v>2433</v>
      </c>
      <c r="E1251" s="55" t="s">
        <v>163</v>
      </c>
      <c r="F1251" s="55" t="s">
        <v>35</v>
      </c>
      <c r="G1251" s="57">
        <v>30869</v>
      </c>
      <c r="H1251" s="58">
        <v>2.8</v>
      </c>
      <c r="I1251" s="59">
        <v>13.54</v>
      </c>
      <c r="J1251" s="59">
        <v>17.5</v>
      </c>
      <c r="K1251" s="59" t="s">
        <v>17</v>
      </c>
      <c r="L1251" s="59" t="s">
        <v>17</v>
      </c>
      <c r="M1251" s="57">
        <v>31265</v>
      </c>
      <c r="N1251" s="55" t="s">
        <v>76</v>
      </c>
      <c r="O1251" s="58">
        <v>1.8</v>
      </c>
      <c r="P1251" s="55" t="s">
        <v>74</v>
      </c>
      <c r="Q1251" s="55" t="s">
        <v>74</v>
      </c>
      <c r="R1251" s="59">
        <v>12.04</v>
      </c>
      <c r="S1251" s="59" t="s">
        <v>17</v>
      </c>
      <c r="T1251" s="59" t="s">
        <v>17</v>
      </c>
      <c r="U1251" s="55" t="s">
        <v>1955</v>
      </c>
      <c r="V1251" s="59" t="s">
        <v>17</v>
      </c>
      <c r="W1251" s="55" t="s">
        <v>17</v>
      </c>
      <c r="X1251" s="61">
        <v>13</v>
      </c>
      <c r="Y1251" s="11">
        <f t="shared" si="89"/>
        <v>1985</v>
      </c>
      <c r="Z1251" s="7" t="str">
        <f t="shared" si="91"/>
        <v>1985.3</v>
      </c>
      <c r="AA1251" s="12" t="str">
        <f>IF(AND(INDEX('Rate Case History'!V$11:V$13,MATCH($F1251,'Rate Case History'!$U$11:$U$13,0))="Yes",INDEX('Rate Case History'!V$15:V$17,MATCH($N1251,'Rate Case History'!$U$15:$U$17,0))="Yes",$M1251&lt;='Rate Case History'!$V$7,ISNUMBER($S1251)),$S1251/100,"NA")</f>
        <v>NA</v>
      </c>
    </row>
    <row r="1252" spans="1:27" x14ac:dyDescent="0.25">
      <c r="A1252" s="55" t="s">
        <v>46</v>
      </c>
      <c r="B1252" s="56" t="s">
        <v>1009</v>
      </c>
      <c r="C1252" s="55" t="s">
        <v>107</v>
      </c>
      <c r="D1252" s="55" t="s">
        <v>2434</v>
      </c>
      <c r="E1252" s="55" t="s">
        <v>163</v>
      </c>
      <c r="F1252" s="55" t="s">
        <v>35</v>
      </c>
      <c r="G1252" s="57">
        <v>30722</v>
      </c>
      <c r="H1252" s="58">
        <v>11.1</v>
      </c>
      <c r="I1252" s="59">
        <v>13.44</v>
      </c>
      <c r="J1252" s="59">
        <v>17.5</v>
      </c>
      <c r="K1252" s="59">
        <v>50.52</v>
      </c>
      <c r="L1252" s="59" t="s">
        <v>17</v>
      </c>
      <c r="M1252" s="57">
        <v>31188</v>
      </c>
      <c r="N1252" s="55" t="s">
        <v>73</v>
      </c>
      <c r="O1252" s="58">
        <v>5</v>
      </c>
      <c r="P1252" s="55" t="s">
        <v>74</v>
      </c>
      <c r="Q1252" s="55" t="s">
        <v>74</v>
      </c>
      <c r="R1252" s="59">
        <v>12.04</v>
      </c>
      <c r="S1252" s="59" t="s">
        <v>17</v>
      </c>
      <c r="T1252" s="59" t="s">
        <v>17</v>
      </c>
      <c r="U1252" s="55" t="s">
        <v>2057</v>
      </c>
      <c r="V1252" s="59" t="s">
        <v>17</v>
      </c>
      <c r="W1252" s="55" t="s">
        <v>48</v>
      </c>
      <c r="X1252" s="61">
        <v>15</v>
      </c>
      <c r="Y1252" s="11">
        <f t="shared" si="89"/>
        <v>1985</v>
      </c>
      <c r="Z1252" s="7" t="str">
        <f t="shared" si="91"/>
        <v>1985.2</v>
      </c>
      <c r="AA1252" s="12" t="str">
        <f>IF(AND(INDEX('Rate Case History'!V$11:V$13,MATCH($F1252,'Rate Case History'!$U$11:$U$13,0))="Yes",INDEX('Rate Case History'!V$15:V$17,MATCH($N1252,'Rate Case History'!$U$15:$U$17,0))="Yes",$M1252&lt;='Rate Case History'!$V$7,ISNUMBER($S1252)),$S1252/100,"NA")</f>
        <v>NA</v>
      </c>
    </row>
    <row r="1253" spans="1:27" x14ac:dyDescent="0.25">
      <c r="A1253" s="55" t="s">
        <v>46</v>
      </c>
      <c r="B1253" s="56" t="s">
        <v>1009</v>
      </c>
      <c r="C1253" s="55" t="s">
        <v>107</v>
      </c>
      <c r="D1253" s="55" t="s">
        <v>2435</v>
      </c>
      <c r="E1253" s="55" t="s">
        <v>163</v>
      </c>
      <c r="F1253" s="55" t="s">
        <v>35</v>
      </c>
      <c r="G1253" s="57">
        <v>30680</v>
      </c>
      <c r="H1253" s="58">
        <v>2.4</v>
      </c>
      <c r="I1253" s="59">
        <v>13.37</v>
      </c>
      <c r="J1253" s="59">
        <v>17.5</v>
      </c>
      <c r="K1253" s="59">
        <v>49.76</v>
      </c>
      <c r="L1253" s="59" t="s">
        <v>17</v>
      </c>
      <c r="M1253" s="57">
        <v>31224</v>
      </c>
      <c r="N1253" s="55" t="s">
        <v>76</v>
      </c>
      <c r="O1253" s="58">
        <v>1.3</v>
      </c>
      <c r="P1253" s="55" t="s">
        <v>74</v>
      </c>
      <c r="Q1253" s="55" t="s">
        <v>74</v>
      </c>
      <c r="R1253" s="59">
        <v>12.04</v>
      </c>
      <c r="S1253" s="59" t="s">
        <v>17</v>
      </c>
      <c r="T1253" s="59" t="s">
        <v>17</v>
      </c>
      <c r="U1253" s="55" t="s">
        <v>2106</v>
      </c>
      <c r="V1253" s="59" t="s">
        <v>17</v>
      </c>
      <c r="W1253" s="55" t="s">
        <v>17</v>
      </c>
      <c r="X1253" s="61">
        <v>18</v>
      </c>
      <c r="Y1253" s="11">
        <f t="shared" si="89"/>
        <v>1985</v>
      </c>
      <c r="Z1253" s="7" t="str">
        <f t="shared" si="91"/>
        <v>1985.2</v>
      </c>
      <c r="AA1253" s="12" t="str">
        <f>IF(AND(INDEX('Rate Case History'!V$11:V$13,MATCH($F1253,'Rate Case History'!$U$11:$U$13,0))="Yes",INDEX('Rate Case History'!V$15:V$17,MATCH($N1253,'Rate Case History'!$U$15:$U$17,0))="Yes",$M1253&lt;='Rate Case History'!$V$7,ISNUMBER($S1253)),$S1253/100,"NA")</f>
        <v>NA</v>
      </c>
    </row>
    <row r="1254" spans="1:27" x14ac:dyDescent="0.25">
      <c r="A1254" s="55" t="s">
        <v>46</v>
      </c>
      <c r="B1254" s="56" t="s">
        <v>1009</v>
      </c>
      <c r="C1254" s="55" t="s">
        <v>107</v>
      </c>
      <c r="D1254" s="55" t="s">
        <v>2436</v>
      </c>
      <c r="E1254" s="55" t="s">
        <v>163</v>
      </c>
      <c r="F1254" s="55" t="s">
        <v>35</v>
      </c>
      <c r="G1254" s="57">
        <v>30525</v>
      </c>
      <c r="H1254" s="58">
        <v>4</v>
      </c>
      <c r="I1254" s="59">
        <v>13.4</v>
      </c>
      <c r="J1254" s="59">
        <v>17.5</v>
      </c>
      <c r="K1254" s="59" t="s">
        <v>17</v>
      </c>
      <c r="L1254" s="59" t="s">
        <v>17</v>
      </c>
      <c r="M1254" s="57">
        <v>30775</v>
      </c>
      <c r="N1254" s="55" t="s">
        <v>76</v>
      </c>
      <c r="O1254" s="58">
        <v>3</v>
      </c>
      <c r="P1254" s="55" t="s">
        <v>74</v>
      </c>
      <c r="Q1254" s="55" t="s">
        <v>74</v>
      </c>
      <c r="R1254" s="59">
        <v>12.02</v>
      </c>
      <c r="S1254" s="59" t="s">
        <v>17</v>
      </c>
      <c r="T1254" s="59" t="s">
        <v>17</v>
      </c>
      <c r="U1254" s="55" t="s">
        <v>1998</v>
      </c>
      <c r="V1254" s="59" t="s">
        <v>17</v>
      </c>
      <c r="W1254" s="55" t="s">
        <v>17</v>
      </c>
      <c r="X1254" s="61">
        <v>8</v>
      </c>
      <c r="Y1254" s="11">
        <f t="shared" si="89"/>
        <v>1984</v>
      </c>
      <c r="Z1254" s="7" t="str">
        <f t="shared" si="91"/>
        <v>1984.2</v>
      </c>
      <c r="AA1254" s="12" t="str">
        <f>IF(AND(INDEX('Rate Case History'!V$11:V$13,MATCH($F1254,'Rate Case History'!$U$11:$U$13,0))="Yes",INDEX('Rate Case History'!V$15:V$17,MATCH($N1254,'Rate Case History'!$U$15:$U$17,0))="Yes",$M1254&lt;='Rate Case History'!$V$7,ISNUMBER($S1254)),$S1254/100,"NA")</f>
        <v>NA</v>
      </c>
    </row>
    <row r="1255" spans="1:27" x14ac:dyDescent="0.25">
      <c r="A1255" s="55" t="s">
        <v>46</v>
      </c>
      <c r="B1255" s="56" t="s">
        <v>1009</v>
      </c>
      <c r="C1255" s="55" t="s">
        <v>107</v>
      </c>
      <c r="D1255" s="55" t="s">
        <v>2437</v>
      </c>
      <c r="E1255" s="55" t="s">
        <v>163</v>
      </c>
      <c r="F1255" s="55" t="s">
        <v>35</v>
      </c>
      <c r="G1255" s="57">
        <v>30301</v>
      </c>
      <c r="H1255" s="58">
        <v>9.1</v>
      </c>
      <c r="I1255" s="59">
        <v>13.31</v>
      </c>
      <c r="J1255" s="59">
        <v>17.5</v>
      </c>
      <c r="K1255" s="59">
        <v>48.88</v>
      </c>
      <c r="L1255" s="60" t="s">
        <v>17</v>
      </c>
      <c r="M1255" s="57">
        <v>30629</v>
      </c>
      <c r="N1255" s="55" t="s">
        <v>76</v>
      </c>
      <c r="O1255" s="58">
        <v>5.8</v>
      </c>
      <c r="P1255" s="55" t="s">
        <v>74</v>
      </c>
      <c r="Q1255" s="55" t="s">
        <v>74</v>
      </c>
      <c r="R1255" s="59">
        <v>12.78</v>
      </c>
      <c r="S1255" s="59">
        <v>16.510000000000002</v>
      </c>
      <c r="T1255" s="59">
        <v>49.28</v>
      </c>
      <c r="U1255" s="55" t="s">
        <v>1966</v>
      </c>
      <c r="V1255" s="60" t="s">
        <v>17</v>
      </c>
      <c r="W1255" s="55" t="s">
        <v>48</v>
      </c>
      <c r="X1255" s="61">
        <v>10</v>
      </c>
      <c r="Y1255" s="11">
        <f t="shared" si="89"/>
        <v>1983</v>
      </c>
      <c r="Z1255" s="7" t="str">
        <f t="shared" si="91"/>
        <v>1983.4</v>
      </c>
      <c r="AA1255" s="12">
        <f>IF(AND(INDEX('Rate Case History'!V$11:V$13,MATCH($F1255,'Rate Case History'!$U$11:$U$13,0))="Yes",INDEX('Rate Case History'!V$15:V$17,MATCH($N1255,'Rate Case History'!$U$15:$U$17,0))="Yes",$M1255&lt;='Rate Case History'!$V$7,ISNUMBER($S1255)),$S1255/100,"NA")</f>
        <v>0.16510000000000002</v>
      </c>
    </row>
    <row r="1256" spans="1:27" x14ac:dyDescent="0.25">
      <c r="A1256" s="55" t="s">
        <v>46</v>
      </c>
      <c r="B1256" s="56" t="s">
        <v>1009</v>
      </c>
      <c r="C1256" s="55" t="s">
        <v>107</v>
      </c>
      <c r="D1256" s="55" t="s">
        <v>2438</v>
      </c>
      <c r="E1256" s="55" t="s">
        <v>163</v>
      </c>
      <c r="F1256" s="55" t="s">
        <v>35</v>
      </c>
      <c r="G1256" s="57">
        <v>30294</v>
      </c>
      <c r="H1256" s="58">
        <v>11.5</v>
      </c>
      <c r="I1256" s="59">
        <v>13.3</v>
      </c>
      <c r="J1256" s="59">
        <v>17.5</v>
      </c>
      <c r="K1256" s="59">
        <v>48.88</v>
      </c>
      <c r="L1256" s="59" t="s">
        <v>17</v>
      </c>
      <c r="M1256" s="57">
        <v>30629</v>
      </c>
      <c r="N1256" s="55" t="s">
        <v>76</v>
      </c>
      <c r="O1256" s="58">
        <v>7.8</v>
      </c>
      <c r="P1256" s="55" t="s">
        <v>74</v>
      </c>
      <c r="Q1256" s="55" t="s">
        <v>74</v>
      </c>
      <c r="R1256" s="59">
        <v>12.78</v>
      </c>
      <c r="S1256" s="59">
        <v>16.510000000000002</v>
      </c>
      <c r="T1256" s="59">
        <v>49.28</v>
      </c>
      <c r="U1256" s="55" t="s">
        <v>1966</v>
      </c>
      <c r="V1256" s="59" t="s">
        <v>17</v>
      </c>
      <c r="W1256" s="55" t="s">
        <v>48</v>
      </c>
      <c r="X1256" s="61">
        <v>11</v>
      </c>
      <c r="Y1256" s="11">
        <f t="shared" si="89"/>
        <v>1983</v>
      </c>
      <c r="Z1256" s="7" t="str">
        <f t="shared" ref="Z1256:Z1260" si="92">YEAR(M1256)&amp;"."&amp;INT((MONTH(M1256)-1)/3)+1</f>
        <v>1983.4</v>
      </c>
      <c r="AA1256" s="12">
        <f>IF(AND(INDEX('Rate Case History'!V$11:V$13,MATCH($F1256,'Rate Case History'!$U$11:$U$13,0))="Yes",INDEX('Rate Case History'!V$15:V$17,MATCH($N1256,'Rate Case History'!$U$15:$U$17,0))="Yes",$M1256&lt;='Rate Case History'!$V$7,ISNUMBER($S1256)),$S1256/100,"NA")</f>
        <v>0.16510000000000002</v>
      </c>
    </row>
    <row r="1257" spans="1:27" x14ac:dyDescent="0.25">
      <c r="A1257" s="55" t="s">
        <v>46</v>
      </c>
      <c r="B1257" s="56" t="s">
        <v>1009</v>
      </c>
      <c r="C1257" s="55" t="s">
        <v>107</v>
      </c>
      <c r="D1257" s="55" t="s">
        <v>2439</v>
      </c>
      <c r="E1257" s="55" t="s">
        <v>163</v>
      </c>
      <c r="F1257" s="55" t="s">
        <v>35</v>
      </c>
      <c r="G1257" s="57">
        <v>29963</v>
      </c>
      <c r="H1257" s="58">
        <v>10.199999999999999</v>
      </c>
      <c r="I1257" s="59">
        <v>14.29</v>
      </c>
      <c r="J1257" s="59">
        <v>19</v>
      </c>
      <c r="K1257" s="59">
        <v>50.03</v>
      </c>
      <c r="L1257" s="59" t="s">
        <v>17</v>
      </c>
      <c r="M1257" s="57">
        <v>30209</v>
      </c>
      <c r="N1257" s="55" t="s">
        <v>76</v>
      </c>
      <c r="O1257" s="58">
        <v>6.3</v>
      </c>
      <c r="P1257" s="55" t="s">
        <v>74</v>
      </c>
      <c r="Q1257" s="55" t="s">
        <v>74</v>
      </c>
      <c r="R1257" s="59">
        <v>12.91</v>
      </c>
      <c r="S1257" s="59">
        <v>16.04</v>
      </c>
      <c r="T1257" s="59">
        <v>49.07</v>
      </c>
      <c r="U1257" s="55" t="s">
        <v>2060</v>
      </c>
      <c r="V1257" s="59" t="s">
        <v>17</v>
      </c>
      <c r="W1257" s="55" t="s">
        <v>48</v>
      </c>
      <c r="X1257" s="61">
        <v>8</v>
      </c>
      <c r="Y1257" s="11">
        <f t="shared" si="89"/>
        <v>1982</v>
      </c>
      <c r="Z1257" s="7" t="str">
        <f t="shared" si="92"/>
        <v>1982.3</v>
      </c>
      <c r="AA1257" s="12">
        <f>IF(AND(INDEX('Rate Case History'!V$11:V$13,MATCH($F1257,'Rate Case History'!$U$11:$U$13,0))="Yes",INDEX('Rate Case History'!V$15:V$17,MATCH($N1257,'Rate Case History'!$U$15:$U$17,0))="Yes",$M1257&lt;='Rate Case History'!$V$7,ISNUMBER($S1257)),$S1257/100,"NA")</f>
        <v>0.16039999999999999</v>
      </c>
    </row>
    <row r="1258" spans="1:27" x14ac:dyDescent="0.25">
      <c r="A1258" s="55" t="s">
        <v>46</v>
      </c>
      <c r="B1258" s="56" t="s">
        <v>1009</v>
      </c>
      <c r="C1258" s="55" t="s">
        <v>107</v>
      </c>
      <c r="D1258" s="55" t="s">
        <v>2440</v>
      </c>
      <c r="E1258" s="55" t="s">
        <v>163</v>
      </c>
      <c r="F1258" s="55" t="s">
        <v>35</v>
      </c>
      <c r="G1258" s="57">
        <v>29951</v>
      </c>
      <c r="H1258" s="58">
        <v>13.5</v>
      </c>
      <c r="I1258" s="59">
        <v>14.29</v>
      </c>
      <c r="J1258" s="59">
        <v>19</v>
      </c>
      <c r="K1258" s="59">
        <v>50.03</v>
      </c>
      <c r="L1258" s="60" t="s">
        <v>17</v>
      </c>
      <c r="M1258" s="57">
        <v>30203</v>
      </c>
      <c r="N1258" s="55" t="s">
        <v>76</v>
      </c>
      <c r="O1258" s="58">
        <v>8.6</v>
      </c>
      <c r="P1258" s="55" t="s">
        <v>74</v>
      </c>
      <c r="Q1258" s="55" t="s">
        <v>74</v>
      </c>
      <c r="R1258" s="59">
        <v>12.91</v>
      </c>
      <c r="S1258" s="59">
        <v>16.04</v>
      </c>
      <c r="T1258" s="59">
        <v>49.07</v>
      </c>
      <c r="U1258" s="55" t="s">
        <v>2060</v>
      </c>
      <c r="V1258" s="60" t="s">
        <v>17</v>
      </c>
      <c r="W1258" s="55" t="s">
        <v>48</v>
      </c>
      <c r="X1258" s="61">
        <v>8</v>
      </c>
      <c r="Y1258" s="11">
        <f t="shared" si="89"/>
        <v>1982</v>
      </c>
      <c r="Z1258" s="7" t="str">
        <f t="shared" si="92"/>
        <v>1982.3</v>
      </c>
      <c r="AA1258" s="12">
        <f>IF(AND(INDEX('Rate Case History'!V$11:V$13,MATCH($F1258,'Rate Case History'!$U$11:$U$13,0))="Yes",INDEX('Rate Case History'!V$15:V$17,MATCH($N1258,'Rate Case History'!$U$15:$U$17,0))="Yes",$M1258&lt;='Rate Case History'!$V$7,ISNUMBER($S1258)),$S1258/100,"NA")</f>
        <v>0.16039999999999999</v>
      </c>
    </row>
    <row r="1259" spans="1:27" x14ac:dyDescent="0.25">
      <c r="A1259" s="55" t="s">
        <v>46</v>
      </c>
      <c r="B1259" s="56" t="s">
        <v>1009</v>
      </c>
      <c r="C1259" s="55" t="s">
        <v>107</v>
      </c>
      <c r="D1259" s="55" t="s">
        <v>2441</v>
      </c>
      <c r="E1259" s="55" t="s">
        <v>163</v>
      </c>
      <c r="F1259" s="55" t="s">
        <v>35</v>
      </c>
      <c r="G1259" s="57">
        <v>29523</v>
      </c>
      <c r="H1259" s="58">
        <v>12.2</v>
      </c>
      <c r="I1259" s="59">
        <v>11.44</v>
      </c>
      <c r="J1259" s="59">
        <v>15</v>
      </c>
      <c r="K1259" s="59">
        <v>48.25</v>
      </c>
      <c r="L1259" s="60" t="s">
        <v>17</v>
      </c>
      <c r="M1259" s="57">
        <v>29810</v>
      </c>
      <c r="N1259" s="55" t="s">
        <v>76</v>
      </c>
      <c r="O1259" s="58">
        <v>5.6</v>
      </c>
      <c r="P1259" s="55" t="s">
        <v>74</v>
      </c>
      <c r="Q1259" s="55" t="s">
        <v>74</v>
      </c>
      <c r="R1259" s="59">
        <v>11.01</v>
      </c>
      <c r="S1259" s="59">
        <v>13.72</v>
      </c>
      <c r="T1259" s="59">
        <v>48.32</v>
      </c>
      <c r="U1259" s="55" t="s">
        <v>1964</v>
      </c>
      <c r="V1259" s="60" t="s">
        <v>17</v>
      </c>
      <c r="W1259" s="55" t="s">
        <v>17</v>
      </c>
      <c r="X1259" s="61">
        <v>9</v>
      </c>
      <c r="Y1259" s="11">
        <f t="shared" si="89"/>
        <v>1981</v>
      </c>
      <c r="Z1259" s="7" t="str">
        <f t="shared" si="92"/>
        <v>1981.3</v>
      </c>
      <c r="AA1259" s="12">
        <f>IF(AND(INDEX('Rate Case History'!V$11:V$13,MATCH($F1259,'Rate Case History'!$U$11:$U$13,0))="Yes",INDEX('Rate Case History'!V$15:V$17,MATCH($N1259,'Rate Case History'!$U$15:$U$17,0))="Yes",$M1259&lt;='Rate Case History'!$V$7,ISNUMBER($S1259)),$S1259/100,"NA")</f>
        <v>0.13720000000000002</v>
      </c>
    </row>
    <row r="1260" spans="1:27" x14ac:dyDescent="0.25">
      <c r="A1260" s="55" t="s">
        <v>46</v>
      </c>
      <c r="B1260" s="56" t="s">
        <v>1009</v>
      </c>
      <c r="C1260" s="55" t="s">
        <v>107</v>
      </c>
      <c r="D1260" s="55" t="s">
        <v>2442</v>
      </c>
      <c r="E1260" s="55" t="s">
        <v>163</v>
      </c>
      <c r="F1260" s="55" t="s">
        <v>35</v>
      </c>
      <c r="G1260" s="57">
        <v>29511</v>
      </c>
      <c r="H1260" s="58">
        <v>10.1</v>
      </c>
      <c r="I1260" s="59">
        <v>11.44</v>
      </c>
      <c r="J1260" s="59">
        <v>15</v>
      </c>
      <c r="K1260" s="59">
        <v>48.25</v>
      </c>
      <c r="L1260" s="60" t="s">
        <v>17</v>
      </c>
      <c r="M1260" s="57">
        <v>29810</v>
      </c>
      <c r="N1260" s="55" t="s">
        <v>76</v>
      </c>
      <c r="O1260" s="58">
        <v>5.9</v>
      </c>
      <c r="P1260" s="55" t="s">
        <v>74</v>
      </c>
      <c r="Q1260" s="55" t="s">
        <v>74</v>
      </c>
      <c r="R1260" s="59">
        <v>11.01</v>
      </c>
      <c r="S1260" s="59">
        <v>13.72</v>
      </c>
      <c r="T1260" s="59">
        <v>48.32</v>
      </c>
      <c r="U1260" s="55" t="s">
        <v>1964</v>
      </c>
      <c r="V1260" s="60" t="s">
        <v>17</v>
      </c>
      <c r="W1260" s="55" t="s">
        <v>17</v>
      </c>
      <c r="X1260" s="61">
        <v>9</v>
      </c>
      <c r="Y1260" s="11">
        <f t="shared" si="89"/>
        <v>1981</v>
      </c>
      <c r="Z1260" s="7" t="str">
        <f t="shared" si="92"/>
        <v>1981.3</v>
      </c>
      <c r="AA1260" s="12">
        <f>IF(AND(INDEX('Rate Case History'!V$11:V$13,MATCH($F1260,'Rate Case History'!$U$11:$U$13,0))="Yes",INDEX('Rate Case History'!V$15:V$17,MATCH($N1260,'Rate Case History'!$U$15:$U$17,0))="Yes",$M1260&lt;='Rate Case History'!$V$7,ISNUMBER($S1260)),$S1260/100,"NA")</f>
        <v>0.13720000000000002</v>
      </c>
    </row>
    <row r="1261" spans="1:27" x14ac:dyDescent="0.25">
      <c r="A1261" s="55" t="s">
        <v>46</v>
      </c>
      <c r="B1261" s="56" t="s">
        <v>49</v>
      </c>
      <c r="C1261" s="55" t="s">
        <v>50</v>
      </c>
      <c r="D1261" s="55" t="s">
        <v>2443</v>
      </c>
      <c r="E1261" s="55" t="s">
        <v>163</v>
      </c>
      <c r="F1261" s="55" t="s">
        <v>35</v>
      </c>
      <c r="G1261" s="57">
        <v>44742</v>
      </c>
      <c r="H1261" s="58">
        <v>48.745468000000002</v>
      </c>
      <c r="I1261" s="59">
        <v>7.33</v>
      </c>
      <c r="J1261" s="59">
        <v>10.3</v>
      </c>
      <c r="K1261" s="59">
        <v>52.34</v>
      </c>
      <c r="L1261" s="60">
        <v>1911.461483</v>
      </c>
      <c r="M1261" s="57">
        <v>45231</v>
      </c>
      <c r="N1261" s="55" t="s">
        <v>73</v>
      </c>
      <c r="O1261" s="58">
        <v>31.689741999999999</v>
      </c>
      <c r="P1261" s="55" t="s">
        <v>74</v>
      </c>
      <c r="Q1261" s="55" t="s">
        <v>74</v>
      </c>
      <c r="R1261" s="59">
        <v>6.96</v>
      </c>
      <c r="S1261" s="59">
        <v>9.6</v>
      </c>
      <c r="T1261" s="59">
        <v>52.32</v>
      </c>
      <c r="U1261" s="55" t="s">
        <v>1684</v>
      </c>
      <c r="V1261" s="59">
        <v>1897.600872</v>
      </c>
      <c r="W1261" s="55" t="s">
        <v>48</v>
      </c>
      <c r="X1261" s="61">
        <v>16</v>
      </c>
      <c r="Y1261" s="11">
        <f t="shared" si="89"/>
        <v>2023</v>
      </c>
      <c r="Z1261" s="7" t="str">
        <f t="shared" ref="Z1261:Z1262" si="93">YEAR(M1261)&amp;"."&amp;INT((MONTH(M1261)-1)/3)+1</f>
        <v>2023.4</v>
      </c>
      <c r="AA1261" s="12">
        <f>IF(AND(INDEX('Rate Case History'!V$11:V$13,MATCH($F1261,'Rate Case History'!$U$11:$U$13,0))="Yes",INDEX('Rate Case History'!V$15:V$17,MATCH($N1261,'Rate Case History'!$U$15:$U$17,0))="Yes",$M1261&lt;='Rate Case History'!$V$7,ISNUMBER($S1261)),$S1261/100,"NA")</f>
        <v>9.6000000000000002E-2</v>
      </c>
    </row>
    <row r="1262" spans="1:27" x14ac:dyDescent="0.25">
      <c r="A1262" s="55" t="s">
        <v>46</v>
      </c>
      <c r="B1262" s="56" t="s">
        <v>49</v>
      </c>
      <c r="C1262" s="55" t="s">
        <v>50</v>
      </c>
      <c r="D1262" s="55" t="s">
        <v>1012</v>
      </c>
      <c r="E1262" s="55" t="s">
        <v>163</v>
      </c>
      <c r="F1262" s="55" t="s">
        <v>35</v>
      </c>
      <c r="G1262" s="57">
        <v>41099</v>
      </c>
      <c r="H1262" s="58">
        <v>44.607928999999999</v>
      </c>
      <c r="I1262" s="59">
        <v>8.1300000000000008</v>
      </c>
      <c r="J1262" s="59">
        <v>10.6</v>
      </c>
      <c r="K1262" s="59">
        <v>53.3</v>
      </c>
      <c r="L1262" s="60">
        <v>891.01361399999996</v>
      </c>
      <c r="M1262" s="57">
        <v>41591</v>
      </c>
      <c r="N1262" s="55" t="s">
        <v>73</v>
      </c>
      <c r="O1262" s="58">
        <v>0</v>
      </c>
      <c r="P1262" s="55" t="s">
        <v>74</v>
      </c>
      <c r="Q1262" s="55" t="s">
        <v>74</v>
      </c>
      <c r="R1262" s="60">
        <v>7.73</v>
      </c>
      <c r="S1262" s="60">
        <v>9.84</v>
      </c>
      <c r="T1262" s="60">
        <v>53.3</v>
      </c>
      <c r="U1262" s="55" t="s">
        <v>1688</v>
      </c>
      <c r="V1262" s="60">
        <v>882.24244199999998</v>
      </c>
      <c r="W1262" s="55" t="s">
        <v>48</v>
      </c>
      <c r="X1262" s="61">
        <v>16</v>
      </c>
      <c r="Y1262" s="11">
        <f t="shared" ref="Y1262:Y1270" si="94">YEAR(M1262)</f>
        <v>2013</v>
      </c>
      <c r="Z1262" s="7" t="str">
        <f t="shared" si="93"/>
        <v>2013.4</v>
      </c>
      <c r="AA1262" s="12">
        <f>IF(AND(INDEX('Rate Case History'!V$11:V$13,MATCH($F1262,'Rate Case History'!$U$11:$U$13,0))="Yes",INDEX('Rate Case History'!V$15:V$17,MATCH($N1262,'Rate Case History'!$U$15:$U$17,0))="Yes",$M1262&lt;='Rate Case History'!$V$7,ISNUMBER($S1262)),$S1262/100,"NA")</f>
        <v>9.8400000000000001E-2</v>
      </c>
    </row>
    <row r="1263" spans="1:27" x14ac:dyDescent="0.25">
      <c r="A1263" s="55" t="s">
        <v>46</v>
      </c>
      <c r="B1263" s="56" t="s">
        <v>49</v>
      </c>
      <c r="C1263" s="55" t="s">
        <v>50</v>
      </c>
      <c r="D1263" s="55" t="s">
        <v>1013</v>
      </c>
      <c r="E1263" s="55" t="s">
        <v>163</v>
      </c>
      <c r="F1263" s="55" t="s">
        <v>35</v>
      </c>
      <c r="G1263" s="57">
        <v>39281</v>
      </c>
      <c r="H1263" s="58">
        <v>34.142982000000003</v>
      </c>
      <c r="I1263" s="59">
        <v>8.73</v>
      </c>
      <c r="J1263" s="59">
        <v>11</v>
      </c>
      <c r="K1263" s="59">
        <v>55.8</v>
      </c>
      <c r="L1263" s="59">
        <v>702.4</v>
      </c>
      <c r="M1263" s="57">
        <v>39596</v>
      </c>
      <c r="N1263" s="55" t="s">
        <v>73</v>
      </c>
      <c r="O1263" s="58">
        <v>18.217566000000001</v>
      </c>
      <c r="P1263" s="55" t="s">
        <v>74</v>
      </c>
      <c r="Q1263" s="55" t="s">
        <v>74</v>
      </c>
      <c r="R1263" s="59">
        <v>8.4499999999999993</v>
      </c>
      <c r="S1263" s="59">
        <v>10.5</v>
      </c>
      <c r="T1263" s="59">
        <v>55.76</v>
      </c>
      <c r="U1263" s="55" t="s">
        <v>1696</v>
      </c>
      <c r="V1263" s="59">
        <v>649.96487400000001</v>
      </c>
      <c r="W1263" s="55" t="s">
        <v>48</v>
      </c>
      <c r="X1263" s="61">
        <v>10</v>
      </c>
      <c r="Y1263" s="11">
        <f t="shared" si="94"/>
        <v>2008</v>
      </c>
      <c r="Z1263" s="7" t="str">
        <f t="shared" ref="Z1263:Z1270" si="95">YEAR(M1263)&amp;"."&amp;INT((MONTH(M1263)-1)/3)+1</f>
        <v>2008.2</v>
      </c>
      <c r="AA1263" s="12">
        <f>IF(AND(INDEX('Rate Case History'!V$11:V$13,MATCH($F1263,'Rate Case History'!$U$11:$U$13,0))="Yes",INDEX('Rate Case History'!V$15:V$17,MATCH($N1263,'Rate Case History'!$U$15:$U$17,0))="Yes",$M1263&lt;='Rate Case History'!$V$7,ISNUMBER($S1263)),$S1263/100,"NA")</f>
        <v>0.105</v>
      </c>
    </row>
    <row r="1264" spans="1:27" x14ac:dyDescent="0.25">
      <c r="A1264" s="55" t="s">
        <v>46</v>
      </c>
      <c r="B1264" s="56" t="s">
        <v>49</v>
      </c>
      <c r="C1264" s="55" t="s">
        <v>50</v>
      </c>
      <c r="D1264" s="55" t="s">
        <v>1014</v>
      </c>
      <c r="E1264" s="55" t="s">
        <v>163</v>
      </c>
      <c r="F1264" s="55" t="s">
        <v>35</v>
      </c>
      <c r="G1264" s="57">
        <v>37103</v>
      </c>
      <c r="H1264" s="58">
        <v>25.8</v>
      </c>
      <c r="I1264" s="59">
        <v>9.43</v>
      </c>
      <c r="J1264" s="59">
        <v>12</v>
      </c>
      <c r="K1264" s="59">
        <v>47</v>
      </c>
      <c r="L1264" s="59">
        <v>457.1</v>
      </c>
      <c r="M1264" s="57">
        <v>37418</v>
      </c>
      <c r="N1264" s="55" t="s">
        <v>73</v>
      </c>
      <c r="O1264" s="58">
        <v>15.1</v>
      </c>
      <c r="P1264" s="55" t="s">
        <v>74</v>
      </c>
      <c r="Q1264" s="55" t="s">
        <v>74</v>
      </c>
      <c r="R1264" s="59">
        <v>9.27</v>
      </c>
      <c r="S1264" s="59">
        <v>11.77</v>
      </c>
      <c r="T1264" s="59">
        <v>47.01</v>
      </c>
      <c r="U1264" s="55" t="s">
        <v>1720</v>
      </c>
      <c r="V1264" s="59">
        <v>415.8</v>
      </c>
      <c r="W1264" s="55" t="s">
        <v>48</v>
      </c>
      <c r="X1264" s="61">
        <v>10</v>
      </c>
      <c r="Y1264" s="11">
        <f t="shared" si="94"/>
        <v>2002</v>
      </c>
      <c r="Z1264" s="7" t="str">
        <f t="shared" si="95"/>
        <v>2002.2</v>
      </c>
      <c r="AA1264" s="12">
        <f>IF(AND(INDEX('Rate Case History'!V$11:V$13,MATCH($F1264,'Rate Case History'!$U$11:$U$13,0))="Yes",INDEX('Rate Case History'!V$15:V$17,MATCH($N1264,'Rate Case History'!$U$15:$U$17,0))="Yes",$M1264&lt;='Rate Case History'!$V$7,ISNUMBER($S1264)),$S1264/100,"NA")</f>
        <v>0.1177</v>
      </c>
    </row>
    <row r="1265" spans="1:27" x14ac:dyDescent="0.25">
      <c r="A1265" s="55" t="s">
        <v>46</v>
      </c>
      <c r="B1265" s="56" t="s">
        <v>49</v>
      </c>
      <c r="C1265" s="55" t="s">
        <v>50</v>
      </c>
      <c r="D1265" s="55" t="s">
        <v>1015</v>
      </c>
      <c r="E1265" s="55" t="s">
        <v>163</v>
      </c>
      <c r="F1265" s="55" t="s">
        <v>35</v>
      </c>
      <c r="G1265" s="57">
        <v>35072</v>
      </c>
      <c r="H1265" s="58">
        <v>26.7</v>
      </c>
      <c r="I1265" s="59">
        <v>9.93</v>
      </c>
      <c r="J1265" s="59">
        <v>12.5</v>
      </c>
      <c r="K1265" s="59">
        <v>45.84</v>
      </c>
      <c r="L1265" s="60">
        <v>432.5</v>
      </c>
      <c r="M1265" s="57">
        <v>35411</v>
      </c>
      <c r="N1265" s="55" t="s">
        <v>76</v>
      </c>
      <c r="O1265" s="58">
        <v>9.3000000000000007</v>
      </c>
      <c r="P1265" s="55" t="s">
        <v>74</v>
      </c>
      <c r="Q1265" s="55" t="s">
        <v>74</v>
      </c>
      <c r="R1265" s="59">
        <v>9.67</v>
      </c>
      <c r="S1265" s="59">
        <v>11.96</v>
      </c>
      <c r="T1265" s="59">
        <v>47.98</v>
      </c>
      <c r="U1265" s="55" t="s">
        <v>1860</v>
      </c>
      <c r="V1265" s="60">
        <v>364.8</v>
      </c>
      <c r="W1265" s="55" t="s">
        <v>48</v>
      </c>
      <c r="X1265" s="61">
        <v>11</v>
      </c>
      <c r="Y1265" s="11">
        <f t="shared" si="94"/>
        <v>1996</v>
      </c>
      <c r="Z1265" s="7" t="str">
        <f t="shared" si="95"/>
        <v>1996.4</v>
      </c>
      <c r="AA1265" s="12">
        <f>IF(AND(INDEX('Rate Case History'!V$11:V$13,MATCH($F1265,'Rate Case History'!$U$11:$U$13,0))="Yes",INDEX('Rate Case History'!V$15:V$17,MATCH($N1265,'Rate Case History'!$U$15:$U$17,0))="Yes",$M1265&lt;='Rate Case History'!$V$7,ISNUMBER($S1265)),$S1265/100,"NA")</f>
        <v>0.11960000000000001</v>
      </c>
    </row>
    <row r="1266" spans="1:27" x14ac:dyDescent="0.25">
      <c r="A1266" s="55" t="s">
        <v>46</v>
      </c>
      <c r="B1266" s="56" t="s">
        <v>49</v>
      </c>
      <c r="C1266" s="55" t="s">
        <v>50</v>
      </c>
      <c r="D1266" s="55" t="s">
        <v>1016</v>
      </c>
      <c r="E1266" s="55" t="s">
        <v>163</v>
      </c>
      <c r="F1266" s="55" t="s">
        <v>35</v>
      </c>
      <c r="G1266" s="57">
        <v>33863</v>
      </c>
      <c r="H1266" s="58">
        <v>35.4</v>
      </c>
      <c r="I1266" s="59">
        <v>10.57</v>
      </c>
      <c r="J1266" s="59">
        <v>13</v>
      </c>
      <c r="K1266" s="59">
        <v>43.65</v>
      </c>
      <c r="L1266" s="59" t="s">
        <v>17</v>
      </c>
      <c r="M1266" s="57">
        <v>34207</v>
      </c>
      <c r="N1266" s="55" t="s">
        <v>73</v>
      </c>
      <c r="O1266" s="58">
        <v>19.100000000000001</v>
      </c>
      <c r="P1266" s="55" t="s">
        <v>74</v>
      </c>
      <c r="Q1266" s="55" t="s">
        <v>74</v>
      </c>
      <c r="R1266" s="59" t="s">
        <v>17</v>
      </c>
      <c r="S1266" s="60" t="s">
        <v>17</v>
      </c>
      <c r="T1266" s="60" t="s">
        <v>17</v>
      </c>
      <c r="U1266" s="55" t="s">
        <v>1830</v>
      </c>
      <c r="V1266" s="59" t="s">
        <v>17</v>
      </c>
      <c r="W1266" s="55" t="s">
        <v>48</v>
      </c>
      <c r="X1266" s="61">
        <v>11</v>
      </c>
      <c r="Y1266" s="11">
        <f t="shared" si="94"/>
        <v>1993</v>
      </c>
      <c r="Z1266" s="7" t="str">
        <f t="shared" si="95"/>
        <v>1993.3</v>
      </c>
      <c r="AA1266" s="12" t="str">
        <f>IF(AND(INDEX('Rate Case History'!V$11:V$13,MATCH($F1266,'Rate Case History'!$U$11:$U$13,0))="Yes",INDEX('Rate Case History'!V$15:V$17,MATCH($N1266,'Rate Case History'!$U$15:$U$17,0))="Yes",$M1266&lt;='Rate Case History'!$V$7,ISNUMBER($S1266)),$S1266/100,"NA")</f>
        <v>NA</v>
      </c>
    </row>
    <row r="1267" spans="1:27" x14ac:dyDescent="0.25">
      <c r="A1267" s="55" t="s">
        <v>46</v>
      </c>
      <c r="B1267" s="56" t="s">
        <v>49</v>
      </c>
      <c r="C1267" s="55" t="s">
        <v>50</v>
      </c>
      <c r="D1267" s="55" t="s">
        <v>2444</v>
      </c>
      <c r="E1267" s="55" t="s">
        <v>163</v>
      </c>
      <c r="F1267" s="55" t="s">
        <v>35</v>
      </c>
      <c r="G1267" s="57">
        <v>32965</v>
      </c>
      <c r="H1267" s="58">
        <v>55</v>
      </c>
      <c r="I1267" s="59">
        <v>11.73</v>
      </c>
      <c r="J1267" s="59">
        <v>14.7</v>
      </c>
      <c r="K1267" s="59">
        <v>45.82</v>
      </c>
      <c r="L1267" s="59">
        <v>294.10000000000002</v>
      </c>
      <c r="M1267" s="57">
        <v>33241</v>
      </c>
      <c r="N1267" s="55" t="s">
        <v>73</v>
      </c>
      <c r="O1267" s="58">
        <v>39.299999999999997</v>
      </c>
      <c r="P1267" s="55" t="s">
        <v>74</v>
      </c>
      <c r="Q1267" s="55" t="s">
        <v>74</v>
      </c>
      <c r="R1267" s="59">
        <v>10.91</v>
      </c>
      <c r="S1267" s="59">
        <v>13.02</v>
      </c>
      <c r="T1267" s="59">
        <v>43.84</v>
      </c>
      <c r="U1267" s="55" t="s">
        <v>1758</v>
      </c>
      <c r="V1267" s="59">
        <v>246.2</v>
      </c>
      <c r="W1267" s="55" t="s">
        <v>48</v>
      </c>
      <c r="X1267" s="61">
        <v>9</v>
      </c>
      <c r="Y1267" s="11">
        <f t="shared" si="94"/>
        <v>1991</v>
      </c>
      <c r="Z1267" s="7" t="str">
        <f t="shared" si="95"/>
        <v>1991.1</v>
      </c>
      <c r="AA1267" s="12">
        <f>IF(AND(INDEX('Rate Case History'!V$11:V$13,MATCH($F1267,'Rate Case History'!$U$11:$U$13,0))="Yes",INDEX('Rate Case History'!V$15:V$17,MATCH($N1267,'Rate Case History'!$U$15:$U$17,0))="Yes",$M1267&lt;='Rate Case History'!$V$7,ISNUMBER($S1267)),$S1267/100,"NA")</f>
        <v>0.13019999999999998</v>
      </c>
    </row>
    <row r="1268" spans="1:27" x14ac:dyDescent="0.25">
      <c r="A1268" s="55" t="s">
        <v>46</v>
      </c>
      <c r="B1268" s="56" t="s">
        <v>49</v>
      </c>
      <c r="C1268" s="55" t="s">
        <v>50</v>
      </c>
      <c r="D1268" s="55" t="s">
        <v>2445</v>
      </c>
      <c r="E1268" s="55" t="s">
        <v>163</v>
      </c>
      <c r="F1268" s="55" t="s">
        <v>35</v>
      </c>
      <c r="G1268" s="57">
        <v>30747</v>
      </c>
      <c r="H1268" s="58">
        <v>24.2</v>
      </c>
      <c r="I1268" s="60">
        <v>13.08</v>
      </c>
      <c r="J1268" s="60">
        <v>18.489999999999998</v>
      </c>
      <c r="K1268" s="60">
        <v>37.9</v>
      </c>
      <c r="L1268" s="59">
        <v>156.69999999999999</v>
      </c>
      <c r="M1268" s="57">
        <v>31006</v>
      </c>
      <c r="N1268" s="55" t="s">
        <v>76</v>
      </c>
      <c r="O1268" s="58">
        <v>19.100000000000001</v>
      </c>
      <c r="P1268" s="55" t="s">
        <v>74</v>
      </c>
      <c r="Q1268" s="55" t="s">
        <v>74</v>
      </c>
      <c r="R1268" s="60">
        <v>12.1</v>
      </c>
      <c r="S1268" s="60">
        <v>15.92</v>
      </c>
      <c r="T1268" s="60">
        <v>37.799999999999997</v>
      </c>
      <c r="U1268" s="55" t="s">
        <v>2057</v>
      </c>
      <c r="V1268" s="60">
        <v>156.69999999999999</v>
      </c>
      <c r="W1268" s="55" t="s">
        <v>48</v>
      </c>
      <c r="X1268" s="61">
        <v>8</v>
      </c>
      <c r="Y1268" s="11">
        <f t="shared" si="94"/>
        <v>1984</v>
      </c>
      <c r="Z1268" s="7" t="str">
        <f t="shared" si="95"/>
        <v>1984.4</v>
      </c>
      <c r="AA1268" s="12">
        <f>IF(AND(INDEX('Rate Case History'!V$11:V$13,MATCH($F1268,'Rate Case History'!$U$11:$U$13,0))="Yes",INDEX('Rate Case History'!V$15:V$17,MATCH($N1268,'Rate Case History'!$U$15:$U$17,0))="Yes",$M1268&lt;='Rate Case History'!$V$7,ISNUMBER($S1268)),$S1268/100,"NA")</f>
        <v>0.15920000000000001</v>
      </c>
    </row>
    <row r="1269" spans="1:27" x14ac:dyDescent="0.25">
      <c r="A1269" s="55" t="s">
        <v>46</v>
      </c>
      <c r="B1269" s="56" t="s">
        <v>49</v>
      </c>
      <c r="C1269" s="55" t="s">
        <v>50</v>
      </c>
      <c r="D1269" s="55" t="s">
        <v>2446</v>
      </c>
      <c r="E1269" s="55" t="s">
        <v>163</v>
      </c>
      <c r="F1269" s="55" t="s">
        <v>35</v>
      </c>
      <c r="G1269" s="57">
        <v>29692</v>
      </c>
      <c r="H1269" s="58">
        <v>21.7</v>
      </c>
      <c r="I1269" s="60">
        <v>11.69</v>
      </c>
      <c r="J1269" s="60">
        <v>17</v>
      </c>
      <c r="K1269" s="60">
        <v>36.9</v>
      </c>
      <c r="L1269" s="59" t="s">
        <v>17</v>
      </c>
      <c r="M1269" s="57">
        <v>29978</v>
      </c>
      <c r="N1269" s="55" t="s">
        <v>76</v>
      </c>
      <c r="O1269" s="58">
        <v>19.399999999999999</v>
      </c>
      <c r="P1269" s="55" t="s">
        <v>74</v>
      </c>
      <c r="Q1269" s="55" t="s">
        <v>74</v>
      </c>
      <c r="R1269" s="60">
        <v>11.8</v>
      </c>
      <c r="S1269" s="60">
        <v>16.84</v>
      </c>
      <c r="T1269" s="60">
        <v>34.5</v>
      </c>
      <c r="U1269" s="55" t="s">
        <v>1940</v>
      </c>
      <c r="V1269" s="59" t="s">
        <v>17</v>
      </c>
      <c r="W1269" s="55" t="s">
        <v>17</v>
      </c>
      <c r="X1269" s="61">
        <v>9</v>
      </c>
      <c r="Y1269" s="11">
        <f t="shared" si="94"/>
        <v>1982</v>
      </c>
      <c r="Z1269" s="7" t="str">
        <f t="shared" si="95"/>
        <v>1982.1</v>
      </c>
      <c r="AA1269" s="12">
        <f>IF(AND(INDEX('Rate Case History'!V$11:V$13,MATCH($F1269,'Rate Case History'!$U$11:$U$13,0))="Yes",INDEX('Rate Case History'!V$15:V$17,MATCH($N1269,'Rate Case History'!$U$15:$U$17,0))="Yes",$M1269&lt;='Rate Case History'!$V$7,ISNUMBER($S1269)),$S1269/100,"NA")</f>
        <v>0.16839999999999999</v>
      </c>
    </row>
    <row r="1270" spans="1:27" x14ac:dyDescent="0.25">
      <c r="A1270" s="55" t="s">
        <v>46</v>
      </c>
      <c r="B1270" s="56" t="s">
        <v>1573</v>
      </c>
      <c r="C1270" s="55" t="s">
        <v>47</v>
      </c>
      <c r="D1270" s="55" t="s">
        <v>1008</v>
      </c>
      <c r="E1270" s="55" t="s">
        <v>163</v>
      </c>
      <c r="F1270" s="55" t="s">
        <v>35</v>
      </c>
      <c r="G1270" s="57">
        <v>33330</v>
      </c>
      <c r="H1270" s="58">
        <v>22.8</v>
      </c>
      <c r="I1270" s="59">
        <v>11.67</v>
      </c>
      <c r="J1270" s="59">
        <v>14.5</v>
      </c>
      <c r="K1270" s="59">
        <v>49.49</v>
      </c>
      <c r="L1270" s="59">
        <v>142.5</v>
      </c>
      <c r="M1270" s="57">
        <v>33654</v>
      </c>
      <c r="N1270" s="55" t="s">
        <v>73</v>
      </c>
      <c r="O1270" s="58">
        <v>13.7</v>
      </c>
      <c r="P1270" s="55" t="s">
        <v>74</v>
      </c>
      <c r="Q1270" s="55" t="s">
        <v>74</v>
      </c>
      <c r="R1270" s="59">
        <v>10.93</v>
      </c>
      <c r="S1270" s="59">
        <v>13</v>
      </c>
      <c r="T1270" s="59">
        <v>49.87</v>
      </c>
      <c r="U1270" s="55" t="s">
        <v>1682</v>
      </c>
      <c r="V1270" s="59">
        <v>133.19999999999999</v>
      </c>
      <c r="W1270" s="55" t="s">
        <v>48</v>
      </c>
      <c r="X1270" s="61">
        <v>10</v>
      </c>
      <c r="Y1270" s="11">
        <f t="shared" si="94"/>
        <v>1992</v>
      </c>
      <c r="Z1270" s="7" t="str">
        <f t="shared" si="95"/>
        <v>1992.1</v>
      </c>
      <c r="AA1270" s="12">
        <f>IF(AND(INDEX('Rate Case History'!V$11:V$13,MATCH($F1270,'Rate Case History'!$U$11:$U$13,0))="Yes",INDEX('Rate Case History'!V$15:V$17,MATCH($N1270,'Rate Case History'!$U$15:$U$17,0))="Yes",$M1270&lt;='Rate Case History'!$V$7,ISNUMBER($S1270)),$S1270/100,"NA")</f>
        <v>0.13</v>
      </c>
    </row>
    <row r="1271" spans="1:27" x14ac:dyDescent="0.25">
      <c r="A1271" s="55" t="s">
        <v>46</v>
      </c>
      <c r="B1271" s="56" t="s">
        <v>1573</v>
      </c>
      <c r="C1271" s="55" t="s">
        <v>47</v>
      </c>
      <c r="D1271" s="55" t="s">
        <v>2447</v>
      </c>
      <c r="E1271" s="55" t="s">
        <v>163</v>
      </c>
      <c r="F1271" s="55" t="s">
        <v>35</v>
      </c>
      <c r="G1271" s="57">
        <v>30610</v>
      </c>
      <c r="H1271" s="58">
        <v>25.9</v>
      </c>
      <c r="I1271" s="60">
        <v>13.08</v>
      </c>
      <c r="J1271" s="60">
        <v>17.350000000000001</v>
      </c>
      <c r="K1271" s="60">
        <v>37.75</v>
      </c>
      <c r="L1271" s="59" t="s">
        <v>17</v>
      </c>
      <c r="M1271" s="57">
        <v>30901</v>
      </c>
      <c r="N1271" s="55" t="s">
        <v>73</v>
      </c>
      <c r="O1271" s="58">
        <v>22.1</v>
      </c>
      <c r="P1271" s="55" t="s">
        <v>74</v>
      </c>
      <c r="Q1271" s="55" t="s">
        <v>74</v>
      </c>
      <c r="R1271" s="60">
        <v>12.86</v>
      </c>
      <c r="S1271" s="60">
        <v>16.690000000000001</v>
      </c>
      <c r="T1271" s="60">
        <v>40.74</v>
      </c>
      <c r="U1271" s="55" t="s">
        <v>1998</v>
      </c>
      <c r="V1271" s="59" t="s">
        <v>17</v>
      </c>
      <c r="W1271" s="55" t="s">
        <v>48</v>
      </c>
      <c r="X1271" s="61">
        <v>9</v>
      </c>
      <c r="Y1271" s="11">
        <f t="shared" ref="Y1271:Y1304" si="96">YEAR(M1271)</f>
        <v>1984</v>
      </c>
      <c r="Z1271" s="7" t="str">
        <f t="shared" ref="Z1271:Z1304" si="97">YEAR(M1271)&amp;"."&amp;INT((MONTH(M1271)-1)/3)+1</f>
        <v>1984.3</v>
      </c>
      <c r="AA1271" s="12">
        <f>IF(AND(INDEX('Rate Case History'!V$11:V$13,MATCH($F1271,'Rate Case History'!$U$11:$U$13,0))="Yes",INDEX('Rate Case History'!V$15:V$17,MATCH($N1271,'Rate Case History'!$U$15:$U$17,0))="Yes",$M1271&lt;='Rate Case History'!$V$7,ISNUMBER($S1271)),$S1271/100,"NA")</f>
        <v>0.16690000000000002</v>
      </c>
    </row>
    <row r="1272" spans="1:27" x14ac:dyDescent="0.25">
      <c r="A1272" s="55" t="s">
        <v>46</v>
      </c>
      <c r="B1272" s="56" t="s">
        <v>1573</v>
      </c>
      <c r="C1272" s="55" t="s">
        <v>47</v>
      </c>
      <c r="D1272" s="55" t="s">
        <v>2448</v>
      </c>
      <c r="E1272" s="55" t="s">
        <v>163</v>
      </c>
      <c r="F1272" s="55" t="s">
        <v>35</v>
      </c>
      <c r="G1272" s="57">
        <v>29623</v>
      </c>
      <c r="H1272" s="58">
        <v>15.7</v>
      </c>
      <c r="I1272" s="59">
        <v>11.75</v>
      </c>
      <c r="J1272" s="59">
        <v>16.5</v>
      </c>
      <c r="K1272" s="59">
        <v>35</v>
      </c>
      <c r="L1272" s="60" t="s">
        <v>17</v>
      </c>
      <c r="M1272" s="57">
        <v>29859</v>
      </c>
      <c r="N1272" s="55" t="s">
        <v>76</v>
      </c>
      <c r="O1272" s="58">
        <v>10.9</v>
      </c>
      <c r="P1272" s="55" t="s">
        <v>74</v>
      </c>
      <c r="Q1272" s="55" t="s">
        <v>74</v>
      </c>
      <c r="R1272" s="60">
        <v>11.57</v>
      </c>
      <c r="S1272" s="60">
        <v>15.94</v>
      </c>
      <c r="T1272" s="60">
        <v>36.74</v>
      </c>
      <c r="U1272" s="55" t="s">
        <v>2257</v>
      </c>
      <c r="V1272" s="60" t="s">
        <v>17</v>
      </c>
      <c r="W1272" s="55" t="s">
        <v>17</v>
      </c>
      <c r="X1272" s="61">
        <v>7</v>
      </c>
      <c r="Y1272" s="11">
        <f t="shared" si="96"/>
        <v>1981</v>
      </c>
      <c r="Z1272" s="7" t="str">
        <f t="shared" si="97"/>
        <v>1981.3</v>
      </c>
      <c r="AA1272" s="12">
        <f>IF(AND(INDEX('Rate Case History'!V$11:V$13,MATCH($F1272,'Rate Case History'!$U$11:$U$13,0))="Yes",INDEX('Rate Case History'!V$15:V$17,MATCH($N1272,'Rate Case History'!$U$15:$U$17,0))="Yes",$M1272&lt;='Rate Case History'!$V$7,ISNUMBER($S1272)),$S1272/100,"NA")</f>
        <v>0.15939999999999999</v>
      </c>
    </row>
    <row r="1273" spans="1:27" x14ac:dyDescent="0.25">
      <c r="A1273" s="55" t="s">
        <v>46</v>
      </c>
      <c r="B1273" s="56" t="s">
        <v>1573</v>
      </c>
      <c r="C1273" s="55" t="s">
        <v>47</v>
      </c>
      <c r="D1273" s="55" t="s">
        <v>2449</v>
      </c>
      <c r="E1273" s="55" t="s">
        <v>163</v>
      </c>
      <c r="F1273" s="55" t="s">
        <v>35</v>
      </c>
      <c r="G1273" s="57">
        <v>29074</v>
      </c>
      <c r="H1273" s="58">
        <v>11</v>
      </c>
      <c r="I1273" s="59">
        <v>10.79</v>
      </c>
      <c r="J1273" s="59">
        <v>15</v>
      </c>
      <c r="K1273" s="59">
        <v>34.200000000000003</v>
      </c>
      <c r="L1273" s="59" t="s">
        <v>17</v>
      </c>
      <c r="M1273" s="57">
        <v>29348</v>
      </c>
      <c r="N1273" s="55" t="s">
        <v>76</v>
      </c>
      <c r="O1273" s="58">
        <v>7.5</v>
      </c>
      <c r="P1273" s="55" t="s">
        <v>74</v>
      </c>
      <c r="Q1273" s="55" t="s">
        <v>74</v>
      </c>
      <c r="R1273" s="59">
        <v>10.51</v>
      </c>
      <c r="S1273" s="59">
        <v>14.27</v>
      </c>
      <c r="T1273" s="59">
        <v>34.24</v>
      </c>
      <c r="U1273" s="55" t="s">
        <v>1991</v>
      </c>
      <c r="V1273" s="59" t="s">
        <v>17</v>
      </c>
      <c r="W1273" s="55" t="s">
        <v>17</v>
      </c>
      <c r="X1273" s="61">
        <v>9</v>
      </c>
      <c r="Y1273" s="11">
        <f t="shared" si="96"/>
        <v>1980</v>
      </c>
      <c r="Z1273" s="7" t="str">
        <f t="shared" si="97"/>
        <v>1980.2</v>
      </c>
      <c r="AA1273" s="12">
        <f>IF(AND(INDEX('Rate Case History'!V$11:V$13,MATCH($F1273,'Rate Case History'!$U$11:$U$13,0))="Yes",INDEX('Rate Case History'!V$15:V$17,MATCH($N1273,'Rate Case History'!$U$15:$U$17,0))="Yes",$M1273&lt;='Rate Case History'!$V$7,ISNUMBER($S1273)),$S1273/100,"NA")</f>
        <v>0.14269999999999999</v>
      </c>
    </row>
    <row r="1274" spans="1:27" x14ac:dyDescent="0.25">
      <c r="A1274" s="55" t="s">
        <v>46</v>
      </c>
      <c r="B1274" s="56" t="s">
        <v>1017</v>
      </c>
      <c r="C1274" s="55" t="s">
        <v>58</v>
      </c>
      <c r="D1274" s="55" t="s">
        <v>1018</v>
      </c>
      <c r="E1274" s="55" t="s">
        <v>163</v>
      </c>
      <c r="F1274" s="55" t="s">
        <v>35</v>
      </c>
      <c r="G1274" s="57">
        <v>39324</v>
      </c>
      <c r="H1274" s="58">
        <v>76.019110999999995</v>
      </c>
      <c r="I1274" s="59">
        <v>8.7200000000000006</v>
      </c>
      <c r="J1274" s="59">
        <v>12</v>
      </c>
      <c r="K1274" s="59">
        <v>44.84</v>
      </c>
      <c r="L1274" s="60">
        <v>1071.769127</v>
      </c>
      <c r="M1274" s="57">
        <v>39736</v>
      </c>
      <c r="N1274" s="55" t="s">
        <v>73</v>
      </c>
      <c r="O1274" s="58">
        <v>40.5</v>
      </c>
      <c r="P1274" s="55" t="s">
        <v>74</v>
      </c>
      <c r="Q1274" s="55" t="s">
        <v>74</v>
      </c>
      <c r="R1274" s="59">
        <v>8.49</v>
      </c>
      <c r="S1274" s="59" t="s">
        <v>17</v>
      </c>
      <c r="T1274" s="59" t="s">
        <v>17</v>
      </c>
      <c r="U1274" s="55" t="s">
        <v>1696</v>
      </c>
      <c r="V1274" s="59">
        <v>1404.7444929999999</v>
      </c>
      <c r="W1274" s="55" t="s">
        <v>48</v>
      </c>
      <c r="X1274" s="61">
        <v>13</v>
      </c>
      <c r="Y1274" s="11">
        <f t="shared" si="96"/>
        <v>2008</v>
      </c>
      <c r="Z1274" s="7" t="str">
        <f t="shared" si="97"/>
        <v>2008.4</v>
      </c>
      <c r="AA1274" s="12" t="str">
        <f>IF(AND(INDEX('Rate Case History'!V$11:V$13,MATCH($F1274,'Rate Case History'!$U$11:$U$13,0))="Yes",INDEX('Rate Case History'!V$15:V$17,MATCH($N1274,'Rate Case History'!$U$15:$U$17,0))="Yes",$M1274&lt;='Rate Case History'!$V$7,ISNUMBER($S1274)),$S1274/100,"NA")</f>
        <v>NA</v>
      </c>
    </row>
    <row r="1275" spans="1:27" x14ac:dyDescent="0.25">
      <c r="A1275" s="55" t="s">
        <v>46</v>
      </c>
      <c r="B1275" s="56" t="s">
        <v>1017</v>
      </c>
      <c r="C1275" s="55" t="s">
        <v>58</v>
      </c>
      <c r="D1275" s="55" t="s">
        <v>1019</v>
      </c>
      <c r="E1275" s="55" t="s">
        <v>163</v>
      </c>
      <c r="F1275" s="55" t="s">
        <v>35</v>
      </c>
      <c r="G1275" s="57">
        <v>34352</v>
      </c>
      <c r="H1275" s="58">
        <v>109.1</v>
      </c>
      <c r="I1275" s="59">
        <v>10.95</v>
      </c>
      <c r="J1275" s="59">
        <v>12.5</v>
      </c>
      <c r="K1275" s="59">
        <v>68.069999999999993</v>
      </c>
      <c r="L1275" s="60" t="s">
        <v>17</v>
      </c>
      <c r="M1275" s="57">
        <v>34641</v>
      </c>
      <c r="N1275" s="55" t="s">
        <v>73</v>
      </c>
      <c r="O1275" s="58">
        <v>68.599999999999994</v>
      </c>
      <c r="P1275" s="55" t="s">
        <v>75</v>
      </c>
      <c r="Q1275" s="55" t="s">
        <v>74</v>
      </c>
      <c r="R1275" s="59">
        <v>10.67</v>
      </c>
      <c r="S1275" s="59" t="s">
        <v>17</v>
      </c>
      <c r="T1275" s="59" t="s">
        <v>17</v>
      </c>
      <c r="U1275" s="55" t="s">
        <v>1680</v>
      </c>
      <c r="V1275" s="60" t="s">
        <v>17</v>
      </c>
      <c r="W1275" s="55" t="s">
        <v>48</v>
      </c>
      <c r="X1275" s="61">
        <v>9</v>
      </c>
      <c r="Y1275" s="11">
        <f t="shared" si="96"/>
        <v>1994</v>
      </c>
      <c r="Z1275" s="7" t="str">
        <f t="shared" si="97"/>
        <v>1994.4</v>
      </c>
      <c r="AA1275" s="12" t="str">
        <f>IF(AND(INDEX('Rate Case History'!V$11:V$13,MATCH($F1275,'Rate Case History'!$U$11:$U$13,0))="Yes",INDEX('Rate Case History'!V$15:V$17,MATCH($N1275,'Rate Case History'!$U$15:$U$17,0))="Yes",$M1275&lt;='Rate Case History'!$V$7,ISNUMBER($S1275)),$S1275/100,"NA")</f>
        <v>NA</v>
      </c>
    </row>
    <row r="1276" spans="1:27" x14ac:dyDescent="0.25">
      <c r="A1276" s="55" t="s">
        <v>46</v>
      </c>
      <c r="B1276" s="56" t="s">
        <v>1017</v>
      </c>
      <c r="C1276" s="55" t="s">
        <v>58</v>
      </c>
      <c r="D1276" s="55" t="s">
        <v>2450</v>
      </c>
      <c r="E1276" s="55" t="s">
        <v>163</v>
      </c>
      <c r="F1276" s="55" t="s">
        <v>35</v>
      </c>
      <c r="G1276" s="57">
        <v>31502</v>
      </c>
      <c r="H1276" s="58">
        <v>72.8</v>
      </c>
      <c r="I1276" s="59">
        <v>13.89</v>
      </c>
      <c r="J1276" s="59">
        <v>16</v>
      </c>
      <c r="K1276" s="59">
        <v>72.319999999999993</v>
      </c>
      <c r="L1276" s="60" t="s">
        <v>17</v>
      </c>
      <c r="M1276" s="57">
        <v>31776</v>
      </c>
      <c r="N1276" s="55" t="s">
        <v>73</v>
      </c>
      <c r="O1276" s="58">
        <v>19</v>
      </c>
      <c r="P1276" s="55" t="s">
        <v>74</v>
      </c>
      <c r="Q1276" s="55" t="s">
        <v>74</v>
      </c>
      <c r="R1276" s="59">
        <v>11.96</v>
      </c>
      <c r="S1276" s="59" t="s">
        <v>17</v>
      </c>
      <c r="T1276" s="59" t="s">
        <v>17</v>
      </c>
      <c r="U1276" s="55" t="s">
        <v>1965</v>
      </c>
      <c r="V1276" s="60" t="s">
        <v>17</v>
      </c>
      <c r="W1276" s="55" t="s">
        <v>48</v>
      </c>
      <c r="X1276" s="61">
        <v>9</v>
      </c>
      <c r="Y1276" s="11">
        <f t="shared" si="96"/>
        <v>1986</v>
      </c>
      <c r="Z1276" s="7" t="str">
        <f t="shared" si="97"/>
        <v>1986.4</v>
      </c>
      <c r="AA1276" s="12" t="str">
        <f>IF(AND(INDEX('Rate Case History'!V$11:V$13,MATCH($F1276,'Rate Case History'!$U$11:$U$13,0))="Yes",INDEX('Rate Case History'!V$15:V$17,MATCH($N1276,'Rate Case History'!$U$15:$U$17,0))="Yes",$M1276&lt;='Rate Case History'!$V$7,ISNUMBER($S1276)),$S1276/100,"NA")</f>
        <v>NA</v>
      </c>
    </row>
    <row r="1277" spans="1:27" x14ac:dyDescent="0.25">
      <c r="A1277" s="55" t="s">
        <v>46</v>
      </c>
      <c r="B1277" s="56" t="s">
        <v>1017</v>
      </c>
      <c r="C1277" s="55" t="s">
        <v>58</v>
      </c>
      <c r="D1277" s="55" t="s">
        <v>2451</v>
      </c>
      <c r="E1277" s="55" t="s">
        <v>163</v>
      </c>
      <c r="F1277" s="55" t="s">
        <v>35</v>
      </c>
      <c r="G1277" s="57">
        <v>30320</v>
      </c>
      <c r="H1277" s="58">
        <v>89</v>
      </c>
      <c r="I1277" s="59">
        <v>14.56</v>
      </c>
      <c r="J1277" s="59">
        <v>18</v>
      </c>
      <c r="K1277" s="59">
        <v>61.61</v>
      </c>
      <c r="L1277" s="60">
        <v>462.7</v>
      </c>
      <c r="M1277" s="57">
        <v>30547</v>
      </c>
      <c r="N1277" s="55" t="s">
        <v>76</v>
      </c>
      <c r="O1277" s="58">
        <v>46.2</v>
      </c>
      <c r="P1277" s="55" t="s">
        <v>74</v>
      </c>
      <c r="Q1277" s="55" t="s">
        <v>74</v>
      </c>
      <c r="R1277" s="59">
        <v>13.05</v>
      </c>
      <c r="S1277" s="59">
        <v>15.79</v>
      </c>
      <c r="T1277" s="59">
        <v>64.489999999999995</v>
      </c>
      <c r="U1277" s="55" t="s">
        <v>1966</v>
      </c>
      <c r="V1277" s="60">
        <v>460.9</v>
      </c>
      <c r="W1277" s="55" t="s">
        <v>48</v>
      </c>
      <c r="X1277" s="61">
        <v>7</v>
      </c>
      <c r="Y1277" s="11">
        <f t="shared" si="96"/>
        <v>1983</v>
      </c>
      <c r="Z1277" s="7" t="str">
        <f t="shared" si="97"/>
        <v>1983.3</v>
      </c>
      <c r="AA1277" s="12">
        <f>IF(AND(INDEX('Rate Case History'!V$11:V$13,MATCH($F1277,'Rate Case History'!$U$11:$U$13,0))="Yes",INDEX('Rate Case History'!V$15:V$17,MATCH($N1277,'Rate Case History'!$U$15:$U$17,0))="Yes",$M1277&lt;='Rate Case History'!$V$7,ISNUMBER($S1277)),$S1277/100,"NA")</f>
        <v>0.15789999999999998</v>
      </c>
    </row>
    <row r="1278" spans="1:27" x14ac:dyDescent="0.25">
      <c r="A1278" s="55" t="s">
        <v>46</v>
      </c>
      <c r="B1278" s="56" t="s">
        <v>1017</v>
      </c>
      <c r="C1278" s="55" t="s">
        <v>58</v>
      </c>
      <c r="D1278" s="55" t="s">
        <v>2452</v>
      </c>
      <c r="E1278" s="55" t="s">
        <v>163</v>
      </c>
      <c r="F1278" s="55" t="s">
        <v>35</v>
      </c>
      <c r="G1278" s="57">
        <v>29903</v>
      </c>
      <c r="H1278" s="58">
        <v>94.6</v>
      </c>
      <c r="I1278" s="59">
        <v>17.170000000000002</v>
      </c>
      <c r="J1278" s="59">
        <v>22.2</v>
      </c>
      <c r="K1278" s="59">
        <v>59.1</v>
      </c>
      <c r="L1278" s="60">
        <v>448.7</v>
      </c>
      <c r="M1278" s="57">
        <v>30167</v>
      </c>
      <c r="N1278" s="55" t="s">
        <v>76</v>
      </c>
      <c r="O1278" s="58">
        <v>31</v>
      </c>
      <c r="P1278" s="55" t="s">
        <v>74</v>
      </c>
      <c r="Q1278" s="55" t="s">
        <v>74</v>
      </c>
      <c r="R1278" s="59">
        <v>12.57</v>
      </c>
      <c r="S1278" s="59">
        <v>15.58</v>
      </c>
      <c r="T1278" s="60">
        <v>59.46</v>
      </c>
      <c r="U1278" s="55" t="s">
        <v>1968</v>
      </c>
      <c r="V1278" s="60">
        <v>443.1</v>
      </c>
      <c r="W1278" s="55" t="s">
        <v>48</v>
      </c>
      <c r="X1278" s="61">
        <v>8</v>
      </c>
      <c r="Y1278" s="11">
        <f t="shared" si="96"/>
        <v>1982</v>
      </c>
      <c r="Z1278" s="7" t="str">
        <f t="shared" si="97"/>
        <v>1982.3</v>
      </c>
      <c r="AA1278" s="12">
        <f>IF(AND(INDEX('Rate Case History'!V$11:V$13,MATCH($F1278,'Rate Case History'!$U$11:$U$13,0))="Yes",INDEX('Rate Case History'!V$15:V$17,MATCH($N1278,'Rate Case History'!$U$15:$U$17,0))="Yes",$M1278&lt;='Rate Case History'!$V$7,ISNUMBER($S1278)),$S1278/100,"NA")</f>
        <v>0.15579999999999999</v>
      </c>
    </row>
    <row r="1279" spans="1:27" x14ac:dyDescent="0.25">
      <c r="A1279" s="55" t="s">
        <v>46</v>
      </c>
      <c r="B1279" s="56" t="s">
        <v>1017</v>
      </c>
      <c r="C1279" s="55" t="s">
        <v>58</v>
      </c>
      <c r="D1279" s="55" t="s">
        <v>2453</v>
      </c>
      <c r="E1279" s="55" t="s">
        <v>163</v>
      </c>
      <c r="F1279" s="55" t="s">
        <v>35</v>
      </c>
      <c r="G1279" s="57">
        <v>29525</v>
      </c>
      <c r="H1279" s="58">
        <v>75.5</v>
      </c>
      <c r="I1279" s="59">
        <v>14.07</v>
      </c>
      <c r="J1279" s="59">
        <v>17.52</v>
      </c>
      <c r="K1279" s="59">
        <v>55.6</v>
      </c>
      <c r="L1279" s="59" t="s">
        <v>17</v>
      </c>
      <c r="M1279" s="57">
        <v>29810</v>
      </c>
      <c r="N1279" s="55" t="s">
        <v>76</v>
      </c>
      <c r="O1279" s="58">
        <v>43.3</v>
      </c>
      <c r="P1279" s="55" t="s">
        <v>74</v>
      </c>
      <c r="Q1279" s="55" t="s">
        <v>74</v>
      </c>
      <c r="R1279" s="59">
        <v>11.96</v>
      </c>
      <c r="S1279" s="59">
        <v>14.41</v>
      </c>
      <c r="T1279" s="60">
        <v>57.6</v>
      </c>
      <c r="U1279" s="55" t="s">
        <v>1983</v>
      </c>
      <c r="V1279" s="60">
        <v>434.4</v>
      </c>
      <c r="W1279" s="55" t="s">
        <v>48</v>
      </c>
      <c r="X1279" s="61">
        <v>9</v>
      </c>
      <c r="Y1279" s="11">
        <f t="shared" si="96"/>
        <v>1981</v>
      </c>
      <c r="Z1279" s="7" t="str">
        <f t="shared" si="97"/>
        <v>1981.3</v>
      </c>
      <c r="AA1279" s="12">
        <f>IF(AND(INDEX('Rate Case History'!V$11:V$13,MATCH($F1279,'Rate Case History'!$U$11:$U$13,0))="Yes",INDEX('Rate Case History'!V$15:V$17,MATCH($N1279,'Rate Case History'!$U$15:$U$17,0))="Yes",$M1279&lt;='Rate Case History'!$V$7,ISNUMBER($S1279)),$S1279/100,"NA")</f>
        <v>0.14410000000000001</v>
      </c>
    </row>
    <row r="1280" spans="1:27" x14ac:dyDescent="0.25">
      <c r="A1280" s="55" t="s">
        <v>46</v>
      </c>
      <c r="B1280" s="56" t="s">
        <v>1017</v>
      </c>
      <c r="C1280" s="55" t="s">
        <v>58</v>
      </c>
      <c r="D1280" s="55" t="s">
        <v>2454</v>
      </c>
      <c r="E1280" s="55" t="s">
        <v>163</v>
      </c>
      <c r="F1280" s="55" t="s">
        <v>35</v>
      </c>
      <c r="G1280" s="57">
        <v>29130</v>
      </c>
      <c r="H1280" s="58">
        <v>62.3</v>
      </c>
      <c r="I1280" s="59">
        <v>12.26</v>
      </c>
      <c r="J1280" s="59">
        <v>16</v>
      </c>
      <c r="K1280" s="59">
        <v>53.5</v>
      </c>
      <c r="L1280" s="59" t="s">
        <v>17</v>
      </c>
      <c r="M1280" s="57">
        <v>29411</v>
      </c>
      <c r="N1280" s="55" t="s">
        <v>76</v>
      </c>
      <c r="O1280" s="58">
        <v>34.5</v>
      </c>
      <c r="P1280" s="55" t="s">
        <v>74</v>
      </c>
      <c r="Q1280" s="55" t="s">
        <v>74</v>
      </c>
      <c r="R1280" s="59">
        <v>11.54</v>
      </c>
      <c r="S1280" s="59">
        <v>14.51</v>
      </c>
      <c r="T1280" s="59">
        <v>53.69</v>
      </c>
      <c r="U1280" s="55" t="s">
        <v>1985</v>
      </c>
      <c r="V1280" s="59" t="s">
        <v>17</v>
      </c>
      <c r="W1280" s="55" t="s">
        <v>17</v>
      </c>
      <c r="X1280" s="61">
        <v>9</v>
      </c>
      <c r="Y1280" s="11">
        <f t="shared" si="96"/>
        <v>1980</v>
      </c>
      <c r="Z1280" s="7" t="str">
        <f t="shared" si="97"/>
        <v>1980.3</v>
      </c>
      <c r="AA1280" s="12">
        <f>IF(AND(INDEX('Rate Case History'!V$11:V$13,MATCH($F1280,'Rate Case History'!$U$11:$U$13,0))="Yes",INDEX('Rate Case History'!V$15:V$17,MATCH($N1280,'Rate Case History'!$U$15:$U$17,0))="Yes",$M1280&lt;='Rate Case History'!$V$7,ISNUMBER($S1280)),$S1280/100,"NA")</f>
        <v>0.14510000000000001</v>
      </c>
    </row>
    <row r="1281" spans="1:27" x14ac:dyDescent="0.25">
      <c r="A1281" s="55" t="s">
        <v>46</v>
      </c>
      <c r="B1281" s="56" t="s">
        <v>1020</v>
      </c>
      <c r="C1281" s="55" t="s">
        <v>109</v>
      </c>
      <c r="D1281" s="55" t="s">
        <v>1021</v>
      </c>
      <c r="E1281" s="55" t="s">
        <v>163</v>
      </c>
      <c r="F1281" s="55" t="s">
        <v>35</v>
      </c>
      <c r="G1281" s="57">
        <v>43189</v>
      </c>
      <c r="H1281" s="58">
        <v>34.021227000000003</v>
      </c>
      <c r="I1281" s="59">
        <v>7.97</v>
      </c>
      <c r="J1281" s="59">
        <v>10.75</v>
      </c>
      <c r="K1281" s="59">
        <v>51.06</v>
      </c>
      <c r="L1281" s="60">
        <v>627.59144400000002</v>
      </c>
      <c r="M1281" s="57">
        <v>43705</v>
      </c>
      <c r="N1281" s="55" t="s">
        <v>73</v>
      </c>
      <c r="O1281" s="58">
        <v>22.730487</v>
      </c>
      <c r="P1281" s="55" t="s">
        <v>74</v>
      </c>
      <c r="Q1281" s="55" t="s">
        <v>74</v>
      </c>
      <c r="R1281" s="59">
        <v>7.48</v>
      </c>
      <c r="S1281" s="59" t="s">
        <v>17</v>
      </c>
      <c r="T1281" s="59" t="s">
        <v>17</v>
      </c>
      <c r="U1281" s="55" t="s">
        <v>1676</v>
      </c>
      <c r="V1281" s="59">
        <v>622.29798800000003</v>
      </c>
      <c r="W1281" s="55" t="s">
        <v>48</v>
      </c>
      <c r="X1281" s="61">
        <v>17</v>
      </c>
      <c r="Y1281" s="11">
        <f t="shared" si="96"/>
        <v>2019</v>
      </c>
      <c r="Z1281" s="7" t="str">
        <f t="shared" si="97"/>
        <v>2019.3</v>
      </c>
      <c r="AA1281" s="12" t="str">
        <f>IF(AND(INDEX('Rate Case History'!V$11:V$13,MATCH($F1281,'Rate Case History'!$U$11:$U$13,0))="Yes",INDEX('Rate Case History'!V$15:V$17,MATCH($N1281,'Rate Case History'!$U$15:$U$17,0))="Yes",$M1281&lt;='Rate Case History'!$V$7,ISNUMBER($S1281)),$S1281/100,"NA")</f>
        <v>NA</v>
      </c>
    </row>
    <row r="1282" spans="1:27" x14ac:dyDescent="0.25">
      <c r="A1282" s="55" t="s">
        <v>46</v>
      </c>
      <c r="B1282" s="56" t="s">
        <v>1020</v>
      </c>
      <c r="C1282" s="55" t="s">
        <v>109</v>
      </c>
      <c r="D1282" s="55" t="s">
        <v>1022</v>
      </c>
      <c r="E1282" s="55" t="s">
        <v>163</v>
      </c>
      <c r="F1282" s="55" t="s">
        <v>35</v>
      </c>
      <c r="G1282" s="57">
        <v>39406</v>
      </c>
      <c r="H1282" s="58">
        <v>27.038546</v>
      </c>
      <c r="I1282" s="59">
        <v>9.36</v>
      </c>
      <c r="J1282" s="59">
        <v>11.5</v>
      </c>
      <c r="K1282" s="59">
        <v>52</v>
      </c>
      <c r="L1282" s="60">
        <v>231.89699999999999</v>
      </c>
      <c r="M1282" s="57">
        <v>39820</v>
      </c>
      <c r="N1282" s="55" t="s">
        <v>73</v>
      </c>
      <c r="O1282" s="58">
        <v>14.779153000000001</v>
      </c>
      <c r="P1282" s="55" t="s">
        <v>74</v>
      </c>
      <c r="Q1282" s="55" t="s">
        <v>74</v>
      </c>
      <c r="R1282" s="59">
        <v>8.89</v>
      </c>
      <c r="S1282" s="59" t="s">
        <v>17</v>
      </c>
      <c r="T1282" s="59" t="s">
        <v>17</v>
      </c>
      <c r="U1282" s="55" t="s">
        <v>1884</v>
      </c>
      <c r="V1282" s="60">
        <v>234.839282</v>
      </c>
      <c r="W1282" s="55" t="s">
        <v>48</v>
      </c>
      <c r="X1282" s="61">
        <v>13</v>
      </c>
      <c r="Y1282" s="11">
        <f t="shared" si="96"/>
        <v>2009</v>
      </c>
      <c r="Z1282" s="7" t="str">
        <f t="shared" si="97"/>
        <v>2009.1</v>
      </c>
      <c r="AA1282" s="12" t="str">
        <f>IF(AND(INDEX('Rate Case History'!V$11:V$13,MATCH($F1282,'Rate Case History'!$U$11:$U$13,0))="Yes",INDEX('Rate Case History'!V$15:V$17,MATCH($N1282,'Rate Case History'!$U$15:$U$17,0))="Yes",$M1282&lt;='Rate Case History'!$V$7,ISNUMBER($S1282)),$S1282/100,"NA")</f>
        <v>NA</v>
      </c>
    </row>
    <row r="1283" spans="1:27" x14ac:dyDescent="0.25">
      <c r="A1283" s="55" t="s">
        <v>46</v>
      </c>
      <c r="B1283" s="56" t="s">
        <v>1020</v>
      </c>
      <c r="C1283" s="55" t="s">
        <v>109</v>
      </c>
      <c r="D1283" s="55" t="s">
        <v>1023</v>
      </c>
      <c r="E1283" s="55" t="s">
        <v>163</v>
      </c>
      <c r="F1283" s="55" t="s">
        <v>35</v>
      </c>
      <c r="G1283" s="57">
        <v>38135</v>
      </c>
      <c r="H1283" s="58">
        <v>26.3</v>
      </c>
      <c r="I1283" s="60">
        <v>9.8800000000000008</v>
      </c>
      <c r="J1283" s="60">
        <v>12.25</v>
      </c>
      <c r="K1283" s="60">
        <v>51.1</v>
      </c>
      <c r="L1283" s="59">
        <v>259.39999999999998</v>
      </c>
      <c r="M1283" s="57">
        <v>38455</v>
      </c>
      <c r="N1283" s="55" t="s">
        <v>73</v>
      </c>
      <c r="O1283" s="58">
        <v>15.7</v>
      </c>
      <c r="P1283" s="55" t="s">
        <v>74</v>
      </c>
      <c r="Q1283" s="55" t="s">
        <v>74</v>
      </c>
      <c r="R1283" s="60">
        <v>8.94</v>
      </c>
      <c r="S1283" s="60">
        <v>10.6</v>
      </c>
      <c r="T1283" s="60">
        <v>48.1</v>
      </c>
      <c r="U1283" s="55" t="s">
        <v>1726</v>
      </c>
      <c r="V1283" s="60">
        <v>246</v>
      </c>
      <c r="W1283" s="55" t="s">
        <v>48</v>
      </c>
      <c r="X1283" s="61">
        <v>10</v>
      </c>
      <c r="Y1283" s="11">
        <f t="shared" si="96"/>
        <v>2005</v>
      </c>
      <c r="Z1283" s="7" t="str">
        <f t="shared" si="97"/>
        <v>2005.2</v>
      </c>
      <c r="AA1283" s="12">
        <f>IF(AND(INDEX('Rate Case History'!V$11:V$13,MATCH($F1283,'Rate Case History'!$U$11:$U$13,0))="Yes",INDEX('Rate Case History'!V$15:V$17,MATCH($N1283,'Rate Case History'!$U$15:$U$17,0))="Yes",$M1283&lt;='Rate Case History'!$V$7,ISNUMBER($S1283)),$S1283/100,"NA")</f>
        <v>0.106</v>
      </c>
    </row>
    <row r="1284" spans="1:27" x14ac:dyDescent="0.25">
      <c r="A1284" s="55" t="s">
        <v>51</v>
      </c>
      <c r="B1284" s="56" t="s">
        <v>194</v>
      </c>
      <c r="C1284" s="55" t="s">
        <v>109</v>
      </c>
      <c r="D1284" s="55" t="s">
        <v>1024</v>
      </c>
      <c r="E1284" s="55" t="s">
        <v>163</v>
      </c>
      <c r="F1284" s="55" t="s">
        <v>35</v>
      </c>
      <c r="G1284" s="57">
        <v>44270</v>
      </c>
      <c r="H1284" s="58">
        <v>-0.84369700000000003</v>
      </c>
      <c r="I1284" s="59" t="s">
        <v>17</v>
      </c>
      <c r="J1284" s="59" t="s">
        <v>17</v>
      </c>
      <c r="K1284" s="59" t="s">
        <v>17</v>
      </c>
      <c r="L1284" s="59">
        <v>78.986346999999995</v>
      </c>
      <c r="M1284" s="57">
        <v>44427</v>
      </c>
      <c r="N1284" s="55" t="s">
        <v>73</v>
      </c>
      <c r="O1284" s="58">
        <v>-0.88369699999999995</v>
      </c>
      <c r="P1284" s="55" t="s">
        <v>74</v>
      </c>
      <c r="Q1284" s="55" t="s">
        <v>74</v>
      </c>
      <c r="R1284" s="60" t="s">
        <v>17</v>
      </c>
      <c r="S1284" s="59" t="s">
        <v>17</v>
      </c>
      <c r="T1284" s="60" t="s">
        <v>17</v>
      </c>
      <c r="U1284" s="55" t="s">
        <v>1685</v>
      </c>
      <c r="V1284" s="60" t="s">
        <v>17</v>
      </c>
      <c r="W1284" s="55" t="s">
        <v>17</v>
      </c>
      <c r="X1284" s="61">
        <v>5</v>
      </c>
      <c r="Y1284" s="11">
        <f t="shared" si="96"/>
        <v>2021</v>
      </c>
      <c r="Z1284" s="7" t="str">
        <f t="shared" si="97"/>
        <v>2021.3</v>
      </c>
      <c r="AA1284" s="12" t="str">
        <f>IF(AND(INDEX('Rate Case History'!V$11:V$13,MATCH($F1284,'Rate Case History'!$U$11:$U$13,0))="Yes",INDEX('Rate Case History'!V$15:V$17,MATCH($N1284,'Rate Case History'!$U$15:$U$17,0))="Yes",$M1284&lt;='Rate Case History'!$V$7,ISNUMBER($S1284)),$S1284/100,"NA")</f>
        <v>NA</v>
      </c>
    </row>
    <row r="1285" spans="1:27" x14ac:dyDescent="0.25">
      <c r="A1285" s="55" t="s">
        <v>51</v>
      </c>
      <c r="B1285" s="56" t="s">
        <v>194</v>
      </c>
      <c r="C1285" s="55" t="s">
        <v>109</v>
      </c>
      <c r="D1285" s="55" t="s">
        <v>1025</v>
      </c>
      <c r="E1285" s="55" t="s">
        <v>163</v>
      </c>
      <c r="F1285" s="55" t="s">
        <v>35</v>
      </c>
      <c r="G1285" s="57">
        <v>43903</v>
      </c>
      <c r="H1285" s="58">
        <v>-1.972761</v>
      </c>
      <c r="I1285" s="59" t="s">
        <v>17</v>
      </c>
      <c r="J1285" s="59" t="s">
        <v>17</v>
      </c>
      <c r="K1285" s="59" t="s">
        <v>17</v>
      </c>
      <c r="L1285" s="59">
        <v>72.918683000000001</v>
      </c>
      <c r="M1285" s="57">
        <v>44026</v>
      </c>
      <c r="N1285" s="55" t="s">
        <v>73</v>
      </c>
      <c r="O1285" s="58">
        <v>-2.46</v>
      </c>
      <c r="P1285" s="55" t="s">
        <v>74</v>
      </c>
      <c r="Q1285" s="55" t="s">
        <v>74</v>
      </c>
      <c r="R1285" s="59" t="s">
        <v>17</v>
      </c>
      <c r="S1285" s="59" t="s">
        <v>17</v>
      </c>
      <c r="T1285" s="59" t="s">
        <v>17</v>
      </c>
      <c r="U1285" s="55" t="s">
        <v>1686</v>
      </c>
      <c r="V1285" s="59" t="s">
        <v>17</v>
      </c>
      <c r="W1285" s="55" t="s">
        <v>17</v>
      </c>
      <c r="X1285" s="61">
        <v>4</v>
      </c>
      <c r="Y1285" s="11">
        <f t="shared" si="96"/>
        <v>2020</v>
      </c>
      <c r="Z1285" s="7" t="str">
        <f t="shared" si="97"/>
        <v>2020.3</v>
      </c>
      <c r="AA1285" s="12" t="str">
        <f>IF(AND(INDEX('Rate Case History'!V$11:V$13,MATCH($F1285,'Rate Case History'!$U$11:$U$13,0))="Yes",INDEX('Rate Case History'!V$15:V$17,MATCH($N1285,'Rate Case History'!$U$15:$U$17,0))="Yes",$M1285&lt;='Rate Case History'!$V$7,ISNUMBER($S1285)),$S1285/100,"NA")</f>
        <v>NA</v>
      </c>
    </row>
    <row r="1286" spans="1:27" x14ac:dyDescent="0.25">
      <c r="A1286" s="55" t="s">
        <v>51</v>
      </c>
      <c r="B1286" s="56" t="s">
        <v>194</v>
      </c>
      <c r="C1286" s="55" t="s">
        <v>109</v>
      </c>
      <c r="D1286" s="55" t="s">
        <v>1026</v>
      </c>
      <c r="E1286" s="55" t="s">
        <v>163</v>
      </c>
      <c r="F1286" s="55" t="s">
        <v>35</v>
      </c>
      <c r="G1286" s="57">
        <v>43539</v>
      </c>
      <c r="H1286" s="58">
        <v>1.9798009999999999</v>
      </c>
      <c r="I1286" s="59" t="s">
        <v>17</v>
      </c>
      <c r="J1286" s="59" t="s">
        <v>17</v>
      </c>
      <c r="K1286" s="59" t="s">
        <v>17</v>
      </c>
      <c r="L1286" s="59">
        <v>62.915289999999999</v>
      </c>
      <c r="M1286" s="57">
        <v>43706</v>
      </c>
      <c r="N1286" s="55" t="s">
        <v>76</v>
      </c>
      <c r="O1286" s="58">
        <v>1.9433670000000001</v>
      </c>
      <c r="P1286" s="55" t="s">
        <v>74</v>
      </c>
      <c r="Q1286" s="55" t="s">
        <v>74</v>
      </c>
      <c r="R1286" s="59" t="s">
        <v>17</v>
      </c>
      <c r="S1286" s="59" t="s">
        <v>17</v>
      </c>
      <c r="T1286" s="59" t="s">
        <v>17</v>
      </c>
      <c r="U1286" s="55" t="s">
        <v>1687</v>
      </c>
      <c r="V1286" s="59">
        <v>62.805768</v>
      </c>
      <c r="W1286" s="55" t="s">
        <v>18</v>
      </c>
      <c r="X1286" s="61">
        <v>5</v>
      </c>
      <c r="Y1286" s="11">
        <f t="shared" si="96"/>
        <v>2019</v>
      </c>
      <c r="Z1286" s="7" t="str">
        <f t="shared" si="97"/>
        <v>2019.3</v>
      </c>
      <c r="AA1286" s="12" t="str">
        <f>IF(AND(INDEX('Rate Case History'!V$11:V$13,MATCH($F1286,'Rate Case History'!$U$11:$U$13,0))="Yes",INDEX('Rate Case History'!V$15:V$17,MATCH($N1286,'Rate Case History'!$U$15:$U$17,0))="Yes",$M1286&lt;='Rate Case History'!$V$7,ISNUMBER($S1286)),$S1286/100,"NA")</f>
        <v>NA</v>
      </c>
    </row>
    <row r="1287" spans="1:27" x14ac:dyDescent="0.25">
      <c r="A1287" s="55" t="s">
        <v>51</v>
      </c>
      <c r="B1287" s="56" t="s">
        <v>194</v>
      </c>
      <c r="C1287" s="55" t="s">
        <v>109</v>
      </c>
      <c r="D1287" s="55" t="s">
        <v>1027</v>
      </c>
      <c r="E1287" s="55" t="s">
        <v>163</v>
      </c>
      <c r="F1287" s="55" t="s">
        <v>35</v>
      </c>
      <c r="G1287" s="57">
        <v>43174</v>
      </c>
      <c r="H1287" s="58">
        <v>5.0862889999999998</v>
      </c>
      <c r="I1287" s="59" t="s">
        <v>17</v>
      </c>
      <c r="J1287" s="59" t="s">
        <v>17</v>
      </c>
      <c r="K1287" s="59" t="s">
        <v>17</v>
      </c>
      <c r="L1287" s="59">
        <v>57.002341999999999</v>
      </c>
      <c r="M1287" s="57">
        <v>43377</v>
      </c>
      <c r="N1287" s="55" t="s">
        <v>76</v>
      </c>
      <c r="O1287" s="58">
        <v>5.3624660000000004</v>
      </c>
      <c r="P1287" s="55" t="s">
        <v>74</v>
      </c>
      <c r="Q1287" s="55" t="s">
        <v>74</v>
      </c>
      <c r="R1287" s="59" t="s">
        <v>17</v>
      </c>
      <c r="S1287" s="59" t="s">
        <v>17</v>
      </c>
      <c r="T1287" s="59" t="s">
        <v>17</v>
      </c>
      <c r="U1287" s="55" t="s">
        <v>1665</v>
      </c>
      <c r="V1287" s="59" t="s">
        <v>17</v>
      </c>
      <c r="W1287" s="55" t="s">
        <v>17</v>
      </c>
      <c r="X1287" s="61">
        <v>6</v>
      </c>
      <c r="Y1287" s="11">
        <f t="shared" si="96"/>
        <v>2018</v>
      </c>
      <c r="Z1287" s="7" t="str">
        <f t="shared" si="97"/>
        <v>2018.4</v>
      </c>
      <c r="AA1287" s="12" t="str">
        <f>IF(AND(INDEX('Rate Case History'!V$11:V$13,MATCH($F1287,'Rate Case History'!$U$11:$U$13,0))="Yes",INDEX('Rate Case History'!V$15:V$17,MATCH($N1287,'Rate Case History'!$U$15:$U$17,0))="Yes",$M1287&lt;='Rate Case History'!$V$7,ISNUMBER($S1287)),$S1287/100,"NA")</f>
        <v>NA</v>
      </c>
    </row>
    <row r="1288" spans="1:27" x14ac:dyDescent="0.25">
      <c r="A1288" s="55" t="s">
        <v>51</v>
      </c>
      <c r="B1288" s="56" t="s">
        <v>194</v>
      </c>
      <c r="C1288" s="55" t="s">
        <v>109</v>
      </c>
      <c r="D1288" s="55" t="s">
        <v>1028</v>
      </c>
      <c r="E1288" s="55" t="s">
        <v>163</v>
      </c>
      <c r="F1288" s="55" t="s">
        <v>35</v>
      </c>
      <c r="G1288" s="57">
        <v>42809</v>
      </c>
      <c r="H1288" s="58">
        <v>2.2016330000000002</v>
      </c>
      <c r="I1288" s="59" t="s">
        <v>17</v>
      </c>
      <c r="J1288" s="59" t="s">
        <v>17</v>
      </c>
      <c r="K1288" s="59" t="s">
        <v>17</v>
      </c>
      <c r="L1288" s="59">
        <v>54.066353999999997</v>
      </c>
      <c r="M1288" s="57">
        <v>43027</v>
      </c>
      <c r="N1288" s="55" t="s">
        <v>76</v>
      </c>
      <c r="O1288" s="58">
        <v>2.1528809999999998</v>
      </c>
      <c r="P1288" s="55" t="s">
        <v>74</v>
      </c>
      <c r="Q1288" s="55" t="s">
        <v>74</v>
      </c>
      <c r="R1288" s="59" t="s">
        <v>17</v>
      </c>
      <c r="S1288" s="59" t="s">
        <v>17</v>
      </c>
      <c r="T1288" s="59" t="s">
        <v>17</v>
      </c>
      <c r="U1288" s="55" t="s">
        <v>1722</v>
      </c>
      <c r="V1288" s="59">
        <v>54.060575999999998</v>
      </c>
      <c r="W1288" s="55" t="s">
        <v>18</v>
      </c>
      <c r="X1288" s="61">
        <v>7</v>
      </c>
      <c r="Y1288" s="11">
        <f t="shared" si="96"/>
        <v>2017</v>
      </c>
      <c r="Z1288" s="7" t="str">
        <f t="shared" si="97"/>
        <v>2017.4</v>
      </c>
      <c r="AA1288" s="12" t="str">
        <f>IF(AND(INDEX('Rate Case History'!V$11:V$13,MATCH($F1288,'Rate Case History'!$U$11:$U$13,0))="Yes",INDEX('Rate Case History'!V$15:V$17,MATCH($N1288,'Rate Case History'!$U$15:$U$17,0))="Yes",$M1288&lt;='Rate Case History'!$V$7,ISNUMBER($S1288)),$S1288/100,"NA")</f>
        <v>NA</v>
      </c>
    </row>
    <row r="1289" spans="1:27" x14ac:dyDescent="0.25">
      <c r="A1289" s="55" t="s">
        <v>51</v>
      </c>
      <c r="B1289" s="56" t="s">
        <v>194</v>
      </c>
      <c r="C1289" s="55" t="s">
        <v>109</v>
      </c>
      <c r="D1289" s="55" t="s">
        <v>1029</v>
      </c>
      <c r="E1289" s="55" t="s">
        <v>163</v>
      </c>
      <c r="F1289" s="55" t="s">
        <v>35</v>
      </c>
      <c r="G1289" s="57">
        <v>42444</v>
      </c>
      <c r="H1289" s="58">
        <v>0.50031000000000003</v>
      </c>
      <c r="I1289" s="59">
        <v>8.64</v>
      </c>
      <c r="J1289" s="59">
        <v>10.3</v>
      </c>
      <c r="K1289" s="59">
        <v>54.96</v>
      </c>
      <c r="L1289" s="60">
        <v>51.986291000000001</v>
      </c>
      <c r="M1289" s="57">
        <v>42570</v>
      </c>
      <c r="N1289" s="55" t="s">
        <v>73</v>
      </c>
      <c r="O1289" s="58">
        <v>0</v>
      </c>
      <c r="P1289" s="55" t="s">
        <v>74</v>
      </c>
      <c r="Q1289" s="55" t="s">
        <v>74</v>
      </c>
      <c r="R1289" s="59" t="s">
        <v>17</v>
      </c>
      <c r="S1289" s="59" t="s">
        <v>17</v>
      </c>
      <c r="T1289" s="59" t="s">
        <v>17</v>
      </c>
      <c r="U1289" s="55" t="s">
        <v>1656</v>
      </c>
      <c r="V1289" s="60" t="s">
        <v>17</v>
      </c>
      <c r="W1289" s="55" t="s">
        <v>17</v>
      </c>
      <c r="X1289" s="61">
        <v>4</v>
      </c>
      <c r="Y1289" s="11">
        <f t="shared" si="96"/>
        <v>2016</v>
      </c>
      <c r="Z1289" s="7" t="str">
        <f t="shared" si="97"/>
        <v>2016.3</v>
      </c>
      <c r="AA1289" s="12" t="str">
        <f>IF(AND(INDEX('Rate Case History'!V$11:V$13,MATCH($F1289,'Rate Case History'!$U$11:$U$13,0))="Yes",INDEX('Rate Case History'!V$15:V$17,MATCH($N1289,'Rate Case History'!$U$15:$U$17,0))="Yes",$M1289&lt;='Rate Case History'!$V$7,ISNUMBER($S1289)),$S1289/100,"NA")</f>
        <v>NA</v>
      </c>
    </row>
    <row r="1290" spans="1:27" x14ac:dyDescent="0.25">
      <c r="A1290" s="55" t="s">
        <v>51</v>
      </c>
      <c r="B1290" s="56" t="s">
        <v>194</v>
      </c>
      <c r="C1290" s="55" t="s">
        <v>109</v>
      </c>
      <c r="D1290" s="55" t="s">
        <v>1030</v>
      </c>
      <c r="E1290" s="55" t="s">
        <v>163</v>
      </c>
      <c r="F1290" s="55" t="s">
        <v>35</v>
      </c>
      <c r="G1290" s="57">
        <v>42076</v>
      </c>
      <c r="H1290" s="58">
        <v>0.87756299999999998</v>
      </c>
      <c r="I1290" s="59">
        <v>8.64</v>
      </c>
      <c r="J1290" s="59" t="s">
        <v>17</v>
      </c>
      <c r="K1290" s="59">
        <v>49.86</v>
      </c>
      <c r="L1290" s="59">
        <v>49.668753000000002</v>
      </c>
      <c r="M1290" s="57">
        <v>42312</v>
      </c>
      <c r="N1290" s="55" t="s">
        <v>76</v>
      </c>
      <c r="O1290" s="58">
        <v>0.85840300000000003</v>
      </c>
      <c r="P1290" s="55" t="s">
        <v>74</v>
      </c>
      <c r="Q1290" s="55" t="s">
        <v>74</v>
      </c>
      <c r="R1290" s="59">
        <v>8.64</v>
      </c>
      <c r="S1290" s="59" t="s">
        <v>17</v>
      </c>
      <c r="T1290" s="59">
        <v>49.86</v>
      </c>
      <c r="U1290" s="55" t="s">
        <v>1658</v>
      </c>
      <c r="V1290" s="59" t="s">
        <v>17</v>
      </c>
      <c r="W1290" s="55" t="s">
        <v>18</v>
      </c>
      <c r="X1290" s="61">
        <v>7</v>
      </c>
      <c r="Y1290" s="11">
        <f t="shared" si="96"/>
        <v>2015</v>
      </c>
      <c r="Z1290" s="7" t="str">
        <f t="shared" si="97"/>
        <v>2015.4</v>
      </c>
      <c r="AA1290" s="12" t="str">
        <f>IF(AND(INDEX('Rate Case History'!V$11:V$13,MATCH($F1290,'Rate Case History'!$U$11:$U$13,0))="Yes",INDEX('Rate Case History'!V$15:V$17,MATCH($N1290,'Rate Case History'!$U$15:$U$17,0))="Yes",$M1290&lt;='Rate Case History'!$V$7,ISNUMBER($S1290)),$S1290/100,"NA")</f>
        <v>NA</v>
      </c>
    </row>
    <row r="1291" spans="1:27" x14ac:dyDescent="0.25">
      <c r="A1291" s="55" t="s">
        <v>51</v>
      </c>
      <c r="B1291" s="56" t="s">
        <v>194</v>
      </c>
      <c r="C1291" s="55" t="s">
        <v>109</v>
      </c>
      <c r="D1291" s="55" t="s">
        <v>1031</v>
      </c>
      <c r="E1291" s="55" t="s">
        <v>163</v>
      </c>
      <c r="F1291" s="55" t="s">
        <v>35</v>
      </c>
      <c r="G1291" s="57">
        <v>41712</v>
      </c>
      <c r="H1291" s="58">
        <v>1.528985</v>
      </c>
      <c r="I1291" s="59">
        <v>8.64</v>
      </c>
      <c r="J1291" s="59" t="s">
        <v>17</v>
      </c>
      <c r="K1291" s="59">
        <v>50</v>
      </c>
      <c r="L1291" s="59">
        <v>51.627364999999998</v>
      </c>
      <c r="M1291" s="57">
        <v>41823</v>
      </c>
      <c r="N1291" s="55" t="s">
        <v>73</v>
      </c>
      <c r="O1291" s="58">
        <v>0.32661499999999999</v>
      </c>
      <c r="P1291" s="55" t="s">
        <v>74</v>
      </c>
      <c r="Q1291" s="55" t="s">
        <v>74</v>
      </c>
      <c r="R1291" s="59">
        <v>8.64</v>
      </c>
      <c r="S1291" s="59" t="s">
        <v>17</v>
      </c>
      <c r="T1291" s="59">
        <v>50</v>
      </c>
      <c r="U1291" s="55" t="s">
        <v>1661</v>
      </c>
      <c r="V1291" s="59">
        <v>51.627364999999998</v>
      </c>
      <c r="W1291" s="55" t="s">
        <v>18</v>
      </c>
      <c r="X1291" s="61">
        <v>3</v>
      </c>
      <c r="Y1291" s="11">
        <f t="shared" si="96"/>
        <v>2014</v>
      </c>
      <c r="Z1291" s="7" t="str">
        <f t="shared" si="97"/>
        <v>2014.3</v>
      </c>
      <c r="AA1291" s="12" t="str">
        <f>IF(AND(INDEX('Rate Case History'!V$11:V$13,MATCH($F1291,'Rate Case History'!$U$11:$U$13,0))="Yes",INDEX('Rate Case History'!V$15:V$17,MATCH($N1291,'Rate Case History'!$U$15:$U$17,0))="Yes",$M1291&lt;='Rate Case History'!$V$7,ISNUMBER($S1291)),$S1291/100,"NA")</f>
        <v>NA</v>
      </c>
    </row>
    <row r="1292" spans="1:27" x14ac:dyDescent="0.25">
      <c r="A1292" s="55" t="s">
        <v>51</v>
      </c>
      <c r="B1292" s="56" t="s">
        <v>194</v>
      </c>
      <c r="C1292" s="55" t="s">
        <v>109</v>
      </c>
      <c r="D1292" s="55" t="s">
        <v>1032</v>
      </c>
      <c r="E1292" s="55" t="s">
        <v>163</v>
      </c>
      <c r="F1292" s="55" t="s">
        <v>35</v>
      </c>
      <c r="G1292" s="57">
        <v>38170</v>
      </c>
      <c r="H1292" s="58">
        <v>7.4</v>
      </c>
      <c r="I1292" s="59">
        <v>9.01</v>
      </c>
      <c r="J1292" s="59">
        <v>11.25</v>
      </c>
      <c r="K1292" s="59">
        <v>49.86</v>
      </c>
      <c r="L1292" s="59">
        <v>64.7</v>
      </c>
      <c r="M1292" s="57">
        <v>38349</v>
      </c>
      <c r="N1292" s="55" t="s">
        <v>73</v>
      </c>
      <c r="O1292" s="58">
        <v>3.5</v>
      </c>
      <c r="P1292" s="55" t="s">
        <v>75</v>
      </c>
      <c r="Q1292" s="55" t="s">
        <v>74</v>
      </c>
      <c r="R1292" s="59">
        <v>8.51</v>
      </c>
      <c r="S1292" s="59">
        <v>10.25</v>
      </c>
      <c r="T1292" s="59">
        <v>49.86</v>
      </c>
      <c r="U1292" s="55" t="s">
        <v>1885</v>
      </c>
      <c r="V1292" s="59">
        <v>59.1</v>
      </c>
      <c r="W1292" s="55" t="s">
        <v>18</v>
      </c>
      <c r="X1292" s="61">
        <v>5</v>
      </c>
      <c r="Y1292" s="11">
        <f t="shared" si="96"/>
        <v>2004</v>
      </c>
      <c r="Z1292" s="7" t="str">
        <f t="shared" si="97"/>
        <v>2004.4</v>
      </c>
      <c r="AA1292" s="12">
        <f>IF(AND(INDEX('Rate Case History'!V$11:V$13,MATCH($F1292,'Rate Case History'!$U$11:$U$13,0))="Yes",INDEX('Rate Case History'!V$15:V$17,MATCH($N1292,'Rate Case History'!$U$15:$U$17,0))="Yes",$M1292&lt;='Rate Case History'!$V$7,ISNUMBER($S1292)),$S1292/100,"NA")</f>
        <v>0.10249999999999999</v>
      </c>
    </row>
    <row r="1293" spans="1:27" x14ac:dyDescent="0.25">
      <c r="A1293" s="55" t="s">
        <v>51</v>
      </c>
      <c r="B1293" s="56" t="s">
        <v>194</v>
      </c>
      <c r="C1293" s="55" t="s">
        <v>109</v>
      </c>
      <c r="D1293" s="55" t="s">
        <v>1033</v>
      </c>
      <c r="E1293" s="55" t="s">
        <v>163</v>
      </c>
      <c r="F1293" s="55" t="s">
        <v>35</v>
      </c>
      <c r="G1293" s="57">
        <v>37098</v>
      </c>
      <c r="H1293" s="58">
        <v>13.7</v>
      </c>
      <c r="I1293" s="59">
        <v>9.06</v>
      </c>
      <c r="J1293" s="59">
        <v>11.5</v>
      </c>
      <c r="K1293" s="59">
        <v>48.3</v>
      </c>
      <c r="L1293" s="59">
        <v>59.3</v>
      </c>
      <c r="M1293" s="57">
        <v>37594</v>
      </c>
      <c r="N1293" s="55" t="s">
        <v>73</v>
      </c>
      <c r="O1293" s="58">
        <v>7.4</v>
      </c>
      <c r="P1293" s="55" t="s">
        <v>74</v>
      </c>
      <c r="Q1293" s="55" t="s">
        <v>74</v>
      </c>
      <c r="R1293" s="59">
        <v>8.69</v>
      </c>
      <c r="S1293" s="59">
        <v>10.75</v>
      </c>
      <c r="T1293" s="59">
        <v>48.3</v>
      </c>
      <c r="U1293" s="55" t="s">
        <v>1720</v>
      </c>
      <c r="V1293" s="59" t="s">
        <v>17</v>
      </c>
      <c r="W1293" s="55" t="s">
        <v>21</v>
      </c>
      <c r="X1293" s="61">
        <v>16</v>
      </c>
      <c r="Y1293" s="11">
        <f t="shared" si="96"/>
        <v>2002</v>
      </c>
      <c r="Z1293" s="7" t="str">
        <f t="shared" si="97"/>
        <v>2002.4</v>
      </c>
      <c r="AA1293" s="12">
        <f>IF(AND(INDEX('Rate Case History'!V$11:V$13,MATCH($F1293,'Rate Case History'!$U$11:$U$13,0))="Yes",INDEX('Rate Case History'!V$15:V$17,MATCH($N1293,'Rate Case History'!$U$15:$U$17,0))="Yes",$M1293&lt;='Rate Case History'!$V$7,ISNUMBER($S1293)),$S1293/100,"NA")</f>
        <v>0.1075</v>
      </c>
    </row>
    <row r="1294" spans="1:27" x14ac:dyDescent="0.25">
      <c r="A1294" s="55" t="s">
        <v>51</v>
      </c>
      <c r="B1294" s="56" t="s">
        <v>194</v>
      </c>
      <c r="C1294" s="55" t="s">
        <v>109</v>
      </c>
      <c r="D1294" s="55" t="s">
        <v>1034</v>
      </c>
      <c r="E1294" s="55" t="s">
        <v>163</v>
      </c>
      <c r="F1294" s="55" t="s">
        <v>35</v>
      </c>
      <c r="G1294" s="57">
        <v>34523</v>
      </c>
      <c r="H1294" s="58">
        <v>6</v>
      </c>
      <c r="I1294" s="59">
        <v>10.199999999999999</v>
      </c>
      <c r="J1294" s="59">
        <v>11.9</v>
      </c>
      <c r="K1294" s="59">
        <v>53.41</v>
      </c>
      <c r="L1294" s="59" t="s">
        <v>17</v>
      </c>
      <c r="M1294" s="57">
        <v>34651</v>
      </c>
      <c r="N1294" s="55" t="s">
        <v>73</v>
      </c>
      <c r="O1294" s="58">
        <v>4.2</v>
      </c>
      <c r="P1294" s="55" t="s">
        <v>74</v>
      </c>
      <c r="Q1294" s="55" t="s">
        <v>74</v>
      </c>
      <c r="R1294" s="59" t="s">
        <v>17</v>
      </c>
      <c r="S1294" s="59" t="s">
        <v>17</v>
      </c>
      <c r="T1294" s="59" t="s">
        <v>17</v>
      </c>
      <c r="U1294" s="55" t="s">
        <v>1886</v>
      </c>
      <c r="V1294" s="59" t="s">
        <v>17</v>
      </c>
      <c r="W1294" s="55" t="s">
        <v>18</v>
      </c>
      <c r="X1294" s="61">
        <v>4</v>
      </c>
      <c r="Y1294" s="11">
        <f t="shared" si="96"/>
        <v>1994</v>
      </c>
      <c r="Z1294" s="7" t="str">
        <f t="shared" si="97"/>
        <v>1994.4</v>
      </c>
      <c r="AA1294" s="12" t="str">
        <f>IF(AND(INDEX('Rate Case History'!V$11:V$13,MATCH($F1294,'Rate Case History'!$U$11:$U$13,0))="Yes",INDEX('Rate Case History'!V$15:V$17,MATCH($N1294,'Rate Case History'!$U$15:$U$17,0))="Yes",$M1294&lt;='Rate Case History'!$V$7,ISNUMBER($S1294)),$S1294/100,"NA")</f>
        <v>NA</v>
      </c>
    </row>
    <row r="1295" spans="1:27" x14ac:dyDescent="0.25">
      <c r="A1295" s="55" t="s">
        <v>51</v>
      </c>
      <c r="B1295" s="56" t="s">
        <v>194</v>
      </c>
      <c r="C1295" s="55" t="s">
        <v>109</v>
      </c>
      <c r="D1295" s="55" t="s">
        <v>1035</v>
      </c>
      <c r="E1295" s="55" t="s">
        <v>163</v>
      </c>
      <c r="F1295" s="55" t="s">
        <v>35</v>
      </c>
      <c r="G1295" s="57">
        <v>33735</v>
      </c>
      <c r="H1295" s="58">
        <v>10.1</v>
      </c>
      <c r="I1295" s="59">
        <v>10.64</v>
      </c>
      <c r="J1295" s="59">
        <v>12.25</v>
      </c>
      <c r="K1295" s="59">
        <v>50</v>
      </c>
      <c r="L1295" s="59" t="s">
        <v>17</v>
      </c>
      <c r="M1295" s="57">
        <v>34165</v>
      </c>
      <c r="N1295" s="55" t="s">
        <v>73</v>
      </c>
      <c r="O1295" s="58">
        <v>4</v>
      </c>
      <c r="P1295" s="55" t="s">
        <v>74</v>
      </c>
      <c r="Q1295" s="55" t="s">
        <v>75</v>
      </c>
      <c r="R1295" s="59" t="s">
        <v>17</v>
      </c>
      <c r="S1295" s="59" t="s">
        <v>17</v>
      </c>
      <c r="T1295" s="59" t="s">
        <v>17</v>
      </c>
      <c r="U1295" s="55" t="s">
        <v>17</v>
      </c>
      <c r="V1295" s="59" t="s">
        <v>17</v>
      </c>
      <c r="W1295" s="55" t="s">
        <v>17</v>
      </c>
      <c r="X1295" s="61">
        <v>14</v>
      </c>
      <c r="Y1295" s="11">
        <f t="shared" si="96"/>
        <v>1993</v>
      </c>
      <c r="Z1295" s="7" t="str">
        <f t="shared" si="97"/>
        <v>1993.3</v>
      </c>
      <c r="AA1295" s="12" t="str">
        <f>IF(AND(INDEX('Rate Case History'!V$11:V$13,MATCH($F1295,'Rate Case History'!$U$11:$U$13,0))="Yes",INDEX('Rate Case History'!V$15:V$17,MATCH($N1295,'Rate Case History'!$U$15:$U$17,0))="Yes",$M1295&lt;='Rate Case History'!$V$7,ISNUMBER($S1295)),$S1295/100,"NA")</f>
        <v>NA</v>
      </c>
    </row>
    <row r="1296" spans="1:27" x14ac:dyDescent="0.25">
      <c r="A1296" s="55" t="s">
        <v>51</v>
      </c>
      <c r="B1296" s="56" t="s">
        <v>194</v>
      </c>
      <c r="C1296" s="55" t="s">
        <v>109</v>
      </c>
      <c r="D1296" s="55" t="s">
        <v>2455</v>
      </c>
      <c r="E1296" s="55" t="s">
        <v>163</v>
      </c>
      <c r="F1296" s="55" t="s">
        <v>35</v>
      </c>
      <c r="G1296" s="57">
        <v>31077</v>
      </c>
      <c r="H1296" s="58">
        <v>14.4</v>
      </c>
      <c r="I1296" s="59">
        <v>13.42</v>
      </c>
      <c r="J1296" s="59">
        <v>16</v>
      </c>
      <c r="K1296" s="59">
        <v>52.05</v>
      </c>
      <c r="L1296" s="59" t="s">
        <v>17</v>
      </c>
      <c r="M1296" s="57">
        <v>31429</v>
      </c>
      <c r="N1296" s="55" t="s">
        <v>76</v>
      </c>
      <c r="O1296" s="58">
        <v>6.7</v>
      </c>
      <c r="P1296" s="55" t="s">
        <v>74</v>
      </c>
      <c r="Q1296" s="55" t="s">
        <v>74</v>
      </c>
      <c r="R1296" s="59">
        <v>12.74</v>
      </c>
      <c r="S1296" s="59">
        <v>14.5</v>
      </c>
      <c r="T1296" s="59">
        <v>54</v>
      </c>
      <c r="U1296" s="55" t="s">
        <v>1955</v>
      </c>
      <c r="V1296" s="59" t="s">
        <v>17</v>
      </c>
      <c r="W1296" s="55" t="s">
        <v>18</v>
      </c>
      <c r="X1296" s="61">
        <v>11</v>
      </c>
      <c r="Y1296" s="11">
        <f t="shared" si="96"/>
        <v>1986</v>
      </c>
      <c r="Z1296" s="7" t="str">
        <f t="shared" si="97"/>
        <v>1986.1</v>
      </c>
      <c r="AA1296" s="12">
        <f>IF(AND(INDEX('Rate Case History'!V$11:V$13,MATCH($F1296,'Rate Case History'!$U$11:$U$13,0))="Yes",INDEX('Rate Case History'!V$15:V$17,MATCH($N1296,'Rate Case History'!$U$15:$U$17,0))="Yes",$M1296&lt;='Rate Case History'!$V$7,ISNUMBER($S1296)),$S1296/100,"NA")</f>
        <v>0.14499999999999999</v>
      </c>
    </row>
    <row r="1297" spans="1:27" x14ac:dyDescent="0.25">
      <c r="A1297" s="55" t="s">
        <v>51</v>
      </c>
      <c r="B1297" s="56" t="s">
        <v>194</v>
      </c>
      <c r="C1297" s="55" t="s">
        <v>109</v>
      </c>
      <c r="D1297" s="55" t="s">
        <v>2456</v>
      </c>
      <c r="E1297" s="55" t="s">
        <v>163</v>
      </c>
      <c r="F1297" s="55" t="s">
        <v>35</v>
      </c>
      <c r="G1297" s="57">
        <v>30141</v>
      </c>
      <c r="H1297" s="58">
        <v>14.7</v>
      </c>
      <c r="I1297" s="60">
        <v>14.31</v>
      </c>
      <c r="J1297" s="60">
        <v>17</v>
      </c>
      <c r="K1297" s="60">
        <v>51.59</v>
      </c>
      <c r="L1297" s="59" t="s">
        <v>17</v>
      </c>
      <c r="M1297" s="57">
        <v>30575</v>
      </c>
      <c r="N1297" s="55" t="s">
        <v>76</v>
      </c>
      <c r="O1297" s="58">
        <v>7.6</v>
      </c>
      <c r="P1297" s="55" t="s">
        <v>74</v>
      </c>
      <c r="Q1297" s="55" t="s">
        <v>74</v>
      </c>
      <c r="R1297" s="60">
        <v>13.22</v>
      </c>
      <c r="S1297" s="60">
        <v>15.51</v>
      </c>
      <c r="T1297" s="60">
        <v>50.87</v>
      </c>
      <c r="U1297" s="55" t="s">
        <v>1958</v>
      </c>
      <c r="V1297" s="59" t="s">
        <v>17</v>
      </c>
      <c r="W1297" s="55" t="s">
        <v>18</v>
      </c>
      <c r="X1297" s="61">
        <v>14</v>
      </c>
      <c r="Y1297" s="11">
        <f t="shared" si="96"/>
        <v>1983</v>
      </c>
      <c r="Z1297" s="7" t="str">
        <f t="shared" si="97"/>
        <v>1983.3</v>
      </c>
      <c r="AA1297" s="12">
        <f>IF(AND(INDEX('Rate Case History'!V$11:V$13,MATCH($F1297,'Rate Case History'!$U$11:$U$13,0))="Yes",INDEX('Rate Case History'!V$15:V$17,MATCH($N1297,'Rate Case History'!$U$15:$U$17,0))="Yes",$M1297&lt;='Rate Case History'!$V$7,ISNUMBER($S1297)),$S1297/100,"NA")</f>
        <v>0.15509999999999999</v>
      </c>
    </row>
    <row r="1298" spans="1:27" x14ac:dyDescent="0.25">
      <c r="A1298" s="55" t="s">
        <v>51</v>
      </c>
      <c r="B1298" s="56" t="s">
        <v>194</v>
      </c>
      <c r="C1298" s="55" t="s">
        <v>109</v>
      </c>
      <c r="D1298" s="55" t="s">
        <v>2457</v>
      </c>
      <c r="E1298" s="55" t="s">
        <v>163</v>
      </c>
      <c r="F1298" s="55" t="s">
        <v>35</v>
      </c>
      <c r="G1298" s="57">
        <v>29392</v>
      </c>
      <c r="H1298" s="58">
        <v>12.8</v>
      </c>
      <c r="I1298" s="59">
        <v>12.65</v>
      </c>
      <c r="J1298" s="59">
        <v>15.5</v>
      </c>
      <c r="K1298" s="59">
        <v>55.03</v>
      </c>
      <c r="L1298" s="59" t="s">
        <v>17</v>
      </c>
      <c r="M1298" s="57">
        <v>29637</v>
      </c>
      <c r="N1298" s="55" t="s">
        <v>76</v>
      </c>
      <c r="O1298" s="58">
        <v>6.1</v>
      </c>
      <c r="P1298" s="55" t="s">
        <v>74</v>
      </c>
      <c r="Q1298" s="55" t="s">
        <v>74</v>
      </c>
      <c r="R1298" s="59">
        <v>12.03</v>
      </c>
      <c r="S1298" s="59">
        <v>14.5</v>
      </c>
      <c r="T1298" s="59">
        <v>55.03</v>
      </c>
      <c r="U1298" s="55" t="s">
        <v>1964</v>
      </c>
      <c r="V1298" s="59" t="s">
        <v>17</v>
      </c>
      <c r="W1298" s="55" t="s">
        <v>18</v>
      </c>
      <c r="X1298" s="61">
        <v>8</v>
      </c>
      <c r="Y1298" s="11">
        <f t="shared" si="96"/>
        <v>1981</v>
      </c>
      <c r="Z1298" s="7" t="str">
        <f t="shared" si="97"/>
        <v>1981.1</v>
      </c>
      <c r="AA1298" s="12">
        <f>IF(AND(INDEX('Rate Case History'!V$11:V$13,MATCH($F1298,'Rate Case History'!$U$11:$U$13,0))="Yes",INDEX('Rate Case History'!V$15:V$17,MATCH($N1298,'Rate Case History'!$U$15:$U$17,0))="Yes",$M1298&lt;='Rate Case History'!$V$7,ISNUMBER($S1298)),$S1298/100,"NA")</f>
        <v>0.14499999999999999</v>
      </c>
    </row>
    <row r="1299" spans="1:27" x14ac:dyDescent="0.25">
      <c r="A1299" s="55" t="s">
        <v>51</v>
      </c>
      <c r="B1299" s="56" t="s">
        <v>1036</v>
      </c>
      <c r="C1299" s="55" t="s">
        <v>520</v>
      </c>
      <c r="D1299" s="55" t="s">
        <v>1917</v>
      </c>
      <c r="E1299" s="55" t="s">
        <v>163</v>
      </c>
      <c r="F1299" s="55" t="s">
        <v>35</v>
      </c>
      <c r="G1299" s="57">
        <v>44986</v>
      </c>
      <c r="H1299" s="58">
        <v>27.635038999999999</v>
      </c>
      <c r="I1299" s="59" t="s">
        <v>17</v>
      </c>
      <c r="J1299" s="59" t="s">
        <v>17</v>
      </c>
      <c r="K1299" s="59" t="s">
        <v>17</v>
      </c>
      <c r="L1299" s="60">
        <v>2081.058947</v>
      </c>
      <c r="M1299" s="57">
        <v>45118</v>
      </c>
      <c r="N1299" s="55" t="s">
        <v>73</v>
      </c>
      <c r="O1299" s="58">
        <v>26.296719</v>
      </c>
      <c r="P1299" s="55" t="s">
        <v>74</v>
      </c>
      <c r="Q1299" s="55" t="s">
        <v>74</v>
      </c>
      <c r="R1299" s="59" t="s">
        <v>17</v>
      </c>
      <c r="S1299" s="59" t="s">
        <v>17</v>
      </c>
      <c r="T1299" s="59" t="s">
        <v>17</v>
      </c>
      <c r="U1299" s="55" t="s">
        <v>1684</v>
      </c>
      <c r="V1299" s="60" t="s">
        <v>17</v>
      </c>
      <c r="W1299" s="55" t="s">
        <v>17</v>
      </c>
      <c r="X1299" s="61">
        <v>4</v>
      </c>
      <c r="Y1299" s="11">
        <f t="shared" si="96"/>
        <v>2023</v>
      </c>
      <c r="Z1299" s="7" t="str">
        <f t="shared" si="97"/>
        <v>2023.3</v>
      </c>
      <c r="AA1299" s="12" t="str">
        <f>IF(AND(INDEX('Rate Case History'!V$11:V$13,MATCH($F1299,'Rate Case History'!$U$11:$U$13,0))="Yes",INDEX('Rate Case History'!V$15:V$17,MATCH($N1299,'Rate Case History'!$U$15:$U$17,0))="Yes",$M1299&lt;='Rate Case History'!$V$7,ISNUMBER($S1299)),$S1299/100,"NA")</f>
        <v>NA</v>
      </c>
    </row>
    <row r="1300" spans="1:27" x14ac:dyDescent="0.25">
      <c r="A1300" s="55" t="s">
        <v>51</v>
      </c>
      <c r="B1300" s="56" t="s">
        <v>1036</v>
      </c>
      <c r="C1300" s="55" t="s">
        <v>520</v>
      </c>
      <c r="D1300" s="55" t="s">
        <v>1622</v>
      </c>
      <c r="E1300" s="55" t="s">
        <v>163</v>
      </c>
      <c r="F1300" s="55" t="s">
        <v>35</v>
      </c>
      <c r="G1300" s="57">
        <v>44635</v>
      </c>
      <c r="H1300" s="58">
        <v>19.668043000000001</v>
      </c>
      <c r="I1300" s="59" t="s">
        <v>17</v>
      </c>
      <c r="J1300" s="59" t="s">
        <v>17</v>
      </c>
      <c r="K1300" s="59" t="s">
        <v>17</v>
      </c>
      <c r="L1300" s="60" t="s">
        <v>17</v>
      </c>
      <c r="M1300" s="57">
        <v>44894</v>
      </c>
      <c r="N1300" s="55" t="s">
        <v>73</v>
      </c>
      <c r="O1300" s="58">
        <v>19.561973999999999</v>
      </c>
      <c r="P1300" s="55" t="s">
        <v>74</v>
      </c>
      <c r="Q1300" s="55" t="s">
        <v>74</v>
      </c>
      <c r="R1300" s="59" t="s">
        <v>17</v>
      </c>
      <c r="S1300" s="59" t="s">
        <v>17</v>
      </c>
      <c r="T1300" s="59" t="s">
        <v>17</v>
      </c>
      <c r="U1300" s="55" t="s">
        <v>1664</v>
      </c>
      <c r="V1300" s="59" t="s">
        <v>17</v>
      </c>
      <c r="W1300" s="55" t="s">
        <v>17</v>
      </c>
      <c r="X1300" s="61">
        <v>8</v>
      </c>
      <c r="Y1300" s="11">
        <f t="shared" si="96"/>
        <v>2022</v>
      </c>
      <c r="Z1300" s="7" t="str">
        <f t="shared" si="97"/>
        <v>2022.4</v>
      </c>
      <c r="AA1300" s="12" t="str">
        <f>IF(AND(INDEX('Rate Case History'!V$11:V$13,MATCH($F1300,'Rate Case History'!$U$11:$U$13,0))="Yes",INDEX('Rate Case History'!V$15:V$17,MATCH($N1300,'Rate Case History'!$U$15:$U$17,0))="Yes",$M1300&lt;='Rate Case History'!$V$7,ISNUMBER($S1300)),$S1300/100,"NA")</f>
        <v>NA</v>
      </c>
    </row>
    <row r="1301" spans="1:27" x14ac:dyDescent="0.25">
      <c r="A1301" s="55" t="s">
        <v>51</v>
      </c>
      <c r="B1301" s="56" t="s">
        <v>1036</v>
      </c>
      <c r="C1301" s="55" t="s">
        <v>520</v>
      </c>
      <c r="D1301" s="55" t="s">
        <v>1037</v>
      </c>
      <c r="E1301" s="55" t="s">
        <v>163</v>
      </c>
      <c r="F1301" s="55" t="s">
        <v>35</v>
      </c>
      <c r="G1301" s="57">
        <v>44344</v>
      </c>
      <c r="H1301" s="58">
        <v>28.693017000000001</v>
      </c>
      <c r="I1301" s="59">
        <v>7.53</v>
      </c>
      <c r="J1301" s="59">
        <v>9.9499999999999993</v>
      </c>
      <c r="K1301" s="59">
        <v>58.55</v>
      </c>
      <c r="L1301" s="59">
        <v>1716.1454610000001</v>
      </c>
      <c r="M1301" s="57">
        <v>44530</v>
      </c>
      <c r="N1301" s="55" t="s">
        <v>73</v>
      </c>
      <c r="O1301" s="58">
        <v>15.252154000000001</v>
      </c>
      <c r="P1301" s="55" t="s">
        <v>74</v>
      </c>
      <c r="Q1301" s="55" t="s">
        <v>74</v>
      </c>
      <c r="R1301" s="59">
        <v>7.2</v>
      </c>
      <c r="S1301" s="59">
        <v>9.4</v>
      </c>
      <c r="T1301" s="59">
        <v>58.55</v>
      </c>
      <c r="U1301" s="55" t="s">
        <v>1685</v>
      </c>
      <c r="V1301" s="60">
        <v>1726.4632369999999</v>
      </c>
      <c r="W1301" s="55" t="s">
        <v>18</v>
      </c>
      <c r="X1301" s="61">
        <v>6</v>
      </c>
      <c r="Y1301" s="11">
        <f t="shared" si="96"/>
        <v>2021</v>
      </c>
      <c r="Z1301" s="7" t="str">
        <f t="shared" si="97"/>
        <v>2021.4</v>
      </c>
      <c r="AA1301" s="12">
        <f>IF(AND(INDEX('Rate Case History'!V$11:V$13,MATCH($F1301,'Rate Case History'!$U$11:$U$13,0))="Yes",INDEX('Rate Case History'!V$15:V$17,MATCH($N1301,'Rate Case History'!$U$15:$U$17,0))="Yes",$M1301&lt;='Rate Case History'!$V$7,ISNUMBER($S1301)),$S1301/100,"NA")</f>
        <v>9.4E-2</v>
      </c>
    </row>
    <row r="1302" spans="1:27" x14ac:dyDescent="0.25">
      <c r="A1302" s="55" t="s">
        <v>51</v>
      </c>
      <c r="B1302" s="56" t="s">
        <v>1036</v>
      </c>
      <c r="C1302" s="55" t="s">
        <v>520</v>
      </c>
      <c r="D1302" s="55" t="s">
        <v>1038</v>
      </c>
      <c r="E1302" s="55" t="s">
        <v>163</v>
      </c>
      <c r="F1302" s="55" t="s">
        <v>35</v>
      </c>
      <c r="G1302" s="57">
        <v>43887</v>
      </c>
      <c r="H1302" s="58">
        <v>11.80214</v>
      </c>
      <c r="I1302" s="59" t="s">
        <v>17</v>
      </c>
      <c r="J1302" s="59" t="s">
        <v>17</v>
      </c>
      <c r="K1302" s="59" t="s">
        <v>17</v>
      </c>
      <c r="L1302" s="59">
        <v>1616.2323650000001</v>
      </c>
      <c r="M1302" s="57">
        <v>44020</v>
      </c>
      <c r="N1302" s="55" t="s">
        <v>73</v>
      </c>
      <c r="O1302" s="58">
        <v>9.65</v>
      </c>
      <c r="P1302" s="55" t="s">
        <v>74</v>
      </c>
      <c r="Q1302" s="55" t="s">
        <v>74</v>
      </c>
      <c r="R1302" s="59" t="s">
        <v>17</v>
      </c>
      <c r="S1302" s="59" t="s">
        <v>17</v>
      </c>
      <c r="T1302" s="59" t="s">
        <v>17</v>
      </c>
      <c r="U1302" s="55" t="s">
        <v>1686</v>
      </c>
      <c r="V1302" s="59" t="s">
        <v>17</v>
      </c>
      <c r="W1302" s="55" t="s">
        <v>17</v>
      </c>
      <c r="X1302" s="61">
        <v>4</v>
      </c>
      <c r="Y1302" s="11">
        <f t="shared" si="96"/>
        <v>2020</v>
      </c>
      <c r="Z1302" s="7" t="str">
        <f t="shared" si="97"/>
        <v>2020.3</v>
      </c>
      <c r="AA1302" s="12" t="str">
        <f>IF(AND(INDEX('Rate Case History'!V$11:V$13,MATCH($F1302,'Rate Case History'!$U$11:$U$13,0))="Yes",INDEX('Rate Case History'!V$15:V$17,MATCH($N1302,'Rate Case History'!$U$15:$U$17,0))="Yes",$M1302&lt;='Rate Case History'!$V$7,ISNUMBER($S1302)),$S1302/100,"NA")</f>
        <v>NA</v>
      </c>
    </row>
    <row r="1303" spans="1:27" x14ac:dyDescent="0.25">
      <c r="A1303" s="55" t="s">
        <v>51</v>
      </c>
      <c r="B1303" s="56" t="s">
        <v>1036</v>
      </c>
      <c r="C1303" s="55" t="s">
        <v>520</v>
      </c>
      <c r="D1303" s="55" t="s">
        <v>1039</v>
      </c>
      <c r="E1303" s="55" t="s">
        <v>163</v>
      </c>
      <c r="F1303" s="55" t="s">
        <v>35</v>
      </c>
      <c r="G1303" s="57">
        <v>43539</v>
      </c>
      <c r="H1303" s="58">
        <v>-28.129947000000001</v>
      </c>
      <c r="I1303" s="59" t="s">
        <v>17</v>
      </c>
      <c r="J1303" s="59" t="s">
        <v>17</v>
      </c>
      <c r="K1303" s="59" t="s">
        <v>17</v>
      </c>
      <c r="L1303" s="59">
        <v>1474.740904</v>
      </c>
      <c r="M1303" s="57">
        <v>43697</v>
      </c>
      <c r="N1303" s="55" t="s">
        <v>73</v>
      </c>
      <c r="O1303" s="58">
        <v>-28.236689999999999</v>
      </c>
      <c r="P1303" s="55" t="s">
        <v>74</v>
      </c>
      <c r="Q1303" s="55" t="s">
        <v>74</v>
      </c>
      <c r="R1303" s="59" t="s">
        <v>17</v>
      </c>
      <c r="S1303" s="59" t="s">
        <v>17</v>
      </c>
      <c r="T1303" s="59" t="s">
        <v>17</v>
      </c>
      <c r="U1303" s="55" t="s">
        <v>1687</v>
      </c>
      <c r="V1303" s="59" t="s">
        <v>17</v>
      </c>
      <c r="W1303" s="55" t="s">
        <v>17</v>
      </c>
      <c r="X1303" s="61">
        <v>5</v>
      </c>
      <c r="Y1303" s="11">
        <f t="shared" si="96"/>
        <v>2019</v>
      </c>
      <c r="Z1303" s="7" t="str">
        <f t="shared" si="97"/>
        <v>2019.3</v>
      </c>
      <c r="AA1303" s="12" t="str">
        <f>IF(AND(INDEX('Rate Case History'!V$11:V$13,MATCH($F1303,'Rate Case History'!$U$11:$U$13,0))="Yes",INDEX('Rate Case History'!V$15:V$17,MATCH($N1303,'Rate Case History'!$U$15:$U$17,0))="Yes",$M1303&lt;='Rate Case History'!$V$7,ISNUMBER($S1303)),$S1303/100,"NA")</f>
        <v>NA</v>
      </c>
    </row>
    <row r="1304" spans="1:27" x14ac:dyDescent="0.25">
      <c r="A1304" s="55" t="s">
        <v>51</v>
      </c>
      <c r="B1304" s="56" t="s">
        <v>1036</v>
      </c>
      <c r="C1304" s="55" t="s">
        <v>520</v>
      </c>
      <c r="D1304" s="55" t="s">
        <v>1040</v>
      </c>
      <c r="E1304" s="55" t="s">
        <v>163</v>
      </c>
      <c r="F1304" s="55" t="s">
        <v>35</v>
      </c>
      <c r="G1304" s="57">
        <v>43174</v>
      </c>
      <c r="H1304" s="58">
        <v>-5.6194819999999996</v>
      </c>
      <c r="I1304" s="59" t="s">
        <v>17</v>
      </c>
      <c r="J1304" s="59" t="s">
        <v>17</v>
      </c>
      <c r="K1304" s="59" t="s">
        <v>17</v>
      </c>
      <c r="L1304" s="59">
        <v>1407.293257</v>
      </c>
      <c r="M1304" s="57">
        <v>43473</v>
      </c>
      <c r="N1304" s="55" t="s">
        <v>73</v>
      </c>
      <c r="O1304" s="58">
        <v>-5.8627390000000004</v>
      </c>
      <c r="P1304" s="55" t="s">
        <v>74</v>
      </c>
      <c r="Q1304" s="55" t="s">
        <v>74</v>
      </c>
      <c r="R1304" s="59" t="s">
        <v>17</v>
      </c>
      <c r="S1304" s="59" t="s">
        <v>17</v>
      </c>
      <c r="T1304" s="59" t="s">
        <v>17</v>
      </c>
      <c r="U1304" s="55" t="s">
        <v>1665</v>
      </c>
      <c r="V1304" s="59" t="s">
        <v>17</v>
      </c>
      <c r="W1304" s="55" t="s">
        <v>17</v>
      </c>
      <c r="X1304" s="61">
        <v>9</v>
      </c>
      <c r="Y1304" s="11">
        <f t="shared" si="96"/>
        <v>2019</v>
      </c>
      <c r="Z1304" s="7" t="str">
        <f t="shared" si="97"/>
        <v>2019.1</v>
      </c>
      <c r="AA1304" s="12" t="str">
        <f>IF(AND(INDEX('Rate Case History'!V$11:V$13,MATCH($F1304,'Rate Case History'!$U$11:$U$13,0))="Yes",INDEX('Rate Case History'!V$15:V$17,MATCH($N1304,'Rate Case History'!$U$15:$U$17,0))="Yes",$M1304&lt;='Rate Case History'!$V$7,ISNUMBER($S1304)),$S1304/100,"NA")</f>
        <v>NA</v>
      </c>
    </row>
    <row r="1305" spans="1:27" x14ac:dyDescent="0.25">
      <c r="A1305" s="55" t="s">
        <v>51</v>
      </c>
      <c r="B1305" s="56" t="s">
        <v>1036</v>
      </c>
      <c r="C1305" s="55" t="s">
        <v>520</v>
      </c>
      <c r="D1305" s="55" t="s">
        <v>1041</v>
      </c>
      <c r="E1305" s="55" t="s">
        <v>163</v>
      </c>
      <c r="F1305" s="55" t="s">
        <v>35</v>
      </c>
      <c r="G1305" s="57">
        <v>42809</v>
      </c>
      <c r="H1305" s="58">
        <v>0</v>
      </c>
      <c r="I1305" s="59" t="s">
        <v>17</v>
      </c>
      <c r="J1305" s="59" t="s">
        <v>17</v>
      </c>
      <c r="K1305" s="59" t="s">
        <v>17</v>
      </c>
      <c r="L1305" s="59">
        <v>1257.048483</v>
      </c>
      <c r="M1305" s="57">
        <v>42956</v>
      </c>
      <c r="N1305" s="55" t="s">
        <v>73</v>
      </c>
      <c r="O1305" s="58">
        <v>0</v>
      </c>
      <c r="P1305" s="55" t="s">
        <v>74</v>
      </c>
      <c r="Q1305" s="55" t="s">
        <v>74</v>
      </c>
      <c r="R1305" s="59" t="s">
        <v>17</v>
      </c>
      <c r="S1305" s="59" t="s">
        <v>17</v>
      </c>
      <c r="T1305" s="59" t="s">
        <v>17</v>
      </c>
      <c r="U1305" s="55" t="s">
        <v>1722</v>
      </c>
      <c r="V1305" s="59" t="s">
        <v>17</v>
      </c>
      <c r="W1305" s="55" t="s">
        <v>17</v>
      </c>
      <c r="X1305" s="61">
        <v>4</v>
      </c>
      <c r="Y1305" s="11">
        <f t="shared" ref="Y1305:Y1347" si="98">YEAR(M1305)</f>
        <v>2017</v>
      </c>
      <c r="Z1305" s="7" t="str">
        <f t="shared" ref="Z1305:Z1347" si="99">YEAR(M1305)&amp;"."&amp;INT((MONTH(M1305)-1)/3)+1</f>
        <v>2017.3</v>
      </c>
      <c r="AA1305" s="12" t="str">
        <f>IF(AND(INDEX('Rate Case History'!V$11:V$13,MATCH($F1305,'Rate Case History'!$U$11:$U$13,0))="Yes",INDEX('Rate Case History'!V$15:V$17,MATCH($N1305,'Rate Case History'!$U$15:$U$17,0))="Yes",$M1305&lt;='Rate Case History'!$V$7,ISNUMBER($S1305)),$S1305/100,"NA")</f>
        <v>NA</v>
      </c>
    </row>
    <row r="1306" spans="1:27" x14ac:dyDescent="0.25">
      <c r="A1306" s="55" t="s">
        <v>51</v>
      </c>
      <c r="B1306" s="56" t="s">
        <v>1036</v>
      </c>
      <c r="C1306" s="55" t="s">
        <v>520</v>
      </c>
      <c r="D1306" s="55" t="s">
        <v>1042</v>
      </c>
      <c r="E1306" s="55" t="s">
        <v>163</v>
      </c>
      <c r="F1306" s="55" t="s">
        <v>35</v>
      </c>
      <c r="G1306" s="57">
        <v>42193</v>
      </c>
      <c r="H1306" s="58">
        <v>50.407573999999997</v>
      </c>
      <c r="I1306" s="59">
        <v>7.91</v>
      </c>
      <c r="J1306" s="59">
        <v>10.5</v>
      </c>
      <c r="K1306" s="59">
        <v>60.5</v>
      </c>
      <c r="L1306" s="59">
        <v>1179.5313080000001</v>
      </c>
      <c r="M1306" s="57">
        <v>42375</v>
      </c>
      <c r="N1306" s="55" t="s">
        <v>73</v>
      </c>
      <c r="O1306" s="58">
        <v>29.995000000000001</v>
      </c>
      <c r="P1306" s="55" t="s">
        <v>74</v>
      </c>
      <c r="Q1306" s="55" t="s">
        <v>74</v>
      </c>
      <c r="R1306" s="59">
        <v>7.31</v>
      </c>
      <c r="S1306" s="59">
        <v>9.5</v>
      </c>
      <c r="T1306" s="59">
        <v>60.5</v>
      </c>
      <c r="U1306" s="55" t="s">
        <v>1666</v>
      </c>
      <c r="V1306" s="59">
        <v>1201.618244</v>
      </c>
      <c r="W1306" s="55" t="s">
        <v>18</v>
      </c>
      <c r="X1306" s="61">
        <v>6</v>
      </c>
      <c r="Y1306" s="11">
        <f t="shared" si="98"/>
        <v>2016</v>
      </c>
      <c r="Z1306" s="7" t="str">
        <f t="shared" si="99"/>
        <v>2016.1</v>
      </c>
      <c r="AA1306" s="12">
        <f>IF(AND(INDEX('Rate Case History'!V$11:V$13,MATCH($F1306,'Rate Case History'!$U$11:$U$13,0))="Yes",INDEX('Rate Case History'!V$15:V$17,MATCH($N1306,'Rate Case History'!$U$15:$U$17,0))="Yes",$M1306&lt;='Rate Case History'!$V$7,ISNUMBER($S1306)),$S1306/100,"NA")</f>
        <v>9.5000000000000001E-2</v>
      </c>
    </row>
    <row r="1307" spans="1:27" x14ac:dyDescent="0.25">
      <c r="A1307" s="55" t="s">
        <v>51</v>
      </c>
      <c r="B1307" s="56" t="s">
        <v>1036</v>
      </c>
      <c r="C1307" s="55" t="s">
        <v>520</v>
      </c>
      <c r="D1307" s="55" t="s">
        <v>1043</v>
      </c>
      <c r="E1307" s="55" t="s">
        <v>163</v>
      </c>
      <c r="F1307" s="55" t="s">
        <v>35</v>
      </c>
      <c r="G1307" s="57">
        <v>41712</v>
      </c>
      <c r="H1307" s="58">
        <v>16.036306</v>
      </c>
      <c r="I1307" s="59" t="s">
        <v>17</v>
      </c>
      <c r="J1307" s="59" t="s">
        <v>17</v>
      </c>
      <c r="K1307" s="59" t="s">
        <v>17</v>
      </c>
      <c r="L1307" s="59">
        <v>979.14383199999997</v>
      </c>
      <c r="M1307" s="57">
        <v>41856</v>
      </c>
      <c r="N1307" s="55" t="s">
        <v>73</v>
      </c>
      <c r="O1307" s="58">
        <v>13.728628</v>
      </c>
      <c r="P1307" s="55" t="s">
        <v>74</v>
      </c>
      <c r="Q1307" s="55" t="s">
        <v>74</v>
      </c>
      <c r="R1307" s="59" t="s">
        <v>17</v>
      </c>
      <c r="S1307" s="59" t="s">
        <v>17</v>
      </c>
      <c r="T1307" s="59" t="s">
        <v>17</v>
      </c>
      <c r="U1307" s="55" t="s">
        <v>1661</v>
      </c>
      <c r="V1307" s="59">
        <v>979.14383199999997</v>
      </c>
      <c r="W1307" s="55" t="s">
        <v>18</v>
      </c>
      <c r="X1307" s="61">
        <v>4</v>
      </c>
      <c r="Y1307" s="11">
        <f t="shared" si="98"/>
        <v>2014</v>
      </c>
      <c r="Z1307" s="7" t="str">
        <f t="shared" si="99"/>
        <v>2014.3</v>
      </c>
      <c r="AA1307" s="12" t="str">
        <f>IF(AND(INDEX('Rate Case History'!V$11:V$13,MATCH($F1307,'Rate Case History'!$U$11:$U$13,0))="Yes",INDEX('Rate Case History'!V$15:V$17,MATCH($N1307,'Rate Case History'!$U$15:$U$17,0))="Yes",$M1307&lt;='Rate Case History'!$V$7,ISNUMBER($S1307)),$S1307/100,"NA")</f>
        <v>NA</v>
      </c>
    </row>
    <row r="1308" spans="1:27" x14ac:dyDescent="0.25">
      <c r="A1308" s="55" t="s">
        <v>51</v>
      </c>
      <c r="B1308" s="56" t="s">
        <v>1036</v>
      </c>
      <c r="C1308" s="55" t="s">
        <v>520</v>
      </c>
      <c r="D1308" s="55" t="s">
        <v>1044</v>
      </c>
      <c r="E1308" s="55" t="s">
        <v>163</v>
      </c>
      <c r="F1308" s="55" t="s">
        <v>35</v>
      </c>
      <c r="G1308" s="57">
        <v>40969</v>
      </c>
      <c r="H1308" s="58">
        <v>16.218381999999998</v>
      </c>
      <c r="I1308" s="59">
        <v>8.4</v>
      </c>
      <c r="J1308" s="59" t="s">
        <v>17</v>
      </c>
      <c r="K1308" s="59">
        <v>55.3</v>
      </c>
      <c r="L1308" s="59">
        <v>846.70497599999999</v>
      </c>
      <c r="M1308" s="57">
        <v>41109</v>
      </c>
      <c r="N1308" s="55" t="s">
        <v>73</v>
      </c>
      <c r="O1308" s="58">
        <v>9.5</v>
      </c>
      <c r="P1308" s="55" t="s">
        <v>74</v>
      </c>
      <c r="Q1308" s="55" t="s">
        <v>74</v>
      </c>
      <c r="R1308" s="59" t="s">
        <v>17</v>
      </c>
      <c r="S1308" s="59" t="s">
        <v>17</v>
      </c>
      <c r="T1308" s="59" t="s">
        <v>17</v>
      </c>
      <c r="U1308" s="55" t="s">
        <v>1713</v>
      </c>
      <c r="V1308" s="59" t="s">
        <v>17</v>
      </c>
      <c r="W1308" s="55" t="s">
        <v>17</v>
      </c>
      <c r="X1308" s="61">
        <v>4</v>
      </c>
      <c r="Y1308" s="11">
        <f t="shared" si="98"/>
        <v>2012</v>
      </c>
      <c r="Z1308" s="7" t="str">
        <f t="shared" si="99"/>
        <v>2012.3</v>
      </c>
      <c r="AA1308" s="12" t="str">
        <f>IF(AND(INDEX('Rate Case History'!V$11:V$13,MATCH($F1308,'Rate Case History'!$U$11:$U$13,0))="Yes",INDEX('Rate Case History'!V$15:V$17,MATCH($N1308,'Rate Case History'!$U$15:$U$17,0))="Yes",$M1308&lt;='Rate Case History'!$V$7,ISNUMBER($S1308)),$S1308/100,"NA")</f>
        <v>NA</v>
      </c>
    </row>
    <row r="1309" spans="1:27" x14ac:dyDescent="0.25">
      <c r="A1309" s="55" t="s">
        <v>51</v>
      </c>
      <c r="B1309" s="56" t="s">
        <v>1036</v>
      </c>
      <c r="C1309" s="55" t="s">
        <v>520</v>
      </c>
      <c r="D1309" s="55" t="s">
        <v>1045</v>
      </c>
      <c r="E1309" s="55" t="s">
        <v>163</v>
      </c>
      <c r="F1309" s="55" t="s">
        <v>35</v>
      </c>
      <c r="G1309" s="57">
        <v>39990</v>
      </c>
      <c r="H1309" s="58">
        <v>66.082479000000006</v>
      </c>
      <c r="I1309" s="59">
        <v>8.81</v>
      </c>
      <c r="J1309" s="59">
        <v>11</v>
      </c>
      <c r="K1309" s="59">
        <v>55.3</v>
      </c>
      <c r="L1309" s="59">
        <v>764.19949999999994</v>
      </c>
      <c r="M1309" s="57">
        <v>40161</v>
      </c>
      <c r="N1309" s="55" t="s">
        <v>73</v>
      </c>
      <c r="O1309" s="58">
        <v>54.5</v>
      </c>
      <c r="P1309" s="55" t="s">
        <v>74</v>
      </c>
      <c r="Q1309" s="55" t="s">
        <v>74</v>
      </c>
      <c r="R1309" s="59">
        <v>8.5299999999999994</v>
      </c>
      <c r="S1309" s="59">
        <v>10.5</v>
      </c>
      <c r="T1309" s="59">
        <v>55.3</v>
      </c>
      <c r="U1309" s="55" t="s">
        <v>1659</v>
      </c>
      <c r="V1309" s="59">
        <v>752.74690399999997</v>
      </c>
      <c r="W1309" s="55" t="s">
        <v>18</v>
      </c>
      <c r="X1309" s="61">
        <v>5</v>
      </c>
      <c r="Y1309" s="11">
        <f t="shared" si="98"/>
        <v>2009</v>
      </c>
      <c r="Z1309" s="7" t="str">
        <f t="shared" si="99"/>
        <v>2009.4</v>
      </c>
      <c r="AA1309" s="12">
        <f>IF(AND(INDEX('Rate Case History'!V$11:V$13,MATCH($F1309,'Rate Case History'!$U$11:$U$13,0))="Yes",INDEX('Rate Case History'!V$15:V$17,MATCH($N1309,'Rate Case History'!$U$15:$U$17,0))="Yes",$M1309&lt;='Rate Case History'!$V$7,ISNUMBER($S1309)),$S1309/100,"NA")</f>
        <v>0.105</v>
      </c>
    </row>
    <row r="1310" spans="1:27" x14ac:dyDescent="0.25">
      <c r="A1310" s="55" t="s">
        <v>51</v>
      </c>
      <c r="B1310" s="56" t="s">
        <v>1036</v>
      </c>
      <c r="C1310" s="55" t="s">
        <v>520</v>
      </c>
      <c r="D1310" s="55" t="s">
        <v>1046</v>
      </c>
      <c r="E1310" s="55" t="s">
        <v>163</v>
      </c>
      <c r="F1310" s="55" t="s">
        <v>35</v>
      </c>
      <c r="G1310" s="57">
        <v>38380</v>
      </c>
      <c r="H1310" s="58">
        <v>99.4</v>
      </c>
      <c r="I1310" s="59">
        <v>9.77</v>
      </c>
      <c r="J1310" s="59">
        <v>11.5</v>
      </c>
      <c r="K1310" s="59">
        <v>54.78</v>
      </c>
      <c r="L1310" s="60">
        <v>639.4</v>
      </c>
      <c r="M1310" s="57">
        <v>38629</v>
      </c>
      <c r="N1310" s="55" t="s">
        <v>73</v>
      </c>
      <c r="O1310" s="58">
        <v>57.5</v>
      </c>
      <c r="P1310" s="55" t="s">
        <v>74</v>
      </c>
      <c r="Q1310" s="55" t="s">
        <v>74</v>
      </c>
      <c r="R1310" s="59">
        <v>8.74</v>
      </c>
      <c r="S1310" s="60">
        <v>9.9</v>
      </c>
      <c r="T1310" s="60">
        <v>46.76</v>
      </c>
      <c r="U1310" s="55" t="s">
        <v>1888</v>
      </c>
      <c r="V1310" s="60">
        <v>601.79999999999995</v>
      </c>
      <c r="W1310" s="55" t="s">
        <v>18</v>
      </c>
      <c r="X1310" s="61">
        <v>8</v>
      </c>
      <c r="Y1310" s="11">
        <f t="shared" si="98"/>
        <v>2005</v>
      </c>
      <c r="Z1310" s="7" t="str">
        <f t="shared" si="99"/>
        <v>2005.4</v>
      </c>
      <c r="AA1310" s="12">
        <f>IF(AND(INDEX('Rate Case History'!V$11:V$13,MATCH($F1310,'Rate Case History'!$U$11:$U$13,0))="Yes",INDEX('Rate Case History'!V$15:V$17,MATCH($N1310,'Rate Case History'!$U$15:$U$17,0))="Yes",$M1310&lt;='Rate Case History'!$V$7,ISNUMBER($S1310)),$S1310/100,"NA")</f>
        <v>9.9000000000000005E-2</v>
      </c>
    </row>
    <row r="1311" spans="1:27" x14ac:dyDescent="0.25">
      <c r="A1311" s="55" t="s">
        <v>51</v>
      </c>
      <c r="B1311" s="56" t="s">
        <v>1036</v>
      </c>
      <c r="C1311" s="55" t="s">
        <v>520</v>
      </c>
      <c r="D1311" s="55" t="s">
        <v>1047</v>
      </c>
      <c r="E1311" s="55" t="s">
        <v>163</v>
      </c>
      <c r="F1311" s="55" t="s">
        <v>35</v>
      </c>
      <c r="G1311" s="57">
        <v>36080</v>
      </c>
      <c r="H1311" s="58">
        <v>18.399999999999999</v>
      </c>
      <c r="I1311" s="59">
        <v>10.23</v>
      </c>
      <c r="J1311" s="59">
        <v>12.5</v>
      </c>
      <c r="K1311" s="59">
        <v>57</v>
      </c>
      <c r="L1311" s="60" t="s">
        <v>17</v>
      </c>
      <c r="M1311" s="57">
        <v>36676</v>
      </c>
      <c r="N1311" s="55" t="s">
        <v>73</v>
      </c>
      <c r="O1311" s="58">
        <v>-57</v>
      </c>
      <c r="P1311" s="55" t="s">
        <v>74</v>
      </c>
      <c r="Q1311" s="55" t="s">
        <v>74</v>
      </c>
      <c r="R1311" s="60" t="s">
        <v>17</v>
      </c>
      <c r="S1311" s="60" t="s">
        <v>17</v>
      </c>
      <c r="T1311" s="60" t="s">
        <v>17</v>
      </c>
      <c r="U1311" s="55" t="s">
        <v>1889</v>
      </c>
      <c r="V1311" s="60" t="s">
        <v>17</v>
      </c>
      <c r="W1311" s="55" t="s">
        <v>18</v>
      </c>
      <c r="X1311" s="61">
        <v>19</v>
      </c>
      <c r="Y1311" s="11">
        <f t="shared" si="98"/>
        <v>2000</v>
      </c>
      <c r="Z1311" s="7" t="str">
        <f t="shared" si="99"/>
        <v>2000.2</v>
      </c>
      <c r="AA1311" s="12" t="str">
        <f>IF(AND(INDEX('Rate Case History'!V$11:V$13,MATCH($F1311,'Rate Case History'!$U$11:$U$13,0))="Yes",INDEX('Rate Case History'!V$15:V$17,MATCH($N1311,'Rate Case History'!$U$15:$U$17,0))="Yes",$M1311&lt;='Rate Case History'!$V$7,ISNUMBER($S1311)),$S1311/100,"NA")</f>
        <v>NA</v>
      </c>
    </row>
    <row r="1312" spans="1:27" x14ac:dyDescent="0.25">
      <c r="A1312" s="55" t="s">
        <v>51</v>
      </c>
      <c r="B1312" s="56" t="s">
        <v>1036</v>
      </c>
      <c r="C1312" s="55" t="s">
        <v>520</v>
      </c>
      <c r="D1312" s="55" t="s">
        <v>1048</v>
      </c>
      <c r="E1312" s="55" t="s">
        <v>163</v>
      </c>
      <c r="F1312" s="55" t="s">
        <v>35</v>
      </c>
      <c r="G1312" s="57">
        <v>34698</v>
      </c>
      <c r="H1312" s="58">
        <v>36.4</v>
      </c>
      <c r="I1312" s="60">
        <v>11</v>
      </c>
      <c r="J1312" s="60">
        <v>13.2</v>
      </c>
      <c r="K1312" s="60">
        <v>49.7</v>
      </c>
      <c r="L1312" s="60" t="s">
        <v>17</v>
      </c>
      <c r="M1312" s="57">
        <v>34869</v>
      </c>
      <c r="N1312" s="55" t="s">
        <v>73</v>
      </c>
      <c r="O1312" s="58">
        <v>14.9</v>
      </c>
      <c r="P1312" s="55" t="s">
        <v>74</v>
      </c>
      <c r="Q1312" s="55" t="s">
        <v>74</v>
      </c>
      <c r="R1312" s="60" t="s">
        <v>17</v>
      </c>
      <c r="S1312" s="60" t="s">
        <v>17</v>
      </c>
      <c r="T1312" s="60" t="s">
        <v>17</v>
      </c>
      <c r="U1312" s="55" t="s">
        <v>1861</v>
      </c>
      <c r="V1312" s="60" t="s">
        <v>17</v>
      </c>
      <c r="W1312" s="55" t="s">
        <v>18</v>
      </c>
      <c r="X1312" s="61">
        <v>5</v>
      </c>
      <c r="Y1312" s="11">
        <f t="shared" si="98"/>
        <v>1995</v>
      </c>
      <c r="Z1312" s="7" t="str">
        <f t="shared" si="99"/>
        <v>1995.2</v>
      </c>
      <c r="AA1312" s="12" t="str">
        <f>IF(AND(INDEX('Rate Case History'!V$11:V$13,MATCH($F1312,'Rate Case History'!$U$11:$U$13,0))="Yes",INDEX('Rate Case History'!V$15:V$17,MATCH($N1312,'Rate Case History'!$U$15:$U$17,0))="Yes",$M1312&lt;='Rate Case History'!$V$7,ISNUMBER($S1312)),$S1312/100,"NA")</f>
        <v>NA</v>
      </c>
    </row>
    <row r="1313" spans="1:27" x14ac:dyDescent="0.25">
      <c r="A1313" s="55" t="s">
        <v>51</v>
      </c>
      <c r="B1313" s="56" t="s">
        <v>1036</v>
      </c>
      <c r="C1313" s="55" t="s">
        <v>520</v>
      </c>
      <c r="D1313" s="55" t="s">
        <v>1049</v>
      </c>
      <c r="E1313" s="55" t="s">
        <v>163</v>
      </c>
      <c r="F1313" s="55" t="s">
        <v>35</v>
      </c>
      <c r="G1313" s="57">
        <v>33578</v>
      </c>
      <c r="H1313" s="58">
        <v>50.5</v>
      </c>
      <c r="I1313" s="59">
        <v>11.17</v>
      </c>
      <c r="J1313" s="59">
        <v>12.89</v>
      </c>
      <c r="K1313" s="59">
        <v>49.67</v>
      </c>
      <c r="L1313" s="59">
        <v>615.6</v>
      </c>
      <c r="M1313" s="57">
        <v>34660</v>
      </c>
      <c r="N1313" s="55" t="s">
        <v>76</v>
      </c>
      <c r="O1313" s="58">
        <v>23.7</v>
      </c>
      <c r="P1313" s="55" t="s">
        <v>74</v>
      </c>
      <c r="Q1313" s="55" t="s">
        <v>75</v>
      </c>
      <c r="R1313" s="59">
        <v>10.32</v>
      </c>
      <c r="S1313" s="59">
        <v>12.12</v>
      </c>
      <c r="T1313" s="59">
        <v>48.21</v>
      </c>
      <c r="U1313" s="55" t="s">
        <v>1890</v>
      </c>
      <c r="V1313" s="59">
        <v>542.70000000000005</v>
      </c>
      <c r="W1313" s="55" t="s">
        <v>18</v>
      </c>
      <c r="X1313" s="61">
        <v>36</v>
      </c>
      <c r="Y1313" s="11">
        <f t="shared" si="98"/>
        <v>1994</v>
      </c>
      <c r="Z1313" s="7" t="str">
        <f t="shared" si="99"/>
        <v>1994.4</v>
      </c>
      <c r="AA1313" s="12">
        <f>IF(AND(INDEX('Rate Case History'!V$11:V$13,MATCH($F1313,'Rate Case History'!$U$11:$U$13,0))="Yes",INDEX('Rate Case History'!V$15:V$17,MATCH($N1313,'Rate Case History'!$U$15:$U$17,0))="Yes",$M1313&lt;='Rate Case History'!$V$7,ISNUMBER($S1313)),$S1313/100,"NA")</f>
        <v>0.12119999999999999</v>
      </c>
    </row>
    <row r="1314" spans="1:27" x14ac:dyDescent="0.25">
      <c r="A1314" s="55" t="s">
        <v>51</v>
      </c>
      <c r="B1314" s="56" t="s">
        <v>1036</v>
      </c>
      <c r="C1314" s="55" t="s">
        <v>520</v>
      </c>
      <c r="D1314" s="55" t="s">
        <v>2458</v>
      </c>
      <c r="E1314" s="55" t="s">
        <v>163</v>
      </c>
      <c r="F1314" s="55" t="s">
        <v>35</v>
      </c>
      <c r="G1314" s="57">
        <v>31190</v>
      </c>
      <c r="H1314" s="58">
        <v>63.2</v>
      </c>
      <c r="I1314" s="59">
        <v>15.02</v>
      </c>
      <c r="J1314" s="59">
        <v>16</v>
      </c>
      <c r="K1314" s="59">
        <v>54.74</v>
      </c>
      <c r="L1314" s="60">
        <v>568.29999999999995</v>
      </c>
      <c r="M1314" s="57">
        <v>31401</v>
      </c>
      <c r="N1314" s="55" t="s">
        <v>76</v>
      </c>
      <c r="O1314" s="58">
        <v>21</v>
      </c>
      <c r="P1314" s="55" t="s">
        <v>74</v>
      </c>
      <c r="Q1314" s="55" t="s">
        <v>74</v>
      </c>
      <c r="R1314" s="59">
        <v>13.43</v>
      </c>
      <c r="S1314" s="59">
        <v>14.88</v>
      </c>
      <c r="T1314" s="59">
        <v>54.24</v>
      </c>
      <c r="U1314" s="55" t="s">
        <v>2459</v>
      </c>
      <c r="V1314" s="60">
        <v>499.5</v>
      </c>
      <c r="W1314" s="55" t="s">
        <v>18</v>
      </c>
      <c r="X1314" s="61">
        <v>7</v>
      </c>
      <c r="Y1314" s="11">
        <f t="shared" si="98"/>
        <v>1985</v>
      </c>
      <c r="Z1314" s="7" t="str">
        <f t="shared" si="99"/>
        <v>1985.4</v>
      </c>
      <c r="AA1314" s="12">
        <f>IF(AND(INDEX('Rate Case History'!V$11:V$13,MATCH($F1314,'Rate Case History'!$U$11:$U$13,0))="Yes",INDEX('Rate Case History'!V$15:V$17,MATCH($N1314,'Rate Case History'!$U$15:$U$17,0))="Yes",$M1314&lt;='Rate Case History'!$V$7,ISNUMBER($S1314)),$S1314/100,"NA")</f>
        <v>0.14880000000000002</v>
      </c>
    </row>
    <row r="1315" spans="1:27" x14ac:dyDescent="0.25">
      <c r="A1315" s="55" t="s">
        <v>51</v>
      </c>
      <c r="B1315" s="56" t="s">
        <v>1036</v>
      </c>
      <c r="C1315" s="55" t="s">
        <v>520</v>
      </c>
      <c r="D1315" s="55" t="s">
        <v>2460</v>
      </c>
      <c r="E1315" s="55" t="s">
        <v>163</v>
      </c>
      <c r="F1315" s="55" t="s">
        <v>35</v>
      </c>
      <c r="G1315" s="57">
        <v>30302</v>
      </c>
      <c r="H1315" s="58">
        <v>88.4</v>
      </c>
      <c r="I1315" s="59">
        <v>15.59</v>
      </c>
      <c r="J1315" s="59">
        <v>18</v>
      </c>
      <c r="K1315" s="59">
        <v>48.08</v>
      </c>
      <c r="L1315" s="60" t="s">
        <v>17</v>
      </c>
      <c r="M1315" s="57">
        <v>30616</v>
      </c>
      <c r="N1315" s="55" t="s">
        <v>76</v>
      </c>
      <c r="O1315" s="58">
        <v>43.4</v>
      </c>
      <c r="P1315" s="55" t="s">
        <v>74</v>
      </c>
      <c r="Q1315" s="55" t="s">
        <v>74</v>
      </c>
      <c r="R1315" s="59">
        <v>13.09</v>
      </c>
      <c r="S1315" s="59">
        <v>14.88</v>
      </c>
      <c r="T1315" s="59">
        <v>48.08</v>
      </c>
      <c r="U1315" s="55" t="s">
        <v>2005</v>
      </c>
      <c r="V1315" s="60">
        <v>501.2</v>
      </c>
      <c r="W1315" s="55" t="s">
        <v>18</v>
      </c>
      <c r="X1315" s="61">
        <v>10</v>
      </c>
      <c r="Y1315" s="11">
        <f t="shared" si="98"/>
        <v>1983</v>
      </c>
      <c r="Z1315" s="7" t="str">
        <f t="shared" si="99"/>
        <v>1983.4</v>
      </c>
      <c r="AA1315" s="12">
        <f>IF(AND(INDEX('Rate Case History'!V$11:V$13,MATCH($F1315,'Rate Case History'!$U$11:$U$13,0))="Yes",INDEX('Rate Case History'!V$15:V$17,MATCH($N1315,'Rate Case History'!$U$15:$U$17,0))="Yes",$M1315&lt;='Rate Case History'!$V$7,ISNUMBER($S1315)),$S1315/100,"NA")</f>
        <v>0.14880000000000002</v>
      </c>
    </row>
    <row r="1316" spans="1:27" x14ac:dyDescent="0.25">
      <c r="A1316" s="55" t="s">
        <v>51</v>
      </c>
      <c r="B1316" s="56" t="s">
        <v>1036</v>
      </c>
      <c r="C1316" s="55" t="s">
        <v>520</v>
      </c>
      <c r="D1316" s="55" t="s">
        <v>2461</v>
      </c>
      <c r="E1316" s="55" t="s">
        <v>163</v>
      </c>
      <c r="F1316" s="55" t="s">
        <v>35</v>
      </c>
      <c r="G1316" s="57">
        <v>29752</v>
      </c>
      <c r="H1316" s="58">
        <v>31.9</v>
      </c>
      <c r="I1316" s="59">
        <v>13.22</v>
      </c>
      <c r="J1316" s="59">
        <v>17.5</v>
      </c>
      <c r="K1316" s="59">
        <v>50.78</v>
      </c>
      <c r="L1316" s="60" t="s">
        <v>17</v>
      </c>
      <c r="M1316" s="57">
        <v>30041</v>
      </c>
      <c r="N1316" s="55" t="s">
        <v>76</v>
      </c>
      <c r="O1316" s="58">
        <v>21</v>
      </c>
      <c r="P1316" s="55" t="s">
        <v>74</v>
      </c>
      <c r="Q1316" s="55" t="s">
        <v>74</v>
      </c>
      <c r="R1316" s="59">
        <v>13.11</v>
      </c>
      <c r="S1316" s="59">
        <v>16.25</v>
      </c>
      <c r="T1316" s="59">
        <v>48.67</v>
      </c>
      <c r="U1316" s="55" t="s">
        <v>2333</v>
      </c>
      <c r="V1316" s="60" t="s">
        <v>17</v>
      </c>
      <c r="W1316" s="55" t="s">
        <v>18</v>
      </c>
      <c r="X1316" s="61">
        <v>9</v>
      </c>
      <c r="Y1316" s="11">
        <f t="shared" si="98"/>
        <v>1982</v>
      </c>
      <c r="Z1316" s="7" t="str">
        <f t="shared" si="99"/>
        <v>1982.1</v>
      </c>
      <c r="AA1316" s="12">
        <f>IF(AND(INDEX('Rate Case History'!V$11:V$13,MATCH($F1316,'Rate Case History'!$U$11:$U$13,0))="Yes",INDEX('Rate Case History'!V$15:V$17,MATCH($N1316,'Rate Case History'!$U$15:$U$17,0))="Yes",$M1316&lt;='Rate Case History'!$V$7,ISNUMBER($S1316)),$S1316/100,"NA")</f>
        <v>0.16250000000000001</v>
      </c>
    </row>
    <row r="1317" spans="1:27" x14ac:dyDescent="0.25">
      <c r="A1317" s="55" t="s">
        <v>51</v>
      </c>
      <c r="B1317" s="56" t="s">
        <v>1036</v>
      </c>
      <c r="C1317" s="55" t="s">
        <v>520</v>
      </c>
      <c r="D1317" s="55" t="s">
        <v>2462</v>
      </c>
      <c r="E1317" s="55" t="s">
        <v>163</v>
      </c>
      <c r="F1317" s="55" t="s">
        <v>35</v>
      </c>
      <c r="G1317" s="57">
        <v>29402</v>
      </c>
      <c r="H1317" s="58">
        <v>37.700000000000003</v>
      </c>
      <c r="I1317" s="59">
        <v>12.3</v>
      </c>
      <c r="J1317" s="59">
        <v>16</v>
      </c>
      <c r="K1317" s="59">
        <v>48.94</v>
      </c>
      <c r="L1317" s="60" t="s">
        <v>17</v>
      </c>
      <c r="M1317" s="57">
        <v>29628</v>
      </c>
      <c r="N1317" s="55" t="s">
        <v>76</v>
      </c>
      <c r="O1317" s="58">
        <v>26.6</v>
      </c>
      <c r="P1317" s="55" t="s">
        <v>74</v>
      </c>
      <c r="Q1317" s="55" t="s">
        <v>74</v>
      </c>
      <c r="R1317" s="59">
        <v>11.57</v>
      </c>
      <c r="S1317" s="59">
        <v>14.5</v>
      </c>
      <c r="T1317" s="59">
        <v>48.94</v>
      </c>
      <c r="U1317" s="55" t="s">
        <v>2217</v>
      </c>
      <c r="V1317" s="59" t="s">
        <v>17</v>
      </c>
      <c r="W1317" s="55" t="s">
        <v>18</v>
      </c>
      <c r="X1317" s="61">
        <v>7</v>
      </c>
      <c r="Y1317" s="11">
        <f t="shared" si="98"/>
        <v>1981</v>
      </c>
      <c r="Z1317" s="7" t="str">
        <f t="shared" si="99"/>
        <v>1981.1</v>
      </c>
      <c r="AA1317" s="12">
        <f>IF(AND(INDEX('Rate Case History'!V$11:V$13,MATCH($F1317,'Rate Case History'!$U$11:$U$13,0))="Yes",INDEX('Rate Case History'!V$15:V$17,MATCH($N1317,'Rate Case History'!$U$15:$U$17,0))="Yes",$M1317&lt;='Rate Case History'!$V$7,ISNUMBER($S1317)),$S1317/100,"NA")</f>
        <v>0.14499999999999999</v>
      </c>
    </row>
    <row r="1318" spans="1:27" x14ac:dyDescent="0.25">
      <c r="A1318" s="55" t="s">
        <v>51</v>
      </c>
      <c r="B1318" s="56" t="s">
        <v>1036</v>
      </c>
      <c r="C1318" s="55" t="s">
        <v>520</v>
      </c>
      <c r="D1318" s="55" t="s">
        <v>2463</v>
      </c>
      <c r="E1318" s="55" t="s">
        <v>163</v>
      </c>
      <c r="F1318" s="55" t="s">
        <v>35</v>
      </c>
      <c r="G1318" s="57">
        <v>29021</v>
      </c>
      <c r="H1318" s="58">
        <v>28.6</v>
      </c>
      <c r="I1318" s="59">
        <v>11.86</v>
      </c>
      <c r="J1318" s="59">
        <v>15</v>
      </c>
      <c r="K1318" s="59">
        <v>51.76</v>
      </c>
      <c r="L1318" s="59" t="s">
        <v>17</v>
      </c>
      <c r="M1318" s="57">
        <v>29259</v>
      </c>
      <c r="N1318" s="55" t="s">
        <v>76</v>
      </c>
      <c r="O1318" s="58">
        <v>19</v>
      </c>
      <c r="P1318" s="55" t="s">
        <v>74</v>
      </c>
      <c r="Q1318" s="55" t="s">
        <v>74</v>
      </c>
      <c r="R1318" s="59">
        <v>11.46</v>
      </c>
      <c r="S1318" s="59">
        <v>14.5</v>
      </c>
      <c r="T1318" s="59">
        <v>49.31</v>
      </c>
      <c r="U1318" s="55" t="s">
        <v>2306</v>
      </c>
      <c r="V1318" s="59" t="s">
        <v>17</v>
      </c>
      <c r="W1318" s="55" t="s">
        <v>18</v>
      </c>
      <c r="X1318" s="61">
        <v>7</v>
      </c>
      <c r="Y1318" s="11">
        <f t="shared" si="98"/>
        <v>1980</v>
      </c>
      <c r="Z1318" s="7" t="str">
        <f t="shared" si="99"/>
        <v>1980.1</v>
      </c>
      <c r="AA1318" s="12">
        <f>IF(AND(INDEX('Rate Case History'!V$11:V$13,MATCH($F1318,'Rate Case History'!$U$11:$U$13,0))="Yes",INDEX('Rate Case History'!V$15:V$17,MATCH($N1318,'Rate Case History'!$U$15:$U$17,0))="Yes",$M1318&lt;='Rate Case History'!$V$7,ISNUMBER($S1318)),$S1318/100,"NA")</f>
        <v>0.14499999999999999</v>
      </c>
    </row>
    <row r="1319" spans="1:27" x14ac:dyDescent="0.25">
      <c r="A1319" s="55" t="s">
        <v>51</v>
      </c>
      <c r="B1319" s="56" t="s">
        <v>1614</v>
      </c>
      <c r="C1319" s="55" t="s">
        <v>182</v>
      </c>
      <c r="D1319" s="55" t="s">
        <v>1615</v>
      </c>
      <c r="E1319" s="55" t="s">
        <v>163</v>
      </c>
      <c r="F1319" s="55" t="s">
        <v>35</v>
      </c>
      <c r="G1319" s="57">
        <v>44635</v>
      </c>
      <c r="H1319" s="58">
        <v>0</v>
      </c>
      <c r="I1319" s="59" t="s">
        <v>17</v>
      </c>
      <c r="J1319" s="59" t="s">
        <v>17</v>
      </c>
      <c r="K1319" s="59" t="s">
        <v>17</v>
      </c>
      <c r="L1319" s="60">
        <v>87.472865999999996</v>
      </c>
      <c r="M1319" s="57">
        <v>44875</v>
      </c>
      <c r="N1319" s="55" t="s">
        <v>73</v>
      </c>
      <c r="O1319" s="58">
        <v>0</v>
      </c>
      <c r="P1319" s="55" t="s">
        <v>74</v>
      </c>
      <c r="Q1319" s="55" t="s">
        <v>74</v>
      </c>
      <c r="R1319" s="59" t="s">
        <v>17</v>
      </c>
      <c r="S1319" s="59" t="s">
        <v>17</v>
      </c>
      <c r="T1319" s="59" t="s">
        <v>17</v>
      </c>
      <c r="U1319" s="55" t="s">
        <v>1664</v>
      </c>
      <c r="V1319" s="60" t="s">
        <v>17</v>
      </c>
      <c r="W1319" s="55" t="s">
        <v>17</v>
      </c>
      <c r="X1319" s="61">
        <v>8</v>
      </c>
      <c r="Y1319" s="11">
        <f t="shared" si="98"/>
        <v>2022</v>
      </c>
      <c r="Z1319" s="7" t="str">
        <f t="shared" si="99"/>
        <v>2022.4</v>
      </c>
      <c r="AA1319" s="12" t="str">
        <f>IF(AND(INDEX('Rate Case History'!V$11:V$13,MATCH($F1319,'Rate Case History'!$U$11:$U$13,0))="Yes",INDEX('Rate Case History'!V$15:V$17,MATCH($N1319,'Rate Case History'!$U$15:$U$17,0))="Yes",$M1319&lt;='Rate Case History'!$V$7,ISNUMBER($S1319)),$S1319/100,"NA")</f>
        <v>NA</v>
      </c>
    </row>
    <row r="1320" spans="1:27" x14ac:dyDescent="0.25">
      <c r="A1320" s="55" t="s">
        <v>52</v>
      </c>
      <c r="B1320" s="56" t="s">
        <v>61</v>
      </c>
      <c r="C1320" s="55" t="s">
        <v>62</v>
      </c>
      <c r="D1320" s="55" t="s">
        <v>2464</v>
      </c>
      <c r="E1320" s="55" t="s">
        <v>163</v>
      </c>
      <c r="F1320" s="55" t="s">
        <v>35</v>
      </c>
      <c r="G1320" s="57">
        <v>44986</v>
      </c>
      <c r="H1320" s="58">
        <v>10.991</v>
      </c>
      <c r="I1320" s="59">
        <v>7.59</v>
      </c>
      <c r="J1320" s="59">
        <v>10.25</v>
      </c>
      <c r="K1320" s="59">
        <v>50</v>
      </c>
      <c r="L1320" s="59">
        <v>351.28300000000002</v>
      </c>
      <c r="M1320" s="57">
        <v>45225</v>
      </c>
      <c r="N1320" s="55" t="s">
        <v>73</v>
      </c>
      <c r="O1320" s="58">
        <v>7.16</v>
      </c>
      <c r="P1320" s="55" t="s">
        <v>74</v>
      </c>
      <c r="Q1320" s="55" t="s">
        <v>74</v>
      </c>
      <c r="R1320" s="60">
        <v>7.24</v>
      </c>
      <c r="S1320" s="60">
        <v>9.5</v>
      </c>
      <c r="T1320" s="60">
        <v>50</v>
      </c>
      <c r="U1320" s="55" t="s">
        <v>1828</v>
      </c>
      <c r="V1320" s="60">
        <v>340.33600000000001</v>
      </c>
      <c r="W1320" s="55" t="s">
        <v>21</v>
      </c>
      <c r="X1320" s="61">
        <v>7</v>
      </c>
      <c r="Y1320" s="11">
        <f t="shared" si="98"/>
        <v>2023</v>
      </c>
      <c r="Z1320" s="7" t="str">
        <f t="shared" si="99"/>
        <v>2023.4</v>
      </c>
      <c r="AA1320" s="12">
        <f>IF(AND(INDEX('Rate Case History'!V$11:V$13,MATCH($F1320,'Rate Case History'!$U$11:$U$13,0))="Yes",INDEX('Rate Case History'!V$15:V$17,MATCH($N1320,'Rate Case History'!$U$15:$U$17,0))="Yes",$M1320&lt;='Rate Case History'!$V$7,ISNUMBER($S1320)),$S1320/100,"NA")</f>
        <v>9.5000000000000001E-2</v>
      </c>
    </row>
    <row r="1321" spans="1:27" x14ac:dyDescent="0.25">
      <c r="A1321" s="55" t="s">
        <v>52</v>
      </c>
      <c r="B1321" s="56" t="s">
        <v>61</v>
      </c>
      <c r="C1321" s="55" t="s">
        <v>62</v>
      </c>
      <c r="D1321" s="55" t="s">
        <v>1594</v>
      </c>
      <c r="E1321" s="55" t="s">
        <v>163</v>
      </c>
      <c r="F1321" s="55" t="s">
        <v>35</v>
      </c>
      <c r="G1321" s="57">
        <v>44491</v>
      </c>
      <c r="H1321" s="58">
        <v>3.774</v>
      </c>
      <c r="I1321" s="59">
        <v>7.35</v>
      </c>
      <c r="J1321" s="59">
        <v>9.9</v>
      </c>
      <c r="K1321" s="59">
        <v>50</v>
      </c>
      <c r="L1321" s="59">
        <v>315.95699999999999</v>
      </c>
      <c r="M1321" s="57">
        <v>44775</v>
      </c>
      <c r="N1321" s="55" t="s">
        <v>73</v>
      </c>
      <c r="O1321" s="58">
        <v>1.6</v>
      </c>
      <c r="P1321" s="55" t="s">
        <v>74</v>
      </c>
      <c r="Q1321" s="55" t="s">
        <v>74</v>
      </c>
      <c r="R1321" s="59">
        <v>7.05</v>
      </c>
      <c r="S1321" s="59">
        <v>9.4</v>
      </c>
      <c r="T1321" s="59">
        <v>50</v>
      </c>
      <c r="U1321" s="55" t="s">
        <v>1892</v>
      </c>
      <c r="V1321" s="59">
        <v>315.95699999999999</v>
      </c>
      <c r="W1321" s="55" t="s">
        <v>21</v>
      </c>
      <c r="X1321" s="61">
        <v>9</v>
      </c>
      <c r="Y1321" s="11">
        <f t="shared" si="98"/>
        <v>2022</v>
      </c>
      <c r="Z1321" s="7" t="str">
        <f t="shared" si="99"/>
        <v>2022.3</v>
      </c>
      <c r="AA1321" s="12">
        <f>IF(AND(INDEX('Rate Case History'!V$11:V$13,MATCH($F1321,'Rate Case History'!$U$11:$U$13,0))="Yes",INDEX('Rate Case History'!V$15:V$17,MATCH($N1321,'Rate Case History'!$U$15:$U$17,0))="Yes",$M1321&lt;='Rate Case History'!$V$7,ISNUMBER($S1321)),$S1321/100,"NA")</f>
        <v>9.4E-2</v>
      </c>
    </row>
    <row r="1322" spans="1:27" x14ac:dyDescent="0.25">
      <c r="A1322" s="55" t="s">
        <v>52</v>
      </c>
      <c r="B1322" s="56" t="s">
        <v>61</v>
      </c>
      <c r="C1322" s="55" t="s">
        <v>62</v>
      </c>
      <c r="D1322" s="55" t="s">
        <v>1050</v>
      </c>
      <c r="E1322" s="55" t="s">
        <v>163</v>
      </c>
      <c r="F1322" s="55" t="s">
        <v>35</v>
      </c>
      <c r="G1322" s="57">
        <v>43906</v>
      </c>
      <c r="H1322" s="58">
        <v>5.6849999999999996</v>
      </c>
      <c r="I1322" s="59">
        <v>7.24</v>
      </c>
      <c r="J1322" s="59">
        <v>9.4</v>
      </c>
      <c r="K1322" s="59">
        <v>50</v>
      </c>
      <c r="L1322" s="59">
        <v>304.66399999999999</v>
      </c>
      <c r="M1322" s="57">
        <v>44175</v>
      </c>
      <c r="N1322" s="55" t="s">
        <v>73</v>
      </c>
      <c r="O1322" s="58">
        <v>4.367</v>
      </c>
      <c r="P1322" s="55" t="s">
        <v>74</v>
      </c>
      <c r="Q1322" s="55" t="s">
        <v>74</v>
      </c>
      <c r="R1322" s="60">
        <v>7.24</v>
      </c>
      <c r="S1322" s="60">
        <v>9.4</v>
      </c>
      <c r="T1322" s="60">
        <v>50</v>
      </c>
      <c r="U1322" s="55" t="s">
        <v>1664</v>
      </c>
      <c r="V1322" s="60">
        <v>305.02600000000001</v>
      </c>
      <c r="W1322" s="55" t="s">
        <v>18</v>
      </c>
      <c r="X1322" s="61">
        <v>8</v>
      </c>
      <c r="Y1322" s="11">
        <f t="shared" si="98"/>
        <v>2020</v>
      </c>
      <c r="Z1322" s="7" t="str">
        <f t="shared" si="99"/>
        <v>2020.4</v>
      </c>
      <c r="AA1322" s="12">
        <f>IF(AND(INDEX('Rate Case History'!V$11:V$13,MATCH($F1322,'Rate Case History'!$U$11:$U$13,0))="Yes",INDEX('Rate Case History'!V$15:V$17,MATCH($N1322,'Rate Case History'!$U$15:$U$17,0))="Yes",$M1322&lt;='Rate Case History'!$V$7,ISNUMBER($S1322)),$S1322/100,"NA")</f>
        <v>9.4E-2</v>
      </c>
    </row>
    <row r="1323" spans="1:27" x14ac:dyDescent="0.25">
      <c r="A1323" s="55" t="s">
        <v>52</v>
      </c>
      <c r="B1323" s="56" t="s">
        <v>61</v>
      </c>
      <c r="C1323" s="55" t="s">
        <v>62</v>
      </c>
      <c r="D1323" s="55" t="s">
        <v>1051</v>
      </c>
      <c r="E1323" s="55" t="s">
        <v>163</v>
      </c>
      <c r="F1323" s="55" t="s">
        <v>35</v>
      </c>
      <c r="G1323" s="57">
        <v>43539</v>
      </c>
      <c r="H1323" s="58">
        <v>6.6769999999999996</v>
      </c>
      <c r="I1323" s="59">
        <v>7.55</v>
      </c>
      <c r="J1323" s="59">
        <v>9.9</v>
      </c>
      <c r="K1323" s="59">
        <v>50</v>
      </c>
      <c r="L1323" s="59">
        <v>287.33800000000002</v>
      </c>
      <c r="M1323" s="57">
        <v>43746</v>
      </c>
      <c r="N1323" s="55" t="s">
        <v>73</v>
      </c>
      <c r="O1323" s="58">
        <v>3.6160000000000001</v>
      </c>
      <c r="P1323" s="55" t="s">
        <v>74</v>
      </c>
      <c r="Q1323" s="55" t="s">
        <v>74</v>
      </c>
      <c r="R1323" s="60">
        <v>7.24</v>
      </c>
      <c r="S1323" s="60">
        <v>9.4</v>
      </c>
      <c r="T1323" s="60">
        <v>50</v>
      </c>
      <c r="U1323" s="55" t="s">
        <v>1685</v>
      </c>
      <c r="V1323" s="60">
        <v>283.14</v>
      </c>
      <c r="W1323" s="55" t="s">
        <v>18</v>
      </c>
      <c r="X1323" s="61">
        <v>6</v>
      </c>
      <c r="Y1323" s="11">
        <f t="shared" si="98"/>
        <v>2019</v>
      </c>
      <c r="Z1323" s="7" t="str">
        <f t="shared" si="99"/>
        <v>2019.4</v>
      </c>
      <c r="AA1323" s="12">
        <f>IF(AND(INDEX('Rate Case History'!V$11:V$13,MATCH($F1323,'Rate Case History'!$U$11:$U$13,0))="Yes",INDEX('Rate Case History'!V$15:V$17,MATCH($N1323,'Rate Case History'!$U$15:$U$17,0))="Yes",$M1323&lt;='Rate Case History'!$V$7,ISNUMBER($S1323)),$S1323/100,"NA")</f>
        <v>9.4E-2</v>
      </c>
    </row>
    <row r="1324" spans="1:27" x14ac:dyDescent="0.25">
      <c r="A1324" s="55" t="s">
        <v>52</v>
      </c>
      <c r="B1324" s="56" t="s">
        <v>61</v>
      </c>
      <c r="C1324" s="55" t="s">
        <v>62</v>
      </c>
      <c r="D1324" s="55" t="s">
        <v>1052</v>
      </c>
      <c r="E1324" s="55" t="s">
        <v>163</v>
      </c>
      <c r="F1324" s="55" t="s">
        <v>35</v>
      </c>
      <c r="G1324" s="57">
        <v>42704</v>
      </c>
      <c r="H1324" s="58">
        <v>6.7480000000000002</v>
      </c>
      <c r="I1324" s="59">
        <v>7.8</v>
      </c>
      <c r="J1324" s="59">
        <v>9.9</v>
      </c>
      <c r="K1324" s="59">
        <v>50</v>
      </c>
      <c r="L1324" s="59">
        <v>240.75</v>
      </c>
      <c r="M1324" s="57">
        <v>42991</v>
      </c>
      <c r="N1324" s="55" t="s">
        <v>73</v>
      </c>
      <c r="O1324" s="58">
        <v>3.5</v>
      </c>
      <c r="P1324" s="55" t="s">
        <v>74</v>
      </c>
      <c r="Q1324" s="55" t="s">
        <v>74</v>
      </c>
      <c r="R1324" s="60">
        <v>7.35</v>
      </c>
      <c r="S1324" s="60">
        <v>9.4</v>
      </c>
      <c r="T1324" s="60">
        <v>50</v>
      </c>
      <c r="U1324" s="55" t="s">
        <v>1676</v>
      </c>
      <c r="V1324" s="60">
        <v>229.93199999999999</v>
      </c>
      <c r="W1324" s="55" t="s">
        <v>21</v>
      </c>
      <c r="X1324" s="61">
        <v>9</v>
      </c>
      <c r="Y1324" s="11">
        <f t="shared" si="98"/>
        <v>2017</v>
      </c>
      <c r="Z1324" s="7" t="str">
        <f t="shared" si="99"/>
        <v>2017.3</v>
      </c>
      <c r="AA1324" s="12">
        <f>IF(AND(INDEX('Rate Case History'!V$11:V$13,MATCH($F1324,'Rate Case History'!$U$11:$U$13,0))="Yes",INDEX('Rate Case History'!V$15:V$17,MATCH($N1324,'Rate Case History'!$U$15:$U$17,0))="Yes",$M1324&lt;='Rate Case History'!$V$7,ISNUMBER($S1324)),$S1324/100,"NA")</f>
        <v>9.4E-2</v>
      </c>
    </row>
    <row r="1325" spans="1:27" x14ac:dyDescent="0.25">
      <c r="A1325" s="55" t="s">
        <v>52</v>
      </c>
      <c r="B1325" s="56" t="s">
        <v>61</v>
      </c>
      <c r="C1325" s="55" t="s">
        <v>62</v>
      </c>
      <c r="D1325" s="55" t="s">
        <v>1053</v>
      </c>
      <c r="E1325" s="55" t="s">
        <v>163</v>
      </c>
      <c r="F1325" s="55" t="s">
        <v>35</v>
      </c>
      <c r="G1325" s="57">
        <v>42125</v>
      </c>
      <c r="H1325" s="58">
        <v>6.1</v>
      </c>
      <c r="I1325" s="59">
        <v>7.72</v>
      </c>
      <c r="J1325" s="59">
        <v>9.9</v>
      </c>
      <c r="K1325" s="59">
        <v>50</v>
      </c>
      <c r="L1325" s="59" t="s">
        <v>17</v>
      </c>
      <c r="M1325" s="57">
        <v>42429</v>
      </c>
      <c r="N1325" s="55" t="s">
        <v>76</v>
      </c>
      <c r="O1325" s="58">
        <v>4.46</v>
      </c>
      <c r="P1325" s="55" t="s">
        <v>74</v>
      </c>
      <c r="Q1325" s="55" t="s">
        <v>74</v>
      </c>
      <c r="R1325" s="60">
        <v>7.46</v>
      </c>
      <c r="S1325" s="60">
        <v>9.4</v>
      </c>
      <c r="T1325" s="60">
        <v>50</v>
      </c>
      <c r="U1325" s="55" t="s">
        <v>1722</v>
      </c>
      <c r="V1325" s="60" t="s">
        <v>17</v>
      </c>
      <c r="W1325" s="55" t="s">
        <v>21</v>
      </c>
      <c r="X1325" s="61">
        <v>10</v>
      </c>
      <c r="Y1325" s="11">
        <f t="shared" si="98"/>
        <v>2016</v>
      </c>
      <c r="Z1325" s="7" t="str">
        <f t="shared" si="99"/>
        <v>2016.1</v>
      </c>
      <c r="AA1325" s="12">
        <f>IF(AND(INDEX('Rate Case History'!V$11:V$13,MATCH($F1325,'Rate Case History'!$U$11:$U$13,0))="Yes",INDEX('Rate Case History'!V$15:V$17,MATCH($N1325,'Rate Case History'!$U$15:$U$17,0))="Yes",$M1325&lt;='Rate Case History'!$V$7,ISNUMBER($S1325)),$S1325/100,"NA")</f>
        <v>9.4E-2</v>
      </c>
    </row>
    <row r="1326" spans="1:27" x14ac:dyDescent="0.25">
      <c r="A1326" s="55" t="s">
        <v>52</v>
      </c>
      <c r="B1326" s="56" t="s">
        <v>61</v>
      </c>
      <c r="C1326" s="55" t="s">
        <v>62</v>
      </c>
      <c r="D1326" s="55" t="s">
        <v>1054</v>
      </c>
      <c r="E1326" s="55" t="s">
        <v>163</v>
      </c>
      <c r="F1326" s="55" t="s">
        <v>35</v>
      </c>
      <c r="G1326" s="57">
        <v>41884</v>
      </c>
      <c r="H1326" s="58">
        <v>9.14</v>
      </c>
      <c r="I1326" s="59">
        <v>7.77</v>
      </c>
      <c r="J1326" s="59">
        <v>9.9</v>
      </c>
      <c r="K1326" s="59">
        <v>51</v>
      </c>
      <c r="L1326" s="59">
        <v>198.44800000000001</v>
      </c>
      <c r="M1326" s="57">
        <v>42103</v>
      </c>
      <c r="N1326" s="55" t="s">
        <v>73</v>
      </c>
      <c r="O1326" s="58">
        <v>5.2619999999999996</v>
      </c>
      <c r="P1326" s="55" t="s">
        <v>74</v>
      </c>
      <c r="Q1326" s="55" t="s">
        <v>74</v>
      </c>
      <c r="R1326" s="60">
        <v>7.52</v>
      </c>
      <c r="S1326" s="60">
        <v>9.5</v>
      </c>
      <c r="T1326" s="60">
        <v>51</v>
      </c>
      <c r="U1326" s="55" t="s">
        <v>1656</v>
      </c>
      <c r="V1326" s="60">
        <v>189.376</v>
      </c>
      <c r="W1326" s="55" t="s">
        <v>21</v>
      </c>
      <c r="X1326" s="61">
        <v>7</v>
      </c>
      <c r="Y1326" s="11">
        <f t="shared" si="98"/>
        <v>2015</v>
      </c>
      <c r="Z1326" s="7" t="str">
        <f t="shared" si="99"/>
        <v>2015.2</v>
      </c>
      <c r="AA1326" s="12">
        <f>IF(AND(INDEX('Rate Case History'!V$11:V$13,MATCH($F1326,'Rate Case History'!$U$11:$U$13,0))="Yes",INDEX('Rate Case History'!V$15:V$17,MATCH($N1326,'Rate Case History'!$U$15:$U$17,0))="Yes",$M1326&lt;='Rate Case History'!$V$7,ISNUMBER($S1326)),$S1326/100,"NA")</f>
        <v>9.5000000000000001E-2</v>
      </c>
    </row>
    <row r="1327" spans="1:27" x14ac:dyDescent="0.25">
      <c r="A1327" s="55" t="s">
        <v>52</v>
      </c>
      <c r="B1327" s="56" t="s">
        <v>61</v>
      </c>
      <c r="C1327" s="55" t="s">
        <v>62</v>
      </c>
      <c r="D1327" s="55" t="s">
        <v>1055</v>
      </c>
      <c r="E1327" s="55" t="s">
        <v>163</v>
      </c>
      <c r="F1327" s="55" t="s">
        <v>35</v>
      </c>
      <c r="G1327" s="57">
        <v>41501</v>
      </c>
      <c r="H1327" s="58">
        <v>9.4809999999999999</v>
      </c>
      <c r="I1327" s="59">
        <v>7.83</v>
      </c>
      <c r="J1327" s="59">
        <v>10.1</v>
      </c>
      <c r="K1327" s="59">
        <v>50</v>
      </c>
      <c r="L1327" s="59">
        <v>176.20099999999999</v>
      </c>
      <c r="M1327" s="57">
        <v>41660</v>
      </c>
      <c r="N1327" s="55" t="s">
        <v>73</v>
      </c>
      <c r="O1327" s="58">
        <v>4.3</v>
      </c>
      <c r="P1327" s="55" t="s">
        <v>75</v>
      </c>
      <c r="Q1327" s="55" t="s">
        <v>74</v>
      </c>
      <c r="R1327" s="60">
        <v>7.47</v>
      </c>
      <c r="S1327" s="60">
        <v>9.65</v>
      </c>
      <c r="T1327" s="60">
        <v>48</v>
      </c>
      <c r="U1327" s="55" t="s">
        <v>1658</v>
      </c>
      <c r="V1327" s="60">
        <v>159.4</v>
      </c>
      <c r="W1327" s="55" t="s">
        <v>21</v>
      </c>
      <c r="X1327" s="61">
        <v>5</v>
      </c>
      <c r="Y1327" s="11">
        <f t="shared" si="98"/>
        <v>2014</v>
      </c>
      <c r="Z1327" s="7" t="str">
        <f t="shared" si="99"/>
        <v>2014.1</v>
      </c>
      <c r="AA1327" s="12">
        <f>IF(AND(INDEX('Rate Case History'!V$11:V$13,MATCH($F1327,'Rate Case History'!$U$11:$U$13,0))="Yes",INDEX('Rate Case History'!V$15:V$17,MATCH($N1327,'Rate Case History'!$U$15:$U$17,0))="Yes",$M1327&lt;='Rate Case History'!$V$7,ISNUMBER($S1327)),$S1327/100,"NA")</f>
        <v>9.6500000000000002E-2</v>
      </c>
    </row>
    <row r="1328" spans="1:27" x14ac:dyDescent="0.25">
      <c r="A1328" s="55" t="s">
        <v>52</v>
      </c>
      <c r="B1328" s="56" t="s">
        <v>61</v>
      </c>
      <c r="C1328" s="55" t="s">
        <v>62</v>
      </c>
      <c r="D1328" s="55" t="s">
        <v>1056</v>
      </c>
      <c r="E1328" s="55" t="s">
        <v>163</v>
      </c>
      <c r="F1328" s="55" t="s">
        <v>35</v>
      </c>
      <c r="G1328" s="57">
        <v>40451</v>
      </c>
      <c r="H1328" s="58">
        <v>5.4459999999999997</v>
      </c>
      <c r="I1328" s="59">
        <v>8.61</v>
      </c>
      <c r="J1328" s="59">
        <v>10.9</v>
      </c>
      <c r="K1328" s="59">
        <v>50.76</v>
      </c>
      <c r="L1328" s="59">
        <v>148.42099999999999</v>
      </c>
      <c r="M1328" s="57">
        <v>40612</v>
      </c>
      <c r="N1328" s="55" t="s">
        <v>73</v>
      </c>
      <c r="O1328" s="58">
        <v>2.9750000000000001</v>
      </c>
      <c r="P1328" s="55" t="s">
        <v>75</v>
      </c>
      <c r="Q1328" s="55" t="s">
        <v>74</v>
      </c>
      <c r="R1328" s="60">
        <v>8</v>
      </c>
      <c r="S1328" s="60">
        <v>10.1</v>
      </c>
      <c r="T1328" s="60">
        <v>50</v>
      </c>
      <c r="U1328" s="55" t="s">
        <v>1713</v>
      </c>
      <c r="V1328" s="60">
        <v>137.19900000000001</v>
      </c>
      <c r="W1328" s="55" t="s">
        <v>21</v>
      </c>
      <c r="X1328" s="61">
        <v>5</v>
      </c>
      <c r="Y1328" s="11">
        <f t="shared" si="98"/>
        <v>2011</v>
      </c>
      <c r="Z1328" s="7" t="str">
        <f t="shared" si="99"/>
        <v>2011.1</v>
      </c>
      <c r="AA1328" s="12">
        <f>IF(AND(INDEX('Rate Case History'!V$11:V$13,MATCH($F1328,'Rate Case History'!$U$11:$U$13,0))="Yes",INDEX('Rate Case History'!V$15:V$17,MATCH($N1328,'Rate Case History'!$U$15:$U$17,0))="Yes",$M1328&lt;='Rate Case History'!$V$7,ISNUMBER($S1328)),$S1328/100,"NA")</f>
        <v>0.10099999999999999</v>
      </c>
    </row>
    <row r="1329" spans="1:27" x14ac:dyDescent="0.25">
      <c r="A1329" s="55" t="s">
        <v>52</v>
      </c>
      <c r="B1329" s="56" t="s">
        <v>61</v>
      </c>
      <c r="C1329" s="55" t="s">
        <v>62</v>
      </c>
      <c r="D1329" s="55" t="s">
        <v>1057</v>
      </c>
      <c r="E1329" s="55" t="s">
        <v>163</v>
      </c>
      <c r="F1329" s="55" t="s">
        <v>35</v>
      </c>
      <c r="G1329" s="57">
        <v>39989</v>
      </c>
      <c r="H1329" s="58">
        <v>14.2</v>
      </c>
      <c r="I1329" s="59">
        <v>8.9600000000000009</v>
      </c>
      <c r="J1329" s="59">
        <v>11</v>
      </c>
      <c r="K1329" s="59">
        <v>51.45</v>
      </c>
      <c r="L1329" s="59">
        <v>147.6</v>
      </c>
      <c r="M1329" s="57">
        <v>40112</v>
      </c>
      <c r="N1329" s="55" t="s">
        <v>73</v>
      </c>
      <c r="O1329" s="58">
        <v>8.75</v>
      </c>
      <c r="P1329" s="55" t="s">
        <v>74</v>
      </c>
      <c r="Q1329" s="55" t="s">
        <v>74</v>
      </c>
      <c r="R1329" s="60">
        <v>8.19</v>
      </c>
      <c r="S1329" s="60">
        <v>10.1</v>
      </c>
      <c r="T1329" s="60">
        <v>50</v>
      </c>
      <c r="U1329" s="55" t="s">
        <v>1700</v>
      </c>
      <c r="V1329" s="60">
        <v>133.41499999999999</v>
      </c>
      <c r="W1329" s="55" t="s">
        <v>21</v>
      </c>
      <c r="X1329" s="61">
        <v>4</v>
      </c>
      <c r="Y1329" s="11">
        <f t="shared" si="98"/>
        <v>2009</v>
      </c>
      <c r="Z1329" s="7" t="str">
        <f t="shared" si="99"/>
        <v>2009.4</v>
      </c>
      <c r="AA1329" s="12">
        <f>IF(AND(INDEX('Rate Case History'!V$11:V$13,MATCH($F1329,'Rate Case History'!$U$11:$U$13,0))="Yes",INDEX('Rate Case History'!V$15:V$17,MATCH($N1329,'Rate Case History'!$U$15:$U$17,0))="Yes",$M1329&lt;='Rate Case History'!$V$7,ISNUMBER($S1329)),$S1329/100,"NA")</f>
        <v>0.10099999999999999</v>
      </c>
    </row>
    <row r="1330" spans="1:27" x14ac:dyDescent="0.25">
      <c r="A1330" s="55" t="s">
        <v>52</v>
      </c>
      <c r="B1330" s="56" t="s">
        <v>61</v>
      </c>
      <c r="C1330" s="55" t="s">
        <v>62</v>
      </c>
      <c r="D1330" s="55" t="s">
        <v>1058</v>
      </c>
      <c r="E1330" s="55" t="s">
        <v>163</v>
      </c>
      <c r="F1330" s="55" t="s">
        <v>35</v>
      </c>
      <c r="G1330" s="57">
        <v>39367</v>
      </c>
      <c r="H1330" s="58">
        <v>2.97</v>
      </c>
      <c r="I1330" s="59">
        <v>8.98</v>
      </c>
      <c r="J1330" s="59">
        <v>11</v>
      </c>
      <c r="K1330" s="59">
        <v>51.15</v>
      </c>
      <c r="L1330" s="60">
        <v>92.572000000000003</v>
      </c>
      <c r="M1330" s="57">
        <v>39538</v>
      </c>
      <c r="N1330" s="55" t="s">
        <v>73</v>
      </c>
      <c r="O1330" s="58">
        <v>2.283655</v>
      </c>
      <c r="P1330" s="55" t="s">
        <v>75</v>
      </c>
      <c r="Q1330" s="55" t="s">
        <v>74</v>
      </c>
      <c r="R1330" s="60">
        <v>8.2100000000000009</v>
      </c>
      <c r="S1330" s="60">
        <v>10</v>
      </c>
      <c r="T1330" s="60">
        <v>50</v>
      </c>
      <c r="U1330" s="55" t="s">
        <v>1678</v>
      </c>
      <c r="V1330" s="60">
        <v>99.119459000000006</v>
      </c>
      <c r="W1330" s="55" t="s">
        <v>21</v>
      </c>
      <c r="X1330" s="61">
        <v>5</v>
      </c>
      <c r="Y1330" s="11">
        <f t="shared" si="98"/>
        <v>2008</v>
      </c>
      <c r="Z1330" s="7" t="str">
        <f t="shared" si="99"/>
        <v>2008.1</v>
      </c>
      <c r="AA1330" s="12">
        <f>IF(AND(INDEX('Rate Case History'!V$11:V$13,MATCH($F1330,'Rate Case History'!$U$11:$U$13,0))="Yes",INDEX('Rate Case History'!V$15:V$17,MATCH($N1330,'Rate Case History'!$U$15:$U$17,0))="Yes",$M1330&lt;='Rate Case History'!$V$7,ISNUMBER($S1330)),$S1330/100,"NA")</f>
        <v>0.1</v>
      </c>
    </row>
    <row r="1331" spans="1:27" x14ac:dyDescent="0.25">
      <c r="A1331" s="55" t="s">
        <v>52</v>
      </c>
      <c r="B1331" s="56" t="s">
        <v>61</v>
      </c>
      <c r="C1331" s="55" t="s">
        <v>62</v>
      </c>
      <c r="D1331" s="55" t="s">
        <v>1059</v>
      </c>
      <c r="E1331" s="55" t="s">
        <v>163</v>
      </c>
      <c r="F1331" s="55" t="s">
        <v>35</v>
      </c>
      <c r="G1331" s="57">
        <v>37720</v>
      </c>
      <c r="H1331" s="58">
        <v>7.5</v>
      </c>
      <c r="I1331" s="59">
        <v>9.86</v>
      </c>
      <c r="J1331" s="59">
        <v>11.75</v>
      </c>
      <c r="K1331" s="59">
        <v>42.25</v>
      </c>
      <c r="L1331" s="60">
        <v>70.599999999999994</v>
      </c>
      <c r="M1331" s="57">
        <v>37889</v>
      </c>
      <c r="N1331" s="55" t="s">
        <v>73</v>
      </c>
      <c r="O1331" s="58">
        <v>6.3</v>
      </c>
      <c r="P1331" s="55" t="s">
        <v>74</v>
      </c>
      <c r="Q1331" s="55" t="s">
        <v>74</v>
      </c>
      <c r="R1331" s="60">
        <v>8.8800000000000008</v>
      </c>
      <c r="S1331" s="60">
        <v>10.25</v>
      </c>
      <c r="T1331" s="60">
        <v>48.25</v>
      </c>
      <c r="U1331" s="55" t="s">
        <v>1702</v>
      </c>
      <c r="V1331" s="60">
        <v>70.599999999999994</v>
      </c>
      <c r="W1331" s="55" t="s">
        <v>21</v>
      </c>
      <c r="X1331" s="61">
        <v>5</v>
      </c>
      <c r="Y1331" s="11">
        <f t="shared" si="98"/>
        <v>2003</v>
      </c>
      <c r="Z1331" s="7" t="str">
        <f t="shared" si="99"/>
        <v>2003.3</v>
      </c>
      <c r="AA1331" s="12">
        <f>IF(AND(INDEX('Rate Case History'!V$11:V$13,MATCH($F1331,'Rate Case History'!$U$11:$U$13,0))="Yes",INDEX('Rate Case History'!V$15:V$17,MATCH($N1331,'Rate Case History'!$U$15:$U$17,0))="Yes",$M1331&lt;='Rate Case History'!$V$7,ISNUMBER($S1331)),$S1331/100,"NA")</f>
        <v>0.10249999999999999</v>
      </c>
    </row>
    <row r="1332" spans="1:27" x14ac:dyDescent="0.25">
      <c r="A1332" s="55" t="s">
        <v>52</v>
      </c>
      <c r="B1332" s="56" t="s">
        <v>1060</v>
      </c>
      <c r="C1332" s="55" t="s">
        <v>129</v>
      </c>
      <c r="D1332" s="55" t="s">
        <v>1061</v>
      </c>
      <c r="E1332" s="55" t="s">
        <v>163</v>
      </c>
      <c r="F1332" s="55" t="s">
        <v>35</v>
      </c>
      <c r="G1332" s="57">
        <v>43921</v>
      </c>
      <c r="H1332" s="58">
        <v>4.5078420000000001</v>
      </c>
      <c r="I1332" s="59">
        <v>7.08</v>
      </c>
      <c r="J1332" s="59">
        <v>9.4</v>
      </c>
      <c r="K1332" s="59">
        <v>50</v>
      </c>
      <c r="L1332" s="60">
        <v>132.61368400000001</v>
      </c>
      <c r="M1332" s="57">
        <v>44202</v>
      </c>
      <c r="N1332" s="55" t="s">
        <v>73</v>
      </c>
      <c r="O1332" s="58">
        <v>3.2304979999999999</v>
      </c>
      <c r="P1332" s="55" t="s">
        <v>74</v>
      </c>
      <c r="Q1332" s="55" t="s">
        <v>74</v>
      </c>
      <c r="R1332" s="60">
        <v>7.07</v>
      </c>
      <c r="S1332" s="60">
        <v>9.4</v>
      </c>
      <c r="T1332" s="60">
        <v>50</v>
      </c>
      <c r="U1332" s="55" t="s">
        <v>1685</v>
      </c>
      <c r="V1332" s="60">
        <v>130.095203</v>
      </c>
      <c r="W1332" s="55" t="s">
        <v>21</v>
      </c>
      <c r="X1332" s="61">
        <v>9</v>
      </c>
      <c r="Y1332" s="11">
        <f t="shared" si="98"/>
        <v>2021</v>
      </c>
      <c r="Z1332" s="7" t="str">
        <f t="shared" si="99"/>
        <v>2021.1</v>
      </c>
      <c r="AA1332" s="12">
        <f>IF(AND(INDEX('Rate Case History'!V$11:V$13,MATCH($F1332,'Rate Case History'!$U$11:$U$13,0))="Yes",INDEX('Rate Case History'!V$15:V$17,MATCH($N1332,'Rate Case History'!$U$15:$U$17,0))="Yes",$M1332&lt;='Rate Case History'!$V$7,ISNUMBER($S1332)),$S1332/100,"NA")</f>
        <v>9.4E-2</v>
      </c>
    </row>
    <row r="1333" spans="1:27" x14ac:dyDescent="0.25">
      <c r="A1333" s="55" t="s">
        <v>52</v>
      </c>
      <c r="B1333" s="56" t="s">
        <v>1062</v>
      </c>
      <c r="C1333" s="55" t="s">
        <v>1063</v>
      </c>
      <c r="D1333" s="55" t="s">
        <v>1606</v>
      </c>
      <c r="E1333" s="55" t="s">
        <v>163</v>
      </c>
      <c r="F1333" s="55" t="s">
        <v>35</v>
      </c>
      <c r="G1333" s="57">
        <v>44547</v>
      </c>
      <c r="H1333" s="58">
        <v>78.031000000000006</v>
      </c>
      <c r="I1333" s="59">
        <v>6.89</v>
      </c>
      <c r="J1333" s="59">
        <v>9.5</v>
      </c>
      <c r="K1333" s="59">
        <v>50</v>
      </c>
      <c r="L1333" s="60">
        <v>1780.963</v>
      </c>
      <c r="M1333" s="57">
        <v>44858</v>
      </c>
      <c r="N1333" s="55" t="s">
        <v>73</v>
      </c>
      <c r="O1333" s="58">
        <v>62.654000000000003</v>
      </c>
      <c r="P1333" s="55" t="s">
        <v>74</v>
      </c>
      <c r="Q1333" s="55" t="s">
        <v>74</v>
      </c>
      <c r="R1333" s="60">
        <v>6.84</v>
      </c>
      <c r="S1333" s="60">
        <v>9.4</v>
      </c>
      <c r="T1333" s="60">
        <v>50</v>
      </c>
      <c r="U1333" s="55" t="s">
        <v>1778</v>
      </c>
      <c r="V1333" s="60">
        <v>1772.1949999999999</v>
      </c>
      <c r="W1333" s="55" t="s">
        <v>21</v>
      </c>
      <c r="X1333" s="61">
        <v>10</v>
      </c>
      <c r="Y1333" s="11">
        <f t="shared" si="98"/>
        <v>2022</v>
      </c>
      <c r="Z1333" s="7" t="str">
        <f t="shared" si="99"/>
        <v>2022.4</v>
      </c>
      <c r="AA1333" s="12">
        <f>IF(AND(INDEX('Rate Case History'!V$11:V$13,MATCH($F1333,'Rate Case History'!$U$11:$U$13,0))="Yes",INDEX('Rate Case History'!V$15:V$17,MATCH($N1333,'Rate Case History'!$U$15:$U$17,0))="Yes",$M1333&lt;='Rate Case History'!$V$7,ISNUMBER($S1333)),$S1333/100,"NA")</f>
        <v>9.4E-2</v>
      </c>
    </row>
    <row r="1334" spans="1:27" x14ac:dyDescent="0.25">
      <c r="A1334" s="55" t="s">
        <v>52</v>
      </c>
      <c r="B1334" s="56" t="s">
        <v>1062</v>
      </c>
      <c r="C1334" s="55" t="s">
        <v>1063</v>
      </c>
      <c r="D1334" s="55" t="s">
        <v>1064</v>
      </c>
      <c r="E1334" s="55" t="s">
        <v>163</v>
      </c>
      <c r="F1334" s="55" t="s">
        <v>35</v>
      </c>
      <c r="G1334" s="57">
        <v>43829</v>
      </c>
      <c r="H1334" s="58">
        <v>63.346266999999997</v>
      </c>
      <c r="I1334" s="59">
        <v>6.97</v>
      </c>
      <c r="J1334" s="59">
        <v>9.4</v>
      </c>
      <c r="K1334" s="59">
        <v>50</v>
      </c>
      <c r="L1334" s="60">
        <v>1466.232</v>
      </c>
      <c r="M1334" s="57">
        <v>44120</v>
      </c>
      <c r="N1334" s="55" t="s">
        <v>73</v>
      </c>
      <c r="O1334" s="58">
        <v>45.847000000000001</v>
      </c>
      <c r="P1334" s="55" t="s">
        <v>74</v>
      </c>
      <c r="Q1334" s="55" t="s">
        <v>74</v>
      </c>
      <c r="R1334" s="59">
        <v>6.97</v>
      </c>
      <c r="S1334" s="59">
        <v>9.4</v>
      </c>
      <c r="T1334" s="59">
        <v>50</v>
      </c>
      <c r="U1334" s="55" t="s">
        <v>1779</v>
      </c>
      <c r="V1334" s="60">
        <v>1450.6769999999999</v>
      </c>
      <c r="W1334" s="55" t="s">
        <v>21</v>
      </c>
      <c r="X1334" s="61">
        <v>9</v>
      </c>
      <c r="Y1334" s="11">
        <f t="shared" si="98"/>
        <v>2020</v>
      </c>
      <c r="Z1334" s="7" t="str">
        <f t="shared" si="99"/>
        <v>2020.4</v>
      </c>
      <c r="AA1334" s="12">
        <f>IF(AND(INDEX('Rate Case History'!V$11:V$13,MATCH($F1334,'Rate Case History'!$U$11:$U$13,0))="Yes",INDEX('Rate Case History'!V$15:V$17,MATCH($N1334,'Rate Case History'!$U$15:$U$17,0))="Yes",$M1334&lt;='Rate Case History'!$V$7,ISNUMBER($S1334)),$S1334/100,"NA")</f>
        <v>9.4E-2</v>
      </c>
    </row>
    <row r="1335" spans="1:27" x14ac:dyDescent="0.25">
      <c r="A1335" s="55" t="s">
        <v>52</v>
      </c>
      <c r="B1335" s="56" t="s">
        <v>1062</v>
      </c>
      <c r="C1335" s="55" t="s">
        <v>1063</v>
      </c>
      <c r="D1335" s="55" t="s">
        <v>1065</v>
      </c>
      <c r="E1335" s="55" t="s">
        <v>163</v>
      </c>
      <c r="F1335" s="55" t="s">
        <v>35</v>
      </c>
      <c r="G1335" s="57">
        <v>43098</v>
      </c>
      <c r="H1335" s="58">
        <v>37.816000000000003</v>
      </c>
      <c r="I1335" s="59">
        <v>7.62</v>
      </c>
      <c r="J1335" s="59">
        <v>10</v>
      </c>
      <c r="K1335" s="59">
        <v>50</v>
      </c>
      <c r="L1335" s="60">
        <v>1214.895</v>
      </c>
      <c r="M1335" s="57">
        <v>43399</v>
      </c>
      <c r="N1335" s="55" t="s">
        <v>73</v>
      </c>
      <c r="O1335" s="58">
        <v>24.86</v>
      </c>
      <c r="P1335" s="55" t="s">
        <v>74</v>
      </c>
      <c r="Q1335" s="55" t="s">
        <v>74</v>
      </c>
      <c r="R1335" s="59">
        <v>7.32</v>
      </c>
      <c r="S1335" s="59">
        <v>9.4</v>
      </c>
      <c r="T1335" s="59">
        <v>50</v>
      </c>
      <c r="U1335" s="55" t="s">
        <v>1781</v>
      </c>
      <c r="V1335" s="60">
        <v>1201.7919999999999</v>
      </c>
      <c r="W1335" s="55" t="s">
        <v>21</v>
      </c>
      <c r="X1335" s="61">
        <v>10</v>
      </c>
      <c r="Y1335" s="11">
        <f t="shared" si="98"/>
        <v>2018</v>
      </c>
      <c r="Z1335" s="7" t="str">
        <f t="shared" si="99"/>
        <v>2018.4</v>
      </c>
      <c r="AA1335" s="12">
        <f>IF(AND(INDEX('Rate Case History'!V$11:V$13,MATCH($F1335,'Rate Case History'!$U$11:$U$13,0))="Yes",INDEX('Rate Case History'!V$15:V$17,MATCH($N1335,'Rate Case History'!$U$15:$U$17,0))="Yes",$M1335&lt;='Rate Case History'!$V$7,ISNUMBER($S1335)),$S1335/100,"NA")</f>
        <v>9.4E-2</v>
      </c>
    </row>
    <row r="1336" spans="1:27" x14ac:dyDescent="0.25">
      <c r="A1336" s="55" t="s">
        <v>52</v>
      </c>
      <c r="B1336" s="56" t="s">
        <v>1062</v>
      </c>
      <c r="C1336" s="55" t="s">
        <v>1063</v>
      </c>
      <c r="D1336" s="55" t="s">
        <v>1066</v>
      </c>
      <c r="E1336" s="55" t="s">
        <v>163</v>
      </c>
      <c r="F1336" s="55" t="s">
        <v>35</v>
      </c>
      <c r="G1336" s="57">
        <v>40907</v>
      </c>
      <c r="H1336" s="58">
        <v>43.682000000000002</v>
      </c>
      <c r="I1336" s="59">
        <v>8.2799999999999994</v>
      </c>
      <c r="J1336" s="59">
        <v>10.3</v>
      </c>
      <c r="K1336" s="59">
        <v>50</v>
      </c>
      <c r="L1336" s="59">
        <v>983.68499999999995</v>
      </c>
      <c r="M1336" s="57">
        <v>41208</v>
      </c>
      <c r="N1336" s="55" t="s">
        <v>76</v>
      </c>
      <c r="O1336" s="58">
        <v>8.6999999999999993</v>
      </c>
      <c r="P1336" s="55" t="s">
        <v>74</v>
      </c>
      <c r="Q1336" s="55" t="s">
        <v>74</v>
      </c>
      <c r="R1336" s="60">
        <v>7.78</v>
      </c>
      <c r="S1336" s="60">
        <v>9.5</v>
      </c>
      <c r="T1336" s="60">
        <v>50</v>
      </c>
      <c r="U1336" s="55" t="s">
        <v>1826</v>
      </c>
      <c r="V1336" s="60">
        <v>886.16099999999994</v>
      </c>
      <c r="W1336" s="55" t="s">
        <v>21</v>
      </c>
      <c r="X1336" s="61">
        <v>10</v>
      </c>
      <c r="Y1336" s="11">
        <f t="shared" si="98"/>
        <v>2012</v>
      </c>
      <c r="Z1336" s="7" t="str">
        <f t="shared" si="99"/>
        <v>2012.4</v>
      </c>
      <c r="AA1336" s="12">
        <f>IF(AND(INDEX('Rate Case History'!V$11:V$13,MATCH($F1336,'Rate Case History'!$U$11:$U$13,0))="Yes",INDEX('Rate Case History'!V$15:V$17,MATCH($N1336,'Rate Case History'!$U$15:$U$17,0))="Yes",$M1336&lt;='Rate Case History'!$V$7,ISNUMBER($S1336)),$S1336/100,"NA")</f>
        <v>9.5000000000000001E-2</v>
      </c>
    </row>
    <row r="1337" spans="1:27" x14ac:dyDescent="0.25">
      <c r="A1337" s="55" t="s">
        <v>52</v>
      </c>
      <c r="B1337" s="56" t="s">
        <v>1062</v>
      </c>
      <c r="C1337" s="55" t="s">
        <v>1063</v>
      </c>
      <c r="D1337" s="55" t="s">
        <v>1067</v>
      </c>
      <c r="E1337" s="55" t="s">
        <v>163</v>
      </c>
      <c r="F1337" s="55" t="s">
        <v>35</v>
      </c>
      <c r="G1337" s="57">
        <v>37589</v>
      </c>
      <c r="H1337" s="58">
        <v>38.1</v>
      </c>
      <c r="I1337" s="59">
        <v>9.27</v>
      </c>
      <c r="J1337" s="59">
        <v>11.3</v>
      </c>
      <c r="K1337" s="59">
        <v>50</v>
      </c>
      <c r="L1337" s="59">
        <v>852.9</v>
      </c>
      <c r="M1337" s="57">
        <v>37855</v>
      </c>
      <c r="N1337" s="55" t="s">
        <v>73</v>
      </c>
      <c r="O1337" s="58">
        <v>13.9</v>
      </c>
      <c r="P1337" s="55" t="s">
        <v>75</v>
      </c>
      <c r="Q1337" s="55" t="s">
        <v>74</v>
      </c>
      <c r="R1337" s="60">
        <v>8.6199999999999992</v>
      </c>
      <c r="S1337" s="60">
        <v>10.199999999999999</v>
      </c>
      <c r="T1337" s="60">
        <v>49.5</v>
      </c>
      <c r="U1337" s="55" t="s">
        <v>1747</v>
      </c>
      <c r="V1337" s="60">
        <v>854</v>
      </c>
      <c r="W1337" s="55" t="s">
        <v>21</v>
      </c>
      <c r="X1337" s="61">
        <v>8</v>
      </c>
      <c r="Y1337" s="11">
        <f t="shared" si="98"/>
        <v>2003</v>
      </c>
      <c r="Z1337" s="7" t="str">
        <f t="shared" si="99"/>
        <v>2003.3</v>
      </c>
      <c r="AA1337" s="12">
        <f>IF(AND(INDEX('Rate Case History'!V$11:V$13,MATCH($F1337,'Rate Case History'!$U$11:$U$13,0))="Yes",INDEX('Rate Case History'!V$15:V$17,MATCH($N1337,'Rate Case History'!$U$15:$U$17,0))="Yes",$M1337&lt;='Rate Case History'!$V$7,ISNUMBER($S1337)),$S1337/100,"NA")</f>
        <v>0.10199999999999999</v>
      </c>
    </row>
    <row r="1338" spans="1:27" x14ac:dyDescent="0.25">
      <c r="A1338" s="55" t="s">
        <v>52</v>
      </c>
      <c r="B1338" s="56" t="s">
        <v>1062</v>
      </c>
      <c r="C1338" s="55" t="s">
        <v>1063</v>
      </c>
      <c r="D1338" s="55" t="s">
        <v>1068</v>
      </c>
      <c r="E1338" s="55" t="s">
        <v>163</v>
      </c>
      <c r="F1338" s="55" t="s">
        <v>35</v>
      </c>
      <c r="G1338" s="57">
        <v>36084</v>
      </c>
      <c r="H1338" s="58">
        <v>14.7</v>
      </c>
      <c r="I1338" s="59">
        <v>9.56</v>
      </c>
      <c r="J1338" s="59">
        <v>11.25</v>
      </c>
      <c r="K1338" s="59">
        <v>50.2</v>
      </c>
      <c r="L1338" s="59">
        <v>781.9</v>
      </c>
      <c r="M1338" s="57">
        <v>36476</v>
      </c>
      <c r="N1338" s="55" t="s">
        <v>76</v>
      </c>
      <c r="O1338" s="58">
        <v>0.2</v>
      </c>
      <c r="P1338" s="55" t="s">
        <v>74</v>
      </c>
      <c r="Q1338" s="55" t="s">
        <v>74</v>
      </c>
      <c r="R1338" s="60">
        <v>8.91</v>
      </c>
      <c r="S1338" s="60">
        <v>10.25</v>
      </c>
      <c r="T1338" s="60">
        <v>47.71</v>
      </c>
      <c r="U1338" s="55" t="s">
        <v>1737</v>
      </c>
      <c r="V1338" s="60">
        <v>777</v>
      </c>
      <c r="W1338" s="55" t="s">
        <v>21</v>
      </c>
      <c r="X1338" s="61">
        <v>13</v>
      </c>
      <c r="Y1338" s="11">
        <f t="shared" si="98"/>
        <v>1999</v>
      </c>
      <c r="Z1338" s="7" t="str">
        <f t="shared" si="99"/>
        <v>1999.4</v>
      </c>
      <c r="AA1338" s="12">
        <f>IF(AND(INDEX('Rate Case History'!V$11:V$13,MATCH($F1338,'Rate Case History'!$U$11:$U$13,0))="Yes",INDEX('Rate Case History'!V$15:V$17,MATCH($N1338,'Rate Case History'!$U$15:$U$17,0))="Yes",$M1338&lt;='Rate Case History'!$V$7,ISNUMBER($S1338)),$S1338/100,"NA")</f>
        <v>0.10249999999999999</v>
      </c>
    </row>
    <row r="1339" spans="1:27" x14ac:dyDescent="0.25">
      <c r="A1339" s="55" t="s">
        <v>52</v>
      </c>
      <c r="B1339" s="56" t="s">
        <v>1062</v>
      </c>
      <c r="C1339" s="55" t="s">
        <v>1063</v>
      </c>
      <c r="D1339" s="55" t="s">
        <v>2465</v>
      </c>
      <c r="E1339" s="55" t="s">
        <v>163</v>
      </c>
      <c r="F1339" s="55" t="s">
        <v>35</v>
      </c>
      <c r="G1339" s="57">
        <v>32514</v>
      </c>
      <c r="H1339" s="58">
        <v>20</v>
      </c>
      <c r="I1339" s="59">
        <v>12</v>
      </c>
      <c r="J1339" s="59">
        <v>13.75</v>
      </c>
      <c r="K1339" s="59">
        <v>45.1</v>
      </c>
      <c r="L1339" s="59">
        <v>427.6</v>
      </c>
      <c r="M1339" s="57">
        <v>32799</v>
      </c>
      <c r="N1339" s="55" t="s">
        <v>73</v>
      </c>
      <c r="O1339" s="58">
        <v>10.5</v>
      </c>
      <c r="P1339" s="55" t="s">
        <v>74</v>
      </c>
      <c r="Q1339" s="55" t="s">
        <v>74</v>
      </c>
      <c r="R1339" s="60">
        <v>11.49</v>
      </c>
      <c r="S1339" s="60">
        <v>13.25</v>
      </c>
      <c r="T1339" s="60">
        <v>45.04</v>
      </c>
      <c r="U1339" s="55" t="s">
        <v>1975</v>
      </c>
      <c r="V1339" s="60">
        <v>427.8</v>
      </c>
      <c r="W1339" s="55" t="s">
        <v>21</v>
      </c>
      <c r="X1339" s="61">
        <v>9</v>
      </c>
      <c r="Y1339" s="11">
        <f t="shared" si="98"/>
        <v>1989</v>
      </c>
      <c r="Z1339" s="7" t="str">
        <f t="shared" si="99"/>
        <v>1989.4</v>
      </c>
      <c r="AA1339" s="12">
        <f>IF(AND(INDEX('Rate Case History'!V$11:V$13,MATCH($F1339,'Rate Case History'!$U$11:$U$13,0))="Yes",INDEX('Rate Case History'!V$15:V$17,MATCH($N1339,'Rate Case History'!$U$15:$U$17,0))="Yes",$M1339&lt;='Rate Case History'!$V$7,ISNUMBER($S1339)),$S1339/100,"NA")</f>
        <v>0.13250000000000001</v>
      </c>
    </row>
    <row r="1340" spans="1:27" x14ac:dyDescent="0.25">
      <c r="A1340" s="55" t="s">
        <v>52</v>
      </c>
      <c r="B1340" s="56" t="s">
        <v>1062</v>
      </c>
      <c r="C1340" s="55" t="s">
        <v>1063</v>
      </c>
      <c r="D1340" s="55" t="s">
        <v>2466</v>
      </c>
      <c r="E1340" s="55" t="s">
        <v>163</v>
      </c>
      <c r="F1340" s="55" t="s">
        <v>35</v>
      </c>
      <c r="G1340" s="57">
        <v>31420</v>
      </c>
      <c r="H1340" s="58">
        <v>29.4</v>
      </c>
      <c r="I1340" s="60">
        <v>13.44</v>
      </c>
      <c r="J1340" s="59">
        <v>15</v>
      </c>
      <c r="K1340" s="59">
        <v>51.26</v>
      </c>
      <c r="L1340" s="59" t="s">
        <v>17</v>
      </c>
      <c r="M1340" s="57">
        <v>31553</v>
      </c>
      <c r="N1340" s="55" t="s">
        <v>73</v>
      </c>
      <c r="O1340" s="58">
        <v>16.5</v>
      </c>
      <c r="P1340" s="55" t="s">
        <v>74</v>
      </c>
      <c r="Q1340" s="55" t="s">
        <v>75</v>
      </c>
      <c r="R1340" s="60">
        <v>12.44</v>
      </c>
      <c r="S1340" s="60">
        <v>13.25</v>
      </c>
      <c r="T1340" s="59">
        <v>49.5</v>
      </c>
      <c r="U1340" s="55" t="s">
        <v>1945</v>
      </c>
      <c r="V1340" s="60">
        <v>337.4</v>
      </c>
      <c r="W1340" s="55" t="s">
        <v>21</v>
      </c>
      <c r="X1340" s="61">
        <v>4</v>
      </c>
      <c r="Y1340" s="11">
        <f t="shared" si="98"/>
        <v>1986</v>
      </c>
      <c r="Z1340" s="7" t="str">
        <f t="shared" si="99"/>
        <v>1986.2</v>
      </c>
      <c r="AA1340" s="12">
        <f>IF(AND(INDEX('Rate Case History'!V$11:V$13,MATCH($F1340,'Rate Case History'!$U$11:$U$13,0))="Yes",INDEX('Rate Case History'!V$15:V$17,MATCH($N1340,'Rate Case History'!$U$15:$U$17,0))="Yes",$M1340&lt;='Rate Case History'!$V$7,ISNUMBER($S1340)),$S1340/100,"NA")</f>
        <v>0.13250000000000001</v>
      </c>
    </row>
    <row r="1341" spans="1:27" x14ac:dyDescent="0.25">
      <c r="A1341" s="55" t="s">
        <v>52</v>
      </c>
      <c r="B1341" s="56" t="s">
        <v>1062</v>
      </c>
      <c r="C1341" s="55" t="s">
        <v>1063</v>
      </c>
      <c r="D1341" s="55" t="s">
        <v>2467</v>
      </c>
      <c r="E1341" s="55" t="s">
        <v>163</v>
      </c>
      <c r="F1341" s="55" t="s">
        <v>35</v>
      </c>
      <c r="G1341" s="57">
        <v>31035</v>
      </c>
      <c r="H1341" s="58">
        <v>5.4</v>
      </c>
      <c r="I1341" s="59">
        <v>13.8</v>
      </c>
      <c r="J1341" s="59">
        <v>15.75</v>
      </c>
      <c r="K1341" s="59">
        <v>48.15</v>
      </c>
      <c r="L1341" s="59" t="s">
        <v>17</v>
      </c>
      <c r="M1341" s="57">
        <v>31411</v>
      </c>
      <c r="N1341" s="55" t="s">
        <v>73</v>
      </c>
      <c r="O1341" s="58">
        <v>5.4</v>
      </c>
      <c r="P1341" s="55" t="s">
        <v>74</v>
      </c>
      <c r="Q1341" s="55" t="s">
        <v>75</v>
      </c>
      <c r="R1341" s="59">
        <v>13.8</v>
      </c>
      <c r="S1341" s="59">
        <v>15.75</v>
      </c>
      <c r="T1341" s="59">
        <v>48.15</v>
      </c>
      <c r="U1341" s="55" t="s">
        <v>1955</v>
      </c>
      <c r="V1341" s="59" t="s">
        <v>17</v>
      </c>
      <c r="W1341" s="55" t="s">
        <v>17</v>
      </c>
      <c r="X1341" s="61">
        <v>12</v>
      </c>
      <c r="Y1341" s="11">
        <f t="shared" si="98"/>
        <v>1985</v>
      </c>
      <c r="Z1341" s="7" t="str">
        <f t="shared" si="99"/>
        <v>1985.4</v>
      </c>
      <c r="AA1341" s="12">
        <f>IF(AND(INDEX('Rate Case History'!V$11:V$13,MATCH($F1341,'Rate Case History'!$U$11:$U$13,0))="Yes",INDEX('Rate Case History'!V$15:V$17,MATCH($N1341,'Rate Case History'!$U$15:$U$17,0))="Yes",$M1341&lt;='Rate Case History'!$V$7,ISNUMBER($S1341)),$S1341/100,"NA")</f>
        <v>0.1575</v>
      </c>
    </row>
    <row r="1342" spans="1:27" x14ac:dyDescent="0.25">
      <c r="A1342" s="55" t="s">
        <v>52</v>
      </c>
      <c r="B1342" s="56" t="s">
        <v>1062</v>
      </c>
      <c r="C1342" s="55" t="s">
        <v>1063</v>
      </c>
      <c r="D1342" s="55" t="s">
        <v>2468</v>
      </c>
      <c r="E1342" s="55" t="s">
        <v>163</v>
      </c>
      <c r="F1342" s="55" t="s">
        <v>35</v>
      </c>
      <c r="G1342" s="57">
        <v>30742</v>
      </c>
      <c r="H1342" s="58">
        <v>6.9</v>
      </c>
      <c r="I1342" s="59">
        <v>13.04</v>
      </c>
      <c r="J1342" s="59">
        <v>15.25</v>
      </c>
      <c r="K1342" s="59">
        <v>43.4</v>
      </c>
      <c r="L1342" s="59" t="s">
        <v>17</v>
      </c>
      <c r="M1342" s="57">
        <v>31302</v>
      </c>
      <c r="N1342" s="55" t="s">
        <v>73</v>
      </c>
      <c r="O1342" s="58">
        <v>6.9</v>
      </c>
      <c r="P1342" s="55" t="s">
        <v>74</v>
      </c>
      <c r="Q1342" s="55" t="s">
        <v>75</v>
      </c>
      <c r="R1342" s="59">
        <v>13.04</v>
      </c>
      <c r="S1342" s="59">
        <v>15.25</v>
      </c>
      <c r="T1342" s="59">
        <v>43.4</v>
      </c>
      <c r="U1342" s="55" t="s">
        <v>1998</v>
      </c>
      <c r="V1342" s="59" t="s">
        <v>17</v>
      </c>
      <c r="W1342" s="55" t="s">
        <v>17</v>
      </c>
      <c r="X1342" s="61">
        <v>18</v>
      </c>
      <c r="Y1342" s="11">
        <f t="shared" si="98"/>
        <v>1985</v>
      </c>
      <c r="Z1342" s="7" t="str">
        <f t="shared" si="99"/>
        <v>1985.3</v>
      </c>
      <c r="AA1342" s="12">
        <f>IF(AND(INDEX('Rate Case History'!V$11:V$13,MATCH($F1342,'Rate Case History'!$U$11:$U$13,0))="Yes",INDEX('Rate Case History'!V$15:V$17,MATCH($N1342,'Rate Case History'!$U$15:$U$17,0))="Yes",$M1342&lt;='Rate Case History'!$V$7,ISNUMBER($S1342)),$S1342/100,"NA")</f>
        <v>0.1525</v>
      </c>
    </row>
    <row r="1343" spans="1:27" x14ac:dyDescent="0.25">
      <c r="A1343" s="55" t="s">
        <v>52</v>
      </c>
      <c r="B1343" s="56" t="s">
        <v>1062</v>
      </c>
      <c r="C1343" s="55" t="s">
        <v>1063</v>
      </c>
      <c r="D1343" s="55" t="s">
        <v>2469</v>
      </c>
      <c r="E1343" s="55" t="s">
        <v>163</v>
      </c>
      <c r="F1343" s="55" t="s">
        <v>35</v>
      </c>
      <c r="G1343" s="57">
        <v>30386</v>
      </c>
      <c r="H1343" s="58">
        <v>13.4</v>
      </c>
      <c r="I1343" s="59">
        <v>13.26</v>
      </c>
      <c r="J1343" s="59">
        <v>16.100000000000001</v>
      </c>
      <c r="K1343" s="59">
        <v>40.299999999999997</v>
      </c>
      <c r="L1343" s="59" t="s">
        <v>17</v>
      </c>
      <c r="M1343" s="57">
        <v>30398</v>
      </c>
      <c r="N1343" s="55" t="s">
        <v>73</v>
      </c>
      <c r="O1343" s="58">
        <v>13.4</v>
      </c>
      <c r="P1343" s="55" t="s">
        <v>74</v>
      </c>
      <c r="Q1343" s="55" t="s">
        <v>74</v>
      </c>
      <c r="R1343" s="59">
        <v>13.26</v>
      </c>
      <c r="S1343" s="59">
        <v>16.100000000000001</v>
      </c>
      <c r="T1343" s="59">
        <v>40.299999999999997</v>
      </c>
      <c r="U1343" s="55" t="s">
        <v>1958</v>
      </c>
      <c r="V1343" s="59" t="s">
        <v>17</v>
      </c>
      <c r="W1343" s="55" t="s">
        <v>17</v>
      </c>
      <c r="X1343" s="61">
        <v>0</v>
      </c>
      <c r="Y1343" s="11">
        <f t="shared" si="98"/>
        <v>1983</v>
      </c>
      <c r="Z1343" s="7" t="str">
        <f t="shared" si="99"/>
        <v>1983.1</v>
      </c>
      <c r="AA1343" s="12">
        <f>IF(AND(INDEX('Rate Case History'!V$11:V$13,MATCH($F1343,'Rate Case History'!$U$11:$U$13,0))="Yes",INDEX('Rate Case History'!V$15:V$17,MATCH($N1343,'Rate Case History'!$U$15:$U$17,0))="Yes",$M1343&lt;='Rate Case History'!$V$7,ISNUMBER($S1343)),$S1343/100,"NA")</f>
        <v>0.161</v>
      </c>
    </row>
    <row r="1344" spans="1:27" x14ac:dyDescent="0.25">
      <c r="A1344" s="55" t="s">
        <v>52</v>
      </c>
      <c r="B1344" s="56" t="s">
        <v>1062</v>
      </c>
      <c r="C1344" s="55" t="s">
        <v>1063</v>
      </c>
      <c r="D1344" s="55" t="s">
        <v>2470</v>
      </c>
      <c r="E1344" s="55" t="s">
        <v>163</v>
      </c>
      <c r="F1344" s="55" t="s">
        <v>35</v>
      </c>
      <c r="G1344" s="57">
        <v>30194</v>
      </c>
      <c r="H1344" s="58">
        <v>9.5</v>
      </c>
      <c r="I1344" s="59">
        <v>12.82</v>
      </c>
      <c r="J1344" s="59">
        <v>16.5</v>
      </c>
      <c r="K1344" s="59">
        <v>36.54</v>
      </c>
      <c r="L1344" s="59" t="s">
        <v>17</v>
      </c>
      <c r="M1344" s="57">
        <v>30225</v>
      </c>
      <c r="N1344" s="55" t="s">
        <v>73</v>
      </c>
      <c r="O1344" s="58">
        <v>9.3000000000000007</v>
      </c>
      <c r="P1344" s="55" t="s">
        <v>74</v>
      </c>
      <c r="Q1344" s="55" t="s">
        <v>74</v>
      </c>
      <c r="R1344" s="59">
        <v>12.82</v>
      </c>
      <c r="S1344" s="59">
        <v>16.5</v>
      </c>
      <c r="T1344" s="59">
        <v>36.54</v>
      </c>
      <c r="U1344" s="55" t="s">
        <v>1981</v>
      </c>
      <c r="V1344" s="59" t="s">
        <v>17</v>
      </c>
      <c r="W1344" s="55" t="s">
        <v>17</v>
      </c>
      <c r="X1344" s="61">
        <v>1</v>
      </c>
      <c r="Y1344" s="11">
        <f t="shared" si="98"/>
        <v>1982</v>
      </c>
      <c r="Z1344" s="7" t="str">
        <f t="shared" si="99"/>
        <v>1982.4</v>
      </c>
      <c r="AA1344" s="12">
        <f>IF(AND(INDEX('Rate Case History'!V$11:V$13,MATCH($F1344,'Rate Case History'!$U$11:$U$13,0))="Yes",INDEX('Rate Case History'!V$15:V$17,MATCH($N1344,'Rate Case History'!$U$15:$U$17,0))="Yes",$M1344&lt;='Rate Case History'!$V$7,ISNUMBER($S1344)),$S1344/100,"NA")</f>
        <v>0.16500000000000001</v>
      </c>
    </row>
    <row r="1345" spans="1:27" x14ac:dyDescent="0.25">
      <c r="A1345" s="55" t="s">
        <v>52</v>
      </c>
      <c r="B1345" s="56" t="s">
        <v>1062</v>
      </c>
      <c r="C1345" s="55" t="s">
        <v>1063</v>
      </c>
      <c r="D1345" s="55" t="s">
        <v>2471</v>
      </c>
      <c r="E1345" s="55" t="s">
        <v>163</v>
      </c>
      <c r="F1345" s="55" t="s">
        <v>35</v>
      </c>
      <c r="G1345" s="57">
        <v>30011</v>
      </c>
      <c r="H1345" s="58">
        <v>14.8</v>
      </c>
      <c r="I1345" s="59">
        <v>12.33</v>
      </c>
      <c r="J1345" s="59">
        <v>16.5</v>
      </c>
      <c r="K1345" s="59">
        <v>41.41</v>
      </c>
      <c r="L1345" s="60" t="s">
        <v>17</v>
      </c>
      <c r="M1345" s="57">
        <v>30042</v>
      </c>
      <c r="N1345" s="55" t="s">
        <v>73</v>
      </c>
      <c r="O1345" s="58">
        <v>14.4</v>
      </c>
      <c r="P1345" s="55" t="s">
        <v>74</v>
      </c>
      <c r="Q1345" s="55" t="s">
        <v>74</v>
      </c>
      <c r="R1345" s="60">
        <v>12.33</v>
      </c>
      <c r="S1345" s="60">
        <v>16.5</v>
      </c>
      <c r="T1345" s="60">
        <v>41.41</v>
      </c>
      <c r="U1345" s="55" t="s">
        <v>1981</v>
      </c>
      <c r="V1345" s="59" t="s">
        <v>17</v>
      </c>
      <c r="W1345" s="55" t="s">
        <v>17</v>
      </c>
      <c r="X1345" s="61">
        <v>1</v>
      </c>
      <c r="Y1345" s="11">
        <f t="shared" si="98"/>
        <v>1982</v>
      </c>
      <c r="Z1345" s="7" t="str">
        <f t="shared" si="99"/>
        <v>1982.2</v>
      </c>
      <c r="AA1345" s="12">
        <f>IF(AND(INDEX('Rate Case History'!V$11:V$13,MATCH($F1345,'Rate Case History'!$U$11:$U$13,0))="Yes",INDEX('Rate Case History'!V$15:V$17,MATCH($N1345,'Rate Case History'!$U$15:$U$17,0))="Yes",$M1345&lt;='Rate Case History'!$V$7,ISNUMBER($S1345)),$S1345/100,"NA")</f>
        <v>0.16500000000000001</v>
      </c>
    </row>
    <row r="1346" spans="1:27" x14ac:dyDescent="0.25">
      <c r="A1346" s="55" t="s">
        <v>52</v>
      </c>
      <c r="B1346" s="56" t="s">
        <v>1062</v>
      </c>
      <c r="C1346" s="55" t="s">
        <v>1063</v>
      </c>
      <c r="D1346" s="55" t="s">
        <v>2472</v>
      </c>
      <c r="E1346" s="55" t="s">
        <v>163</v>
      </c>
      <c r="F1346" s="55" t="s">
        <v>35</v>
      </c>
      <c r="G1346" s="57">
        <v>29644</v>
      </c>
      <c r="H1346" s="58">
        <v>11.5</v>
      </c>
      <c r="I1346" s="59">
        <v>12.04</v>
      </c>
      <c r="J1346" s="59">
        <v>15.3</v>
      </c>
      <c r="K1346" s="59">
        <v>39.28</v>
      </c>
      <c r="L1346" s="59" t="s">
        <v>17</v>
      </c>
      <c r="M1346" s="57">
        <v>29677</v>
      </c>
      <c r="N1346" s="55" t="s">
        <v>73</v>
      </c>
      <c r="O1346" s="58">
        <v>11.5</v>
      </c>
      <c r="P1346" s="55" t="s">
        <v>74</v>
      </c>
      <c r="Q1346" s="55" t="s">
        <v>74</v>
      </c>
      <c r="R1346" s="59">
        <v>12.04</v>
      </c>
      <c r="S1346" s="59">
        <v>15.3</v>
      </c>
      <c r="T1346" s="59">
        <v>39.28</v>
      </c>
      <c r="U1346" s="55" t="s">
        <v>1959</v>
      </c>
      <c r="V1346" s="59" t="s">
        <v>17</v>
      </c>
      <c r="W1346" s="55" t="s">
        <v>17</v>
      </c>
      <c r="X1346" s="61">
        <v>1</v>
      </c>
      <c r="Y1346" s="11">
        <f t="shared" si="98"/>
        <v>1981</v>
      </c>
      <c r="Z1346" s="7" t="str">
        <f t="shared" si="99"/>
        <v>1981.2</v>
      </c>
      <c r="AA1346" s="12">
        <f>IF(AND(INDEX('Rate Case History'!V$11:V$13,MATCH($F1346,'Rate Case History'!$U$11:$U$13,0))="Yes",INDEX('Rate Case History'!V$15:V$17,MATCH($N1346,'Rate Case History'!$U$15:$U$17,0))="Yes",$M1346&lt;='Rate Case History'!$V$7,ISNUMBER($S1346)),$S1346/100,"NA")</f>
        <v>0.153</v>
      </c>
    </row>
    <row r="1347" spans="1:27" x14ac:dyDescent="0.25">
      <c r="A1347" s="55" t="s">
        <v>52</v>
      </c>
      <c r="B1347" s="56" t="s">
        <v>1062</v>
      </c>
      <c r="C1347" s="55" t="s">
        <v>1063</v>
      </c>
      <c r="D1347" s="55" t="s">
        <v>2473</v>
      </c>
      <c r="E1347" s="55" t="s">
        <v>163</v>
      </c>
      <c r="F1347" s="55" t="s">
        <v>35</v>
      </c>
      <c r="G1347" s="57">
        <v>29281</v>
      </c>
      <c r="H1347" s="58">
        <v>7.3</v>
      </c>
      <c r="I1347" s="59">
        <v>11.36</v>
      </c>
      <c r="J1347" s="59">
        <v>14.75</v>
      </c>
      <c r="K1347" s="59">
        <v>45.9</v>
      </c>
      <c r="L1347" s="60" t="s">
        <v>17</v>
      </c>
      <c r="M1347" s="57">
        <v>29312</v>
      </c>
      <c r="N1347" s="55" t="s">
        <v>73</v>
      </c>
      <c r="O1347" s="58">
        <v>6.5</v>
      </c>
      <c r="P1347" s="55" t="s">
        <v>74</v>
      </c>
      <c r="Q1347" s="55" t="s">
        <v>74</v>
      </c>
      <c r="R1347" s="59">
        <v>11.36</v>
      </c>
      <c r="S1347" s="59">
        <v>14.75</v>
      </c>
      <c r="T1347" s="59">
        <v>45.9</v>
      </c>
      <c r="U1347" s="55" t="s">
        <v>1991</v>
      </c>
      <c r="V1347" s="60" t="s">
        <v>17</v>
      </c>
      <c r="W1347" s="55" t="s">
        <v>17</v>
      </c>
      <c r="X1347" s="61">
        <v>1</v>
      </c>
      <c r="Y1347" s="11">
        <f t="shared" si="98"/>
        <v>1980</v>
      </c>
      <c r="Z1347" s="7" t="str">
        <f t="shared" si="99"/>
        <v>1980.2</v>
      </c>
      <c r="AA1347" s="12">
        <f>IF(AND(INDEX('Rate Case History'!V$11:V$13,MATCH($F1347,'Rate Case History'!$U$11:$U$13,0))="Yes",INDEX('Rate Case History'!V$15:V$17,MATCH($N1347,'Rate Case History'!$U$15:$U$17,0))="Yes",$M1347&lt;='Rate Case History'!$V$7,ISNUMBER($S1347)),$S1347/100,"NA")</f>
        <v>0.14749999999999999</v>
      </c>
    </row>
    <row r="1348" spans="1:27" x14ac:dyDescent="0.25">
      <c r="A1348" s="55" t="s">
        <v>143</v>
      </c>
      <c r="B1348" s="56" t="s">
        <v>1069</v>
      </c>
      <c r="C1348" s="55" t="s">
        <v>107</v>
      </c>
      <c r="D1348" s="55" t="s">
        <v>1623</v>
      </c>
      <c r="E1348" s="55" t="s">
        <v>163</v>
      </c>
      <c r="F1348" s="55" t="s">
        <v>35</v>
      </c>
      <c r="G1348" s="57">
        <v>44638</v>
      </c>
      <c r="H1348" s="58">
        <v>81.090259000000003</v>
      </c>
      <c r="I1348" s="59">
        <v>8.08</v>
      </c>
      <c r="J1348" s="59">
        <v>11.2</v>
      </c>
      <c r="K1348" s="59">
        <v>54.38</v>
      </c>
      <c r="L1348" s="59">
        <v>2958.2950129999999</v>
      </c>
      <c r="M1348" s="57">
        <v>44903</v>
      </c>
      <c r="N1348" s="55" t="s">
        <v>73</v>
      </c>
      <c r="O1348" s="58">
        <v>44.5</v>
      </c>
      <c r="P1348" s="55" t="s">
        <v>74</v>
      </c>
      <c r="Q1348" s="55" t="s">
        <v>74</v>
      </c>
      <c r="R1348" s="60" t="s">
        <v>17</v>
      </c>
      <c r="S1348" s="60" t="s">
        <v>17</v>
      </c>
      <c r="T1348" s="60" t="s">
        <v>17</v>
      </c>
      <c r="U1348" s="55" t="s">
        <v>1683</v>
      </c>
      <c r="V1348" s="60" t="s">
        <v>17</v>
      </c>
      <c r="W1348" s="55" t="s">
        <v>17</v>
      </c>
      <c r="X1348" s="61">
        <v>8</v>
      </c>
      <c r="Y1348" s="11">
        <f t="shared" ref="Y1348:Y1368" si="100">YEAR(M1348)</f>
        <v>2022</v>
      </c>
      <c r="Z1348" s="7" t="str">
        <f t="shared" ref="Z1348:Z1368" si="101">YEAR(M1348)&amp;"."&amp;INT((MONTH(M1348)-1)/3)+1</f>
        <v>2022.4</v>
      </c>
      <c r="AA1348" s="12" t="str">
        <f>IF(AND(INDEX('Rate Case History'!V$11:V$13,MATCH($F1348,'Rate Case History'!$U$11:$U$13,0))="Yes",INDEX('Rate Case History'!V$15:V$17,MATCH($N1348,'Rate Case History'!$U$15:$U$17,0))="Yes",$M1348&lt;='Rate Case History'!$V$7,ISNUMBER($S1348)),$S1348/100,"NA")</f>
        <v>NA</v>
      </c>
    </row>
    <row r="1349" spans="1:27" x14ac:dyDescent="0.25">
      <c r="A1349" s="55" t="s">
        <v>143</v>
      </c>
      <c r="B1349" s="56" t="s">
        <v>1069</v>
      </c>
      <c r="C1349" s="55" t="s">
        <v>107</v>
      </c>
      <c r="D1349" s="55" t="s">
        <v>1070</v>
      </c>
      <c r="E1349" s="55" t="s">
        <v>163</v>
      </c>
      <c r="F1349" s="55" t="s">
        <v>35</v>
      </c>
      <c r="G1349" s="57">
        <v>44285</v>
      </c>
      <c r="H1349" s="58">
        <v>98.3</v>
      </c>
      <c r="I1349" s="59">
        <v>7.88</v>
      </c>
      <c r="J1349" s="59">
        <v>10.95</v>
      </c>
      <c r="K1349" s="59">
        <v>54.34</v>
      </c>
      <c r="L1349" s="59">
        <v>2673.0120649999999</v>
      </c>
      <c r="M1349" s="57">
        <v>44546</v>
      </c>
      <c r="N1349" s="55" t="s">
        <v>73</v>
      </c>
      <c r="O1349" s="58">
        <v>58.5</v>
      </c>
      <c r="P1349" s="55" t="s">
        <v>74</v>
      </c>
      <c r="Q1349" s="55" t="s">
        <v>74</v>
      </c>
      <c r="R1349" s="59" t="s">
        <v>17</v>
      </c>
      <c r="S1349" s="59" t="s">
        <v>17</v>
      </c>
      <c r="T1349" s="59" t="s">
        <v>17</v>
      </c>
      <c r="U1349" s="55" t="s">
        <v>1684</v>
      </c>
      <c r="V1349" s="59" t="s">
        <v>17</v>
      </c>
      <c r="W1349" s="55" t="s">
        <v>17</v>
      </c>
      <c r="X1349" s="61">
        <v>8</v>
      </c>
      <c r="Y1349" s="11">
        <f t="shared" si="100"/>
        <v>2021</v>
      </c>
      <c r="Z1349" s="7" t="str">
        <f t="shared" si="101"/>
        <v>2021.4</v>
      </c>
      <c r="AA1349" s="12" t="str">
        <f>IF(AND(INDEX('Rate Case History'!V$11:V$13,MATCH($F1349,'Rate Case History'!$U$11:$U$13,0))="Yes",INDEX('Rate Case History'!V$15:V$17,MATCH($N1349,'Rate Case History'!$U$15:$U$17,0))="Yes",$M1349&lt;='Rate Case History'!$V$7,ISNUMBER($S1349)),$S1349/100,"NA")</f>
        <v>NA</v>
      </c>
    </row>
    <row r="1350" spans="1:27" x14ac:dyDescent="0.25">
      <c r="A1350" s="55" t="s">
        <v>143</v>
      </c>
      <c r="B1350" s="56" t="s">
        <v>1069</v>
      </c>
      <c r="C1350" s="55" t="s">
        <v>107</v>
      </c>
      <c r="D1350" s="55" t="s">
        <v>1071</v>
      </c>
      <c r="E1350" s="55" t="s">
        <v>163</v>
      </c>
      <c r="F1350" s="55" t="s">
        <v>35</v>
      </c>
      <c r="G1350" s="57">
        <v>43945</v>
      </c>
      <c r="H1350" s="58">
        <v>100.43742</v>
      </c>
      <c r="I1350" s="59">
        <v>7.98</v>
      </c>
      <c r="J1350" s="59">
        <v>10.95</v>
      </c>
      <c r="K1350" s="59">
        <v>54.19</v>
      </c>
      <c r="L1350" s="59">
        <v>2401.4271090000002</v>
      </c>
      <c r="M1350" s="57">
        <v>44246</v>
      </c>
      <c r="N1350" s="55" t="s">
        <v>76</v>
      </c>
      <c r="O1350" s="58">
        <v>63.548904999999998</v>
      </c>
      <c r="P1350" s="55" t="s">
        <v>74</v>
      </c>
      <c r="Q1350" s="55" t="s">
        <v>74</v>
      </c>
      <c r="R1350" s="60">
        <v>7.41</v>
      </c>
      <c r="S1350" s="60">
        <v>9.86</v>
      </c>
      <c r="T1350" s="60">
        <v>54.19</v>
      </c>
      <c r="U1350" s="55" t="s">
        <v>1664</v>
      </c>
      <c r="V1350" s="60">
        <v>2329.1240189999999</v>
      </c>
      <c r="W1350" s="55" t="s">
        <v>18</v>
      </c>
      <c r="X1350" s="61">
        <v>10</v>
      </c>
      <c r="Y1350" s="11">
        <f t="shared" si="100"/>
        <v>2021</v>
      </c>
      <c r="Z1350" s="7" t="str">
        <f t="shared" si="101"/>
        <v>2021.1</v>
      </c>
      <c r="AA1350" s="12">
        <f>IF(AND(INDEX('Rate Case History'!V$11:V$13,MATCH($F1350,'Rate Case History'!$U$11:$U$13,0))="Yes",INDEX('Rate Case History'!V$15:V$17,MATCH($N1350,'Rate Case History'!$U$15:$U$17,0))="Yes",$M1350&lt;='Rate Case History'!$V$7,ISNUMBER($S1350)),$S1350/100,"NA")</f>
        <v>9.8599999999999993E-2</v>
      </c>
    </row>
    <row r="1351" spans="1:27" x14ac:dyDescent="0.25">
      <c r="A1351" s="55" t="s">
        <v>143</v>
      </c>
      <c r="B1351" s="56" t="s">
        <v>1069</v>
      </c>
      <c r="C1351" s="55" t="s">
        <v>107</v>
      </c>
      <c r="D1351" s="55" t="s">
        <v>1072</v>
      </c>
      <c r="E1351" s="55" t="s">
        <v>163</v>
      </c>
      <c r="F1351" s="55" t="s">
        <v>35</v>
      </c>
      <c r="G1351" s="57">
        <v>43175</v>
      </c>
      <c r="H1351" s="58">
        <v>46.937246999999999</v>
      </c>
      <c r="I1351" s="59">
        <v>8.1</v>
      </c>
      <c r="J1351" s="59">
        <v>10.95</v>
      </c>
      <c r="K1351" s="59">
        <v>52.34</v>
      </c>
      <c r="L1351" s="59">
        <v>1915.996457</v>
      </c>
      <c r="M1351" s="57">
        <v>43440</v>
      </c>
      <c r="N1351" s="55" t="s">
        <v>73</v>
      </c>
      <c r="O1351" s="58">
        <v>26</v>
      </c>
      <c r="P1351" s="55" t="s">
        <v>74</v>
      </c>
      <c r="Q1351" s="55" t="s">
        <v>74</v>
      </c>
      <c r="R1351" s="60" t="s">
        <v>17</v>
      </c>
      <c r="S1351" s="60" t="s">
        <v>17</v>
      </c>
      <c r="T1351" s="60" t="s">
        <v>17</v>
      </c>
      <c r="U1351" s="55" t="s">
        <v>1686</v>
      </c>
      <c r="V1351" s="60" t="s">
        <v>17</v>
      </c>
      <c r="W1351" s="55" t="s">
        <v>17</v>
      </c>
      <c r="X1351" s="61">
        <v>8</v>
      </c>
      <c r="Y1351" s="11">
        <f t="shared" si="100"/>
        <v>2018</v>
      </c>
      <c r="Z1351" s="7" t="str">
        <f t="shared" si="101"/>
        <v>2018.4</v>
      </c>
      <c r="AA1351" s="12" t="str">
        <f>IF(AND(INDEX('Rate Case History'!V$11:V$13,MATCH($F1351,'Rate Case History'!$U$11:$U$13,0))="Yes",INDEX('Rate Case History'!V$15:V$17,MATCH($N1351,'Rate Case History'!$U$15:$U$17,0))="Yes",$M1351&lt;='Rate Case History'!$V$7,ISNUMBER($S1351)),$S1351/100,"NA")</f>
        <v>NA</v>
      </c>
    </row>
    <row r="1352" spans="1:27" x14ac:dyDescent="0.25">
      <c r="A1352" s="55" t="s">
        <v>143</v>
      </c>
      <c r="B1352" s="56" t="s">
        <v>1069</v>
      </c>
      <c r="C1352" s="55" t="s">
        <v>107</v>
      </c>
      <c r="D1352" s="55" t="s">
        <v>1073</v>
      </c>
      <c r="E1352" s="55" t="s">
        <v>163</v>
      </c>
      <c r="F1352" s="55" t="s">
        <v>35</v>
      </c>
      <c r="G1352" s="57">
        <v>42447</v>
      </c>
      <c r="H1352" s="58">
        <v>55.257002</v>
      </c>
      <c r="I1352" s="59">
        <v>8.15</v>
      </c>
      <c r="J1352" s="59">
        <v>11</v>
      </c>
      <c r="K1352" s="59">
        <v>52.31</v>
      </c>
      <c r="L1352" s="59">
        <v>1494.091075</v>
      </c>
      <c r="M1352" s="57">
        <v>42670</v>
      </c>
      <c r="N1352" s="55" t="s">
        <v>73</v>
      </c>
      <c r="O1352" s="58">
        <v>35</v>
      </c>
      <c r="P1352" s="55" t="s">
        <v>74</v>
      </c>
      <c r="Q1352" s="55" t="s">
        <v>74</v>
      </c>
      <c r="R1352" s="60" t="s">
        <v>17</v>
      </c>
      <c r="S1352" s="60" t="s">
        <v>17</v>
      </c>
      <c r="T1352" s="60" t="s">
        <v>17</v>
      </c>
      <c r="U1352" s="55" t="s">
        <v>1665</v>
      </c>
      <c r="V1352" s="60" t="s">
        <v>17</v>
      </c>
      <c r="W1352" s="55" t="s">
        <v>17</v>
      </c>
      <c r="X1352" s="61">
        <v>7</v>
      </c>
      <c r="Y1352" s="11">
        <f t="shared" si="100"/>
        <v>2016</v>
      </c>
      <c r="Z1352" s="7" t="str">
        <f t="shared" si="101"/>
        <v>2016.4</v>
      </c>
      <c r="AA1352" s="12" t="str">
        <f>IF(AND(INDEX('Rate Case History'!V$11:V$13,MATCH($F1352,'Rate Case History'!$U$11:$U$13,0))="Yes",INDEX('Rate Case History'!V$15:V$17,MATCH($N1352,'Rate Case History'!$U$15:$U$17,0))="Yes",$M1352&lt;='Rate Case History'!$V$7,ISNUMBER($S1352)),$S1352/100,"NA")</f>
        <v>NA</v>
      </c>
    </row>
    <row r="1353" spans="1:27" x14ac:dyDescent="0.25">
      <c r="A1353" s="55" t="s">
        <v>143</v>
      </c>
      <c r="B1353" s="56" t="s">
        <v>1069</v>
      </c>
      <c r="C1353" s="55" t="s">
        <v>107</v>
      </c>
      <c r="D1353" s="55" t="s">
        <v>1074</v>
      </c>
      <c r="E1353" s="55" t="s">
        <v>163</v>
      </c>
      <c r="F1353" s="55" t="s">
        <v>35</v>
      </c>
      <c r="G1353" s="57">
        <v>42082</v>
      </c>
      <c r="H1353" s="58">
        <v>46.2</v>
      </c>
      <c r="I1353" s="59">
        <v>8.14</v>
      </c>
      <c r="J1353" s="59">
        <v>10.95</v>
      </c>
      <c r="K1353" s="59">
        <v>52.21</v>
      </c>
      <c r="L1353" s="59">
        <v>1325</v>
      </c>
      <c r="M1353" s="57">
        <v>42341</v>
      </c>
      <c r="N1353" s="55" t="s">
        <v>73</v>
      </c>
      <c r="O1353" s="58">
        <v>28</v>
      </c>
      <c r="P1353" s="55" t="s">
        <v>74</v>
      </c>
      <c r="Q1353" s="55" t="s">
        <v>74</v>
      </c>
      <c r="R1353" s="60" t="s">
        <v>17</v>
      </c>
      <c r="S1353" s="60" t="s">
        <v>17</v>
      </c>
      <c r="T1353" s="60" t="s">
        <v>17</v>
      </c>
      <c r="U1353" s="55" t="s">
        <v>1722</v>
      </c>
      <c r="V1353" s="60" t="s">
        <v>17</v>
      </c>
      <c r="W1353" s="55" t="s">
        <v>17</v>
      </c>
      <c r="X1353" s="61">
        <v>8</v>
      </c>
      <c r="Y1353" s="11">
        <f t="shared" si="100"/>
        <v>2015</v>
      </c>
      <c r="Z1353" s="7" t="str">
        <f t="shared" si="101"/>
        <v>2015.4</v>
      </c>
      <c r="AA1353" s="12" t="str">
        <f>IF(AND(INDEX('Rate Case History'!V$11:V$13,MATCH($F1353,'Rate Case History'!$U$11:$U$13,0))="Yes",INDEX('Rate Case History'!V$15:V$17,MATCH($N1353,'Rate Case History'!$U$15:$U$17,0))="Yes",$M1353&lt;='Rate Case History'!$V$7,ISNUMBER($S1353)),$S1353/100,"NA")</f>
        <v>NA</v>
      </c>
    </row>
    <row r="1354" spans="1:27" x14ac:dyDescent="0.25">
      <c r="A1354" s="55" t="s">
        <v>143</v>
      </c>
      <c r="B1354" s="56" t="s">
        <v>1069</v>
      </c>
      <c r="C1354" s="55" t="s">
        <v>107</v>
      </c>
      <c r="D1354" s="55" t="s">
        <v>1075</v>
      </c>
      <c r="E1354" s="55" t="s">
        <v>163</v>
      </c>
      <c r="F1354" s="55" t="s">
        <v>35</v>
      </c>
      <c r="G1354" s="57">
        <v>41719</v>
      </c>
      <c r="H1354" s="58">
        <v>54.115825999999998</v>
      </c>
      <c r="I1354" s="59">
        <v>8.4600000000000009</v>
      </c>
      <c r="J1354" s="59">
        <v>11.25</v>
      </c>
      <c r="K1354" s="59">
        <v>52.17</v>
      </c>
      <c r="L1354" s="59">
        <v>1185.7963569999999</v>
      </c>
      <c r="M1354" s="57">
        <v>41956</v>
      </c>
      <c r="N1354" s="55" t="s">
        <v>73</v>
      </c>
      <c r="O1354" s="58">
        <v>32.5</v>
      </c>
      <c r="P1354" s="55" t="s">
        <v>74</v>
      </c>
      <c r="Q1354" s="55" t="s">
        <v>74</v>
      </c>
      <c r="R1354" s="60" t="s">
        <v>17</v>
      </c>
      <c r="S1354" s="60" t="s">
        <v>17</v>
      </c>
      <c r="T1354" s="60" t="s">
        <v>17</v>
      </c>
      <c r="U1354" s="55" t="s">
        <v>17</v>
      </c>
      <c r="V1354" s="60" t="s">
        <v>17</v>
      </c>
      <c r="W1354" s="55" t="s">
        <v>17</v>
      </c>
      <c r="X1354" s="61">
        <v>7</v>
      </c>
      <c r="Y1354" s="11">
        <f t="shared" si="100"/>
        <v>2014</v>
      </c>
      <c r="Z1354" s="7" t="str">
        <f t="shared" si="101"/>
        <v>2014.4</v>
      </c>
      <c r="AA1354" s="12" t="str">
        <f>IF(AND(INDEX('Rate Case History'!V$11:V$13,MATCH($F1354,'Rate Case History'!$U$11:$U$13,0))="Yes",INDEX('Rate Case History'!V$15:V$17,MATCH($N1354,'Rate Case History'!$U$15:$U$17,0))="Yes",$M1354&lt;='Rate Case History'!$V$7,ISNUMBER($S1354)),$S1354/100,"NA")</f>
        <v>NA</v>
      </c>
    </row>
    <row r="1355" spans="1:27" x14ac:dyDescent="0.25">
      <c r="A1355" s="55" t="s">
        <v>143</v>
      </c>
      <c r="B1355" s="56" t="s">
        <v>1069</v>
      </c>
      <c r="C1355" s="55" t="s">
        <v>107</v>
      </c>
      <c r="D1355" s="55" t="s">
        <v>1076</v>
      </c>
      <c r="E1355" s="55" t="s">
        <v>163</v>
      </c>
      <c r="F1355" s="55" t="s">
        <v>35</v>
      </c>
      <c r="G1355" s="57">
        <v>41180</v>
      </c>
      <c r="H1355" s="58">
        <v>77.331076999999993</v>
      </c>
      <c r="I1355" s="59">
        <v>8.52</v>
      </c>
      <c r="J1355" s="59">
        <v>11.25</v>
      </c>
      <c r="K1355" s="59">
        <v>52.32</v>
      </c>
      <c r="L1355" s="59">
        <v>1011.68066</v>
      </c>
      <c r="M1355" s="57">
        <v>41417</v>
      </c>
      <c r="N1355" s="55" t="s">
        <v>73</v>
      </c>
      <c r="O1355" s="58">
        <v>55.25</v>
      </c>
      <c r="P1355" s="55" t="s">
        <v>74</v>
      </c>
      <c r="Q1355" s="55" t="s">
        <v>74</v>
      </c>
      <c r="R1355" s="59" t="s">
        <v>17</v>
      </c>
      <c r="S1355" s="59" t="s">
        <v>17</v>
      </c>
      <c r="T1355" s="59" t="s">
        <v>17</v>
      </c>
      <c r="U1355" s="55" t="s">
        <v>17</v>
      </c>
      <c r="V1355" s="59" t="s">
        <v>17</v>
      </c>
      <c r="W1355" s="55" t="s">
        <v>17</v>
      </c>
      <c r="X1355" s="61">
        <v>7</v>
      </c>
      <c r="Y1355" s="11">
        <f t="shared" si="100"/>
        <v>2013</v>
      </c>
      <c r="Z1355" s="7" t="str">
        <f t="shared" si="101"/>
        <v>2013.2</v>
      </c>
      <c r="AA1355" s="12" t="str">
        <f>IF(AND(INDEX('Rate Case History'!V$11:V$13,MATCH($F1355,'Rate Case History'!$U$11:$U$13,0))="Yes",INDEX('Rate Case History'!V$15:V$17,MATCH($N1355,'Rate Case History'!$U$15:$U$17,0))="Yes",$M1355&lt;='Rate Case History'!$V$7,ISNUMBER($S1355)),$S1355/100,"NA")</f>
        <v>NA</v>
      </c>
    </row>
    <row r="1356" spans="1:27" x14ac:dyDescent="0.25">
      <c r="A1356" s="55" t="s">
        <v>143</v>
      </c>
      <c r="B1356" s="56" t="s">
        <v>1069</v>
      </c>
      <c r="C1356" s="55" t="s">
        <v>107</v>
      </c>
      <c r="D1356" s="55" t="s">
        <v>1077</v>
      </c>
      <c r="E1356" s="55" t="s">
        <v>163</v>
      </c>
      <c r="F1356" s="55" t="s">
        <v>35</v>
      </c>
      <c r="G1356" s="57">
        <v>40557</v>
      </c>
      <c r="H1356" s="58">
        <v>37.844920999999999</v>
      </c>
      <c r="I1356" s="59">
        <v>8.74</v>
      </c>
      <c r="J1356" s="59">
        <v>11.6</v>
      </c>
      <c r="K1356" s="59">
        <v>52.23</v>
      </c>
      <c r="L1356" s="59">
        <v>809.36821999999995</v>
      </c>
      <c r="M1356" s="57">
        <v>40830</v>
      </c>
      <c r="N1356" s="55" t="s">
        <v>73</v>
      </c>
      <c r="O1356" s="58">
        <v>17</v>
      </c>
      <c r="P1356" s="55" t="s">
        <v>74</v>
      </c>
      <c r="Q1356" s="55" t="s">
        <v>74</v>
      </c>
      <c r="R1356" s="59" t="s">
        <v>17</v>
      </c>
      <c r="S1356" s="59" t="s">
        <v>17</v>
      </c>
      <c r="T1356" s="59" t="s">
        <v>17</v>
      </c>
      <c r="U1356" s="55" t="s">
        <v>1741</v>
      </c>
      <c r="V1356" s="59" t="s">
        <v>17</v>
      </c>
      <c r="W1356" s="55" t="s">
        <v>17</v>
      </c>
      <c r="X1356" s="61">
        <v>9</v>
      </c>
      <c r="Y1356" s="11">
        <f t="shared" si="100"/>
        <v>2011</v>
      </c>
      <c r="Z1356" s="7" t="str">
        <f t="shared" si="101"/>
        <v>2011.4</v>
      </c>
      <c r="AA1356" s="12" t="str">
        <f>IF(AND(INDEX('Rate Case History'!V$11:V$13,MATCH($F1356,'Rate Case History'!$U$11:$U$13,0))="Yes",INDEX('Rate Case History'!V$15:V$17,MATCH($N1356,'Rate Case History'!$U$15:$U$17,0))="Yes",$M1356&lt;='Rate Case History'!$V$7,ISNUMBER($S1356)),$S1356/100,"NA")</f>
        <v>NA</v>
      </c>
    </row>
    <row r="1357" spans="1:27" x14ac:dyDescent="0.25">
      <c r="A1357" s="55" t="s">
        <v>143</v>
      </c>
      <c r="B1357" s="56" t="s">
        <v>1069</v>
      </c>
      <c r="C1357" s="55" t="s">
        <v>107</v>
      </c>
      <c r="D1357" s="55" t="s">
        <v>1078</v>
      </c>
      <c r="E1357" s="55" t="s">
        <v>163</v>
      </c>
      <c r="F1357" s="55" t="s">
        <v>35</v>
      </c>
      <c r="G1357" s="57">
        <v>40206</v>
      </c>
      <c r="H1357" s="58">
        <v>32.267307000000002</v>
      </c>
      <c r="I1357" s="59">
        <v>8.91</v>
      </c>
      <c r="J1357" s="59">
        <v>11.7</v>
      </c>
      <c r="K1357" s="59">
        <v>52</v>
      </c>
      <c r="L1357" s="59">
        <v>701.19303200000002</v>
      </c>
      <c r="M1357" s="57">
        <v>40408</v>
      </c>
      <c r="N1357" s="55" t="s">
        <v>73</v>
      </c>
      <c r="O1357" s="58">
        <v>12</v>
      </c>
      <c r="P1357" s="55" t="s">
        <v>74</v>
      </c>
      <c r="Q1357" s="55" t="s">
        <v>74</v>
      </c>
      <c r="R1357" s="59" t="s">
        <v>17</v>
      </c>
      <c r="S1357" s="59" t="s">
        <v>17</v>
      </c>
      <c r="T1357" s="59" t="s">
        <v>17</v>
      </c>
      <c r="U1357" s="55" t="s">
        <v>1794</v>
      </c>
      <c r="V1357" s="59" t="s">
        <v>17</v>
      </c>
      <c r="W1357" s="55" t="s">
        <v>17</v>
      </c>
      <c r="X1357" s="61">
        <v>6</v>
      </c>
      <c r="Y1357" s="11">
        <f t="shared" si="100"/>
        <v>2010</v>
      </c>
      <c r="Z1357" s="7" t="str">
        <f t="shared" si="101"/>
        <v>2010.3</v>
      </c>
      <c r="AA1357" s="12" t="str">
        <f>IF(AND(INDEX('Rate Case History'!V$11:V$13,MATCH($F1357,'Rate Case History'!$U$11:$U$13,0))="Yes",INDEX('Rate Case History'!V$15:V$17,MATCH($N1357,'Rate Case History'!$U$15:$U$17,0))="Yes",$M1357&lt;='Rate Case History'!$V$7,ISNUMBER($S1357)),$S1357/100,"NA")</f>
        <v>NA</v>
      </c>
    </row>
    <row r="1358" spans="1:27" x14ac:dyDescent="0.25">
      <c r="A1358" s="55" t="s">
        <v>143</v>
      </c>
      <c r="B1358" s="56" t="s">
        <v>1069</v>
      </c>
      <c r="C1358" s="55" t="s">
        <v>107</v>
      </c>
      <c r="D1358" s="55" t="s">
        <v>1079</v>
      </c>
      <c r="E1358" s="55" t="s">
        <v>163</v>
      </c>
      <c r="F1358" s="55" t="s">
        <v>35</v>
      </c>
      <c r="G1358" s="57">
        <v>39475</v>
      </c>
      <c r="H1358" s="58">
        <v>58.904919999999997</v>
      </c>
      <c r="I1358" s="59">
        <v>8.7200000000000006</v>
      </c>
      <c r="J1358" s="59">
        <v>11.38</v>
      </c>
      <c r="K1358" s="59">
        <v>52.34</v>
      </c>
      <c r="L1358" s="59">
        <v>634.58118000000002</v>
      </c>
      <c r="M1358" s="57">
        <v>39744</v>
      </c>
      <c r="N1358" s="55" t="s">
        <v>73</v>
      </c>
      <c r="O1358" s="58">
        <v>41.5</v>
      </c>
      <c r="P1358" s="55" t="s">
        <v>74</v>
      </c>
      <c r="Q1358" s="55" t="s">
        <v>74</v>
      </c>
      <c r="R1358" s="59" t="s">
        <v>17</v>
      </c>
      <c r="S1358" s="59" t="s">
        <v>17</v>
      </c>
      <c r="T1358" s="59" t="s">
        <v>17</v>
      </c>
      <c r="U1358" s="55" t="s">
        <v>1770</v>
      </c>
      <c r="V1358" s="59" t="s">
        <v>17</v>
      </c>
      <c r="W1358" s="55" t="s">
        <v>17</v>
      </c>
      <c r="X1358" s="61">
        <v>8</v>
      </c>
      <c r="Y1358" s="11">
        <f t="shared" si="100"/>
        <v>2008</v>
      </c>
      <c r="Z1358" s="7" t="str">
        <f t="shared" si="101"/>
        <v>2008.4</v>
      </c>
      <c r="AA1358" s="12" t="str">
        <f>IF(AND(INDEX('Rate Case History'!V$11:V$13,MATCH($F1358,'Rate Case History'!$U$11:$U$13,0))="Yes",INDEX('Rate Case History'!V$15:V$17,MATCH($N1358,'Rate Case History'!$U$15:$U$17,0))="Yes",$M1358&lt;='Rate Case History'!$V$7,ISNUMBER($S1358)),$S1358/100,"NA")</f>
        <v>NA</v>
      </c>
    </row>
    <row r="1359" spans="1:27" x14ac:dyDescent="0.25">
      <c r="A1359" s="55" t="s">
        <v>143</v>
      </c>
      <c r="B1359" s="56" t="s">
        <v>1069</v>
      </c>
      <c r="C1359" s="55" t="s">
        <v>107</v>
      </c>
      <c r="D1359" s="55" t="s">
        <v>1080</v>
      </c>
      <c r="E1359" s="55" t="s">
        <v>163</v>
      </c>
      <c r="F1359" s="55" t="s">
        <v>35</v>
      </c>
      <c r="G1359" s="57">
        <v>34971</v>
      </c>
      <c r="H1359" s="58">
        <v>28.4</v>
      </c>
      <c r="I1359" s="59">
        <v>10.75</v>
      </c>
      <c r="J1359" s="59">
        <v>12.95</v>
      </c>
      <c r="K1359" s="59">
        <v>55.38</v>
      </c>
      <c r="L1359" s="60" t="s">
        <v>17</v>
      </c>
      <c r="M1359" s="57">
        <v>35076</v>
      </c>
      <c r="N1359" s="55" t="s">
        <v>73</v>
      </c>
      <c r="O1359" s="58">
        <v>12.5</v>
      </c>
      <c r="P1359" s="55" t="s">
        <v>74</v>
      </c>
      <c r="Q1359" s="55" t="s">
        <v>74</v>
      </c>
      <c r="R1359" s="59" t="s">
        <v>17</v>
      </c>
      <c r="S1359" s="59" t="s">
        <v>17</v>
      </c>
      <c r="T1359" s="59" t="s">
        <v>17</v>
      </c>
      <c r="U1359" s="55" t="s">
        <v>1893</v>
      </c>
      <c r="V1359" s="60" t="s">
        <v>17</v>
      </c>
      <c r="W1359" s="55" t="s">
        <v>18</v>
      </c>
      <c r="X1359" s="61">
        <v>3</v>
      </c>
      <c r="Y1359" s="11">
        <f t="shared" si="100"/>
        <v>1996</v>
      </c>
      <c r="Z1359" s="7" t="str">
        <f t="shared" si="101"/>
        <v>1996.1</v>
      </c>
      <c r="AA1359" s="12" t="str">
        <f>IF(AND(INDEX('Rate Case History'!V$11:V$13,MATCH($F1359,'Rate Case History'!$U$11:$U$13,0))="Yes",INDEX('Rate Case History'!V$15:V$17,MATCH($N1359,'Rate Case History'!$U$15:$U$17,0))="Yes",$M1359&lt;='Rate Case History'!$V$7,ISNUMBER($S1359)),$S1359/100,"NA")</f>
        <v>NA</v>
      </c>
    </row>
    <row r="1360" spans="1:27" x14ac:dyDescent="0.25">
      <c r="A1360" s="55" t="s">
        <v>143</v>
      </c>
      <c r="B1360" s="56" t="s">
        <v>1069</v>
      </c>
      <c r="C1360" s="55" t="s">
        <v>107</v>
      </c>
      <c r="D1360" s="55" t="s">
        <v>1081</v>
      </c>
      <c r="E1360" s="55" t="s">
        <v>163</v>
      </c>
      <c r="F1360" s="55" t="s">
        <v>35</v>
      </c>
      <c r="G1360" s="57">
        <v>34362</v>
      </c>
      <c r="H1360" s="58">
        <v>31.8</v>
      </c>
      <c r="I1360" s="59">
        <v>9.98</v>
      </c>
      <c r="J1360" s="59">
        <v>12.5</v>
      </c>
      <c r="K1360" s="59">
        <v>40.380000000000003</v>
      </c>
      <c r="L1360" s="60" t="s">
        <v>17</v>
      </c>
      <c r="M1360" s="57">
        <v>34537</v>
      </c>
      <c r="N1360" s="55" t="s">
        <v>73</v>
      </c>
      <c r="O1360" s="58">
        <v>16.600000000000001</v>
      </c>
      <c r="P1360" s="55" t="s">
        <v>74</v>
      </c>
      <c r="Q1360" s="55" t="s">
        <v>74</v>
      </c>
      <c r="R1360" s="59" t="s">
        <v>17</v>
      </c>
      <c r="S1360" s="59" t="s">
        <v>17</v>
      </c>
      <c r="T1360" s="59" t="s">
        <v>17</v>
      </c>
      <c r="U1360" s="55" t="s">
        <v>1680</v>
      </c>
      <c r="V1360" s="59" t="s">
        <v>17</v>
      </c>
      <c r="W1360" s="55" t="s">
        <v>18</v>
      </c>
      <c r="X1360" s="61">
        <v>5</v>
      </c>
      <c r="Y1360" s="11">
        <f t="shared" si="100"/>
        <v>1994</v>
      </c>
      <c r="Z1360" s="7" t="str">
        <f t="shared" si="101"/>
        <v>1994.3</v>
      </c>
      <c r="AA1360" s="12" t="str">
        <f>IF(AND(INDEX('Rate Case History'!V$11:V$13,MATCH($F1360,'Rate Case History'!$U$11:$U$13,0))="Yes",INDEX('Rate Case History'!V$15:V$17,MATCH($N1360,'Rate Case History'!$U$15:$U$17,0))="Yes",$M1360&lt;='Rate Case History'!$V$7,ISNUMBER($S1360)),$S1360/100,"NA")</f>
        <v>NA</v>
      </c>
    </row>
    <row r="1361" spans="1:27" x14ac:dyDescent="0.25">
      <c r="A1361" s="55" t="s">
        <v>143</v>
      </c>
      <c r="B1361" s="56" t="s">
        <v>1069</v>
      </c>
      <c r="C1361" s="55" t="s">
        <v>107</v>
      </c>
      <c r="D1361" s="55" t="s">
        <v>2474</v>
      </c>
      <c r="E1361" s="55" t="s">
        <v>163</v>
      </c>
      <c r="F1361" s="55" t="s">
        <v>35</v>
      </c>
      <c r="G1361" s="57">
        <v>33269</v>
      </c>
      <c r="H1361" s="58">
        <v>23.4</v>
      </c>
      <c r="I1361" s="59">
        <v>11.9</v>
      </c>
      <c r="J1361" s="59">
        <v>14.5</v>
      </c>
      <c r="K1361" s="59">
        <v>48.1</v>
      </c>
      <c r="L1361" s="59" t="s">
        <v>17</v>
      </c>
      <c r="M1361" s="57">
        <v>33542</v>
      </c>
      <c r="N1361" s="55" t="s">
        <v>73</v>
      </c>
      <c r="O1361" s="58">
        <v>11.2</v>
      </c>
      <c r="P1361" s="55" t="s">
        <v>74</v>
      </c>
      <c r="Q1361" s="55" t="s">
        <v>74</v>
      </c>
      <c r="R1361" s="59" t="s">
        <v>17</v>
      </c>
      <c r="S1361" s="59" t="s">
        <v>17</v>
      </c>
      <c r="T1361" s="59" t="s">
        <v>17</v>
      </c>
      <c r="U1361" s="55" t="s">
        <v>1858</v>
      </c>
      <c r="V1361" s="59" t="s">
        <v>17</v>
      </c>
      <c r="W1361" s="55" t="s">
        <v>18</v>
      </c>
      <c r="X1361" s="61">
        <v>9</v>
      </c>
      <c r="Y1361" s="11">
        <f t="shared" si="100"/>
        <v>1991</v>
      </c>
      <c r="Z1361" s="7" t="str">
        <f t="shared" si="101"/>
        <v>1991.4</v>
      </c>
      <c r="AA1361" s="12" t="str">
        <f>IF(AND(INDEX('Rate Case History'!V$11:V$13,MATCH($F1361,'Rate Case History'!$U$11:$U$13,0))="Yes",INDEX('Rate Case History'!V$15:V$17,MATCH($N1361,'Rate Case History'!$U$15:$U$17,0))="Yes",$M1361&lt;='Rate Case History'!$V$7,ISNUMBER($S1361)),$S1361/100,"NA")</f>
        <v>NA</v>
      </c>
    </row>
    <row r="1362" spans="1:27" x14ac:dyDescent="0.25">
      <c r="A1362" s="55" t="s">
        <v>143</v>
      </c>
      <c r="B1362" s="56" t="s">
        <v>1069</v>
      </c>
      <c r="C1362" s="55" t="s">
        <v>107</v>
      </c>
      <c r="D1362" s="55" t="s">
        <v>2475</v>
      </c>
      <c r="E1362" s="55" t="s">
        <v>163</v>
      </c>
      <c r="F1362" s="55" t="s">
        <v>35</v>
      </c>
      <c r="G1362" s="57">
        <v>32870</v>
      </c>
      <c r="H1362" s="58">
        <v>26.3</v>
      </c>
      <c r="I1362" s="59">
        <v>12.02</v>
      </c>
      <c r="J1362" s="59">
        <v>15</v>
      </c>
      <c r="K1362" s="59">
        <v>47.5</v>
      </c>
      <c r="L1362" s="60">
        <v>302.89999999999998</v>
      </c>
      <c r="M1362" s="57">
        <v>33136</v>
      </c>
      <c r="N1362" s="55" t="s">
        <v>76</v>
      </c>
      <c r="O1362" s="58">
        <v>13.4</v>
      </c>
      <c r="P1362" s="55" t="s">
        <v>74</v>
      </c>
      <c r="Q1362" s="55" t="s">
        <v>74</v>
      </c>
      <c r="R1362" s="59">
        <v>10.83</v>
      </c>
      <c r="S1362" s="59">
        <v>12.5</v>
      </c>
      <c r="T1362" s="59">
        <v>47.5</v>
      </c>
      <c r="U1362" s="55" t="s">
        <v>2209</v>
      </c>
      <c r="V1362" s="60">
        <v>298.5</v>
      </c>
      <c r="W1362" s="55" t="s">
        <v>18</v>
      </c>
      <c r="X1362" s="61">
        <v>8</v>
      </c>
      <c r="Y1362" s="11">
        <f t="shared" si="100"/>
        <v>1990</v>
      </c>
      <c r="Z1362" s="7" t="str">
        <f t="shared" si="101"/>
        <v>1990.3</v>
      </c>
      <c r="AA1362" s="12">
        <f>IF(AND(INDEX('Rate Case History'!V$11:V$13,MATCH($F1362,'Rate Case History'!$U$11:$U$13,0))="Yes",INDEX('Rate Case History'!V$15:V$17,MATCH($N1362,'Rate Case History'!$U$15:$U$17,0))="Yes",$M1362&lt;='Rate Case History'!$V$7,ISNUMBER($S1362)),$S1362/100,"NA")</f>
        <v>0.125</v>
      </c>
    </row>
    <row r="1363" spans="1:27" x14ac:dyDescent="0.25">
      <c r="A1363" s="55" t="s">
        <v>143</v>
      </c>
      <c r="B1363" s="56" t="s">
        <v>1069</v>
      </c>
      <c r="C1363" s="55" t="s">
        <v>107</v>
      </c>
      <c r="D1363" s="55" t="s">
        <v>2476</v>
      </c>
      <c r="E1363" s="55" t="s">
        <v>163</v>
      </c>
      <c r="F1363" s="55" t="s">
        <v>35</v>
      </c>
      <c r="G1363" s="57">
        <v>32106</v>
      </c>
      <c r="H1363" s="58">
        <v>22.1</v>
      </c>
      <c r="I1363" s="59">
        <v>12.01</v>
      </c>
      <c r="J1363" s="59">
        <v>15.5</v>
      </c>
      <c r="K1363" s="59">
        <v>45.9</v>
      </c>
      <c r="L1363" s="60" t="s">
        <v>17</v>
      </c>
      <c r="M1363" s="57">
        <v>32289</v>
      </c>
      <c r="N1363" s="55" t="s">
        <v>73</v>
      </c>
      <c r="O1363" s="58">
        <v>11</v>
      </c>
      <c r="P1363" s="55" t="s">
        <v>74</v>
      </c>
      <c r="Q1363" s="55" t="s">
        <v>74</v>
      </c>
      <c r="R1363" s="59" t="s">
        <v>17</v>
      </c>
      <c r="S1363" s="59" t="s">
        <v>17</v>
      </c>
      <c r="T1363" s="59" t="s">
        <v>17</v>
      </c>
      <c r="U1363" s="55" t="s">
        <v>2351</v>
      </c>
      <c r="V1363" s="60" t="s">
        <v>17</v>
      </c>
      <c r="W1363" s="55" t="s">
        <v>18</v>
      </c>
      <c r="X1363" s="61">
        <v>6</v>
      </c>
      <c r="Y1363" s="11">
        <f t="shared" si="100"/>
        <v>1988</v>
      </c>
      <c r="Z1363" s="7" t="str">
        <f t="shared" si="101"/>
        <v>1988.2</v>
      </c>
      <c r="AA1363" s="12" t="str">
        <f>IF(AND(INDEX('Rate Case History'!V$11:V$13,MATCH($F1363,'Rate Case History'!$U$11:$U$13,0))="Yes",INDEX('Rate Case History'!V$15:V$17,MATCH($N1363,'Rate Case History'!$U$15:$U$17,0))="Yes",$M1363&lt;='Rate Case History'!$V$7,ISNUMBER($S1363)),$S1363/100,"NA")</f>
        <v>NA</v>
      </c>
    </row>
    <row r="1364" spans="1:27" x14ac:dyDescent="0.25">
      <c r="A1364" s="55" t="s">
        <v>143</v>
      </c>
      <c r="B1364" s="56" t="s">
        <v>1069</v>
      </c>
      <c r="C1364" s="55" t="s">
        <v>107</v>
      </c>
      <c r="D1364" s="55" t="s">
        <v>2477</v>
      </c>
      <c r="E1364" s="55" t="s">
        <v>163</v>
      </c>
      <c r="F1364" s="55" t="s">
        <v>35</v>
      </c>
      <c r="G1364" s="57">
        <v>31742</v>
      </c>
      <c r="H1364" s="58">
        <v>19.7</v>
      </c>
      <c r="I1364" s="59">
        <v>10.9</v>
      </c>
      <c r="J1364" s="59">
        <v>14.26</v>
      </c>
      <c r="K1364" s="59">
        <v>43.8</v>
      </c>
      <c r="L1364" s="60" t="s">
        <v>17</v>
      </c>
      <c r="M1364" s="57">
        <v>31891</v>
      </c>
      <c r="N1364" s="55" t="s">
        <v>73</v>
      </c>
      <c r="O1364" s="58">
        <v>7</v>
      </c>
      <c r="P1364" s="55" t="s">
        <v>74</v>
      </c>
      <c r="Q1364" s="55" t="s">
        <v>74</v>
      </c>
      <c r="R1364" s="59" t="s">
        <v>17</v>
      </c>
      <c r="S1364" s="59" t="s">
        <v>17</v>
      </c>
      <c r="T1364" s="59" t="s">
        <v>17</v>
      </c>
      <c r="U1364" s="55" t="s">
        <v>2352</v>
      </c>
      <c r="V1364" s="60" t="s">
        <v>17</v>
      </c>
      <c r="W1364" s="55" t="s">
        <v>18</v>
      </c>
      <c r="X1364" s="61">
        <v>4</v>
      </c>
      <c r="Y1364" s="11">
        <f t="shared" si="100"/>
        <v>1987</v>
      </c>
      <c r="Z1364" s="7" t="str">
        <f t="shared" si="101"/>
        <v>1987.2</v>
      </c>
      <c r="AA1364" s="12" t="str">
        <f>IF(AND(INDEX('Rate Case History'!V$11:V$13,MATCH($F1364,'Rate Case History'!$U$11:$U$13,0))="Yes",INDEX('Rate Case History'!V$15:V$17,MATCH($N1364,'Rate Case History'!$U$15:$U$17,0))="Yes",$M1364&lt;='Rate Case History'!$V$7,ISNUMBER($S1364)),$S1364/100,"NA")</f>
        <v>NA</v>
      </c>
    </row>
    <row r="1365" spans="1:27" x14ac:dyDescent="0.25">
      <c r="A1365" s="55" t="s">
        <v>143</v>
      </c>
      <c r="B1365" s="56" t="s">
        <v>1069</v>
      </c>
      <c r="C1365" s="55" t="s">
        <v>107</v>
      </c>
      <c r="D1365" s="55" t="s">
        <v>2478</v>
      </c>
      <c r="E1365" s="55" t="s">
        <v>163</v>
      </c>
      <c r="F1365" s="55" t="s">
        <v>35</v>
      </c>
      <c r="G1365" s="57">
        <v>30648</v>
      </c>
      <c r="H1365" s="58">
        <v>28.2</v>
      </c>
      <c r="I1365" s="59">
        <v>13.6</v>
      </c>
      <c r="J1365" s="59">
        <v>17</v>
      </c>
      <c r="K1365" s="59">
        <v>52.1</v>
      </c>
      <c r="L1365" s="60">
        <v>247.3</v>
      </c>
      <c r="M1365" s="57">
        <v>30921</v>
      </c>
      <c r="N1365" s="55" t="s">
        <v>76</v>
      </c>
      <c r="O1365" s="58">
        <v>9.4</v>
      </c>
      <c r="P1365" s="55" t="s">
        <v>74</v>
      </c>
      <c r="Q1365" s="55" t="s">
        <v>74</v>
      </c>
      <c r="R1365" s="59">
        <v>12.18</v>
      </c>
      <c r="S1365" s="59">
        <v>14.52</v>
      </c>
      <c r="T1365" s="59">
        <v>49.36</v>
      </c>
      <c r="U1365" s="55" t="s">
        <v>2412</v>
      </c>
      <c r="V1365" s="60">
        <v>224.2</v>
      </c>
      <c r="W1365" s="55" t="s">
        <v>18</v>
      </c>
      <c r="X1365" s="61">
        <v>9</v>
      </c>
      <c r="Y1365" s="11">
        <f t="shared" si="100"/>
        <v>1984</v>
      </c>
      <c r="Z1365" s="7" t="str">
        <f t="shared" si="101"/>
        <v>1984.3</v>
      </c>
      <c r="AA1365" s="12">
        <f>IF(AND(INDEX('Rate Case History'!V$11:V$13,MATCH($F1365,'Rate Case History'!$U$11:$U$13,0))="Yes",INDEX('Rate Case History'!V$15:V$17,MATCH($N1365,'Rate Case History'!$U$15:$U$17,0))="Yes",$M1365&lt;='Rate Case History'!$V$7,ISNUMBER($S1365)),$S1365/100,"NA")</f>
        <v>0.1452</v>
      </c>
    </row>
    <row r="1366" spans="1:27" x14ac:dyDescent="0.25">
      <c r="A1366" s="55" t="s">
        <v>143</v>
      </c>
      <c r="B1366" s="56" t="s">
        <v>1069</v>
      </c>
      <c r="C1366" s="55" t="s">
        <v>107</v>
      </c>
      <c r="D1366" s="55" t="s">
        <v>2479</v>
      </c>
      <c r="E1366" s="55" t="s">
        <v>163</v>
      </c>
      <c r="F1366" s="55" t="s">
        <v>35</v>
      </c>
      <c r="G1366" s="57">
        <v>30153</v>
      </c>
      <c r="H1366" s="58">
        <v>43.2</v>
      </c>
      <c r="I1366" s="59">
        <v>15.7</v>
      </c>
      <c r="J1366" s="59">
        <v>21.62</v>
      </c>
      <c r="K1366" s="59">
        <v>49.8</v>
      </c>
      <c r="L1366" s="59" t="s">
        <v>17</v>
      </c>
      <c r="M1366" s="57">
        <v>30323</v>
      </c>
      <c r="N1366" s="55" t="s">
        <v>73</v>
      </c>
      <c r="O1366" s="58">
        <v>21.5</v>
      </c>
      <c r="P1366" s="55" t="s">
        <v>74</v>
      </c>
      <c r="Q1366" s="55" t="s">
        <v>74</v>
      </c>
      <c r="R1366" s="60" t="s">
        <v>17</v>
      </c>
      <c r="S1366" s="60" t="s">
        <v>17</v>
      </c>
      <c r="T1366" s="60" t="s">
        <v>17</v>
      </c>
      <c r="U1366" s="55" t="s">
        <v>17</v>
      </c>
      <c r="V1366" s="60" t="s">
        <v>17</v>
      </c>
      <c r="W1366" s="55" t="s">
        <v>17</v>
      </c>
      <c r="X1366" s="61">
        <v>5</v>
      </c>
      <c r="Y1366" s="11">
        <f t="shared" si="100"/>
        <v>1983</v>
      </c>
      <c r="Z1366" s="7" t="str">
        <f t="shared" si="101"/>
        <v>1983.1</v>
      </c>
      <c r="AA1366" s="12" t="str">
        <f>IF(AND(INDEX('Rate Case History'!V$11:V$13,MATCH($F1366,'Rate Case History'!$U$11:$U$13,0))="Yes",INDEX('Rate Case History'!V$15:V$17,MATCH($N1366,'Rate Case History'!$U$15:$U$17,0))="Yes",$M1366&lt;='Rate Case History'!$V$7,ISNUMBER($S1366)),$S1366/100,"NA")</f>
        <v>NA</v>
      </c>
    </row>
    <row r="1367" spans="1:27" x14ac:dyDescent="0.25">
      <c r="A1367" s="55" t="s">
        <v>143</v>
      </c>
      <c r="B1367" s="56" t="s">
        <v>1069</v>
      </c>
      <c r="C1367" s="55" t="s">
        <v>107</v>
      </c>
      <c r="D1367" s="55" t="s">
        <v>2480</v>
      </c>
      <c r="E1367" s="55" t="s">
        <v>163</v>
      </c>
      <c r="F1367" s="55" t="s">
        <v>35</v>
      </c>
      <c r="G1367" s="57">
        <v>29796</v>
      </c>
      <c r="H1367" s="58">
        <v>33.700000000000003</v>
      </c>
      <c r="I1367" s="59">
        <v>13.91</v>
      </c>
      <c r="J1367" s="59">
        <v>18.45</v>
      </c>
      <c r="K1367" s="59">
        <v>51.5</v>
      </c>
      <c r="L1367" s="59" t="s">
        <v>17</v>
      </c>
      <c r="M1367" s="57">
        <v>29965</v>
      </c>
      <c r="N1367" s="55" t="s">
        <v>73</v>
      </c>
      <c r="O1367" s="58">
        <v>16.2</v>
      </c>
      <c r="P1367" s="55" t="s">
        <v>74</v>
      </c>
      <c r="Q1367" s="55" t="s">
        <v>74</v>
      </c>
      <c r="R1367" s="60">
        <v>10.53</v>
      </c>
      <c r="S1367" s="60">
        <v>11.95</v>
      </c>
      <c r="T1367" s="60">
        <v>51.5</v>
      </c>
      <c r="U1367" s="55" t="s">
        <v>2060</v>
      </c>
      <c r="V1367" s="60" t="s">
        <v>17</v>
      </c>
      <c r="W1367" s="55" t="s">
        <v>18</v>
      </c>
      <c r="X1367" s="61">
        <v>5</v>
      </c>
      <c r="Y1367" s="11">
        <f t="shared" si="100"/>
        <v>1982</v>
      </c>
      <c r="Z1367" s="7" t="str">
        <f t="shared" si="101"/>
        <v>1982.1</v>
      </c>
      <c r="AA1367" s="12">
        <f>IF(AND(INDEX('Rate Case History'!V$11:V$13,MATCH($F1367,'Rate Case History'!$U$11:$U$13,0))="Yes",INDEX('Rate Case History'!V$15:V$17,MATCH($N1367,'Rate Case History'!$U$15:$U$17,0))="Yes",$M1367&lt;='Rate Case History'!$V$7,ISNUMBER($S1367)),$S1367/100,"NA")</f>
        <v>0.1195</v>
      </c>
    </row>
    <row r="1368" spans="1:27" x14ac:dyDescent="0.25">
      <c r="A1368" s="55" t="s">
        <v>143</v>
      </c>
      <c r="B1368" s="56" t="s">
        <v>1069</v>
      </c>
      <c r="C1368" s="55" t="s">
        <v>107</v>
      </c>
      <c r="D1368" s="55" t="s">
        <v>2481</v>
      </c>
      <c r="E1368" s="55" t="s">
        <v>163</v>
      </c>
      <c r="F1368" s="55" t="s">
        <v>35</v>
      </c>
      <c r="G1368" s="57">
        <v>29311</v>
      </c>
      <c r="H1368" s="58">
        <v>29.5</v>
      </c>
      <c r="I1368" s="59">
        <v>12</v>
      </c>
      <c r="J1368" s="59">
        <v>15</v>
      </c>
      <c r="K1368" s="59">
        <v>40.700000000000003</v>
      </c>
      <c r="L1368" s="59" t="s">
        <v>17</v>
      </c>
      <c r="M1368" s="57">
        <v>29461</v>
      </c>
      <c r="N1368" s="55" t="s">
        <v>73</v>
      </c>
      <c r="O1368" s="58">
        <v>13.8</v>
      </c>
      <c r="P1368" s="55" t="s">
        <v>74</v>
      </c>
      <c r="Q1368" s="55" t="s">
        <v>74</v>
      </c>
      <c r="R1368" s="59">
        <v>10.94</v>
      </c>
      <c r="S1368" s="59">
        <v>13.61</v>
      </c>
      <c r="T1368" s="59">
        <v>43.1</v>
      </c>
      <c r="U1368" s="55" t="s">
        <v>2142</v>
      </c>
      <c r="V1368" s="59" t="s">
        <v>17</v>
      </c>
      <c r="W1368" s="55" t="s">
        <v>18</v>
      </c>
      <c r="X1368" s="61">
        <v>5</v>
      </c>
      <c r="Y1368" s="11">
        <f t="shared" si="100"/>
        <v>1980</v>
      </c>
      <c r="Z1368" s="7" t="str">
        <f t="shared" si="101"/>
        <v>1980.3</v>
      </c>
      <c r="AA1368" s="12">
        <f>IF(AND(INDEX('Rate Case History'!V$11:V$13,MATCH($F1368,'Rate Case History'!$U$11:$U$13,0))="Yes",INDEX('Rate Case History'!V$15:V$17,MATCH($N1368,'Rate Case History'!$U$15:$U$17,0))="Yes",$M1368&lt;='Rate Case History'!$V$7,ISNUMBER($S1368)),$S1368/100,"NA")</f>
        <v>0.1361</v>
      </c>
    </row>
    <row r="1369" spans="1:27" x14ac:dyDescent="0.25">
      <c r="A1369" s="55" t="s">
        <v>143</v>
      </c>
      <c r="B1369" s="56" t="s">
        <v>1082</v>
      </c>
      <c r="C1369" s="55" t="s">
        <v>563</v>
      </c>
      <c r="D1369" s="55" t="s">
        <v>1083</v>
      </c>
      <c r="E1369" s="55" t="s">
        <v>163</v>
      </c>
      <c r="F1369" s="55" t="s">
        <v>35</v>
      </c>
      <c r="G1369" s="57">
        <v>39629</v>
      </c>
      <c r="H1369" s="58">
        <v>51.949390999999999</v>
      </c>
      <c r="I1369" s="59">
        <v>8.89</v>
      </c>
      <c r="J1369" s="59">
        <v>11.95</v>
      </c>
      <c r="K1369" s="59">
        <v>50</v>
      </c>
      <c r="L1369" s="60">
        <v>583.25258899999994</v>
      </c>
      <c r="M1369" s="57">
        <v>39870</v>
      </c>
      <c r="N1369" s="55" t="s">
        <v>73</v>
      </c>
      <c r="O1369" s="58">
        <v>38.35</v>
      </c>
      <c r="P1369" s="55" t="s">
        <v>74</v>
      </c>
      <c r="Q1369" s="55" t="s">
        <v>74</v>
      </c>
      <c r="R1369" s="59" t="s">
        <v>17</v>
      </c>
      <c r="S1369" s="59" t="s">
        <v>17</v>
      </c>
      <c r="T1369" s="59" t="s">
        <v>17</v>
      </c>
      <c r="U1369" s="55" t="s">
        <v>1659</v>
      </c>
      <c r="V1369" s="60" t="s">
        <v>17</v>
      </c>
      <c r="W1369" s="55" t="s">
        <v>17</v>
      </c>
      <c r="X1369" s="61">
        <v>8</v>
      </c>
      <c r="Y1369" s="11">
        <f t="shared" ref="Y1369:Y1400" si="102">YEAR(M1369)</f>
        <v>2009</v>
      </c>
      <c r="Z1369" s="7" t="str">
        <f t="shared" ref="Z1369:Z1400" si="103">YEAR(M1369)&amp;"."&amp;INT((MONTH(M1369)-1)/3)+1</f>
        <v>2009.1</v>
      </c>
      <c r="AA1369" s="12" t="str">
        <f>IF(AND(INDEX('Rate Case History'!V$11:V$13,MATCH($F1369,'Rate Case History'!$U$11:$U$13,0))="Yes",INDEX('Rate Case History'!V$15:V$17,MATCH($N1369,'Rate Case History'!$U$15:$U$17,0))="Yes",$M1369&lt;='Rate Case History'!$V$7,ISNUMBER($S1369)),$S1369/100,"NA")</f>
        <v>NA</v>
      </c>
    </row>
    <row r="1370" spans="1:27" x14ac:dyDescent="0.25">
      <c r="A1370" s="55" t="s">
        <v>143</v>
      </c>
      <c r="B1370" s="56" t="s">
        <v>1082</v>
      </c>
      <c r="C1370" s="55" t="s">
        <v>563</v>
      </c>
      <c r="D1370" s="55" t="s">
        <v>1084</v>
      </c>
      <c r="E1370" s="55" t="s">
        <v>163</v>
      </c>
      <c r="F1370" s="55" t="s">
        <v>35</v>
      </c>
      <c r="G1370" s="57">
        <v>35489</v>
      </c>
      <c r="H1370" s="58">
        <v>28.2</v>
      </c>
      <c r="I1370" s="59">
        <v>9.9499999999999993</v>
      </c>
      <c r="J1370" s="59">
        <v>12.25</v>
      </c>
      <c r="K1370" s="59">
        <v>53.14</v>
      </c>
      <c r="L1370" s="60" t="s">
        <v>17</v>
      </c>
      <c r="M1370" s="57">
        <v>35768</v>
      </c>
      <c r="N1370" s="55" t="s">
        <v>73</v>
      </c>
      <c r="O1370" s="58">
        <v>15.8</v>
      </c>
      <c r="P1370" s="55" t="s">
        <v>74</v>
      </c>
      <c r="Q1370" s="55" t="s">
        <v>74</v>
      </c>
      <c r="R1370" s="59" t="s">
        <v>17</v>
      </c>
      <c r="S1370" s="59" t="s">
        <v>17</v>
      </c>
      <c r="T1370" s="59" t="s">
        <v>17</v>
      </c>
      <c r="U1370" s="55" t="s">
        <v>1749</v>
      </c>
      <c r="V1370" s="59" t="s">
        <v>17</v>
      </c>
      <c r="W1370" s="55" t="s">
        <v>17</v>
      </c>
      <c r="X1370" s="61">
        <v>9</v>
      </c>
      <c r="Y1370" s="11">
        <f t="shared" si="102"/>
        <v>1997</v>
      </c>
      <c r="Z1370" s="7" t="str">
        <f t="shared" si="103"/>
        <v>1997.4</v>
      </c>
      <c r="AA1370" s="12" t="str">
        <f>IF(AND(INDEX('Rate Case History'!V$11:V$13,MATCH($F1370,'Rate Case History'!$U$11:$U$13,0))="Yes",INDEX('Rate Case History'!V$15:V$17,MATCH($N1370,'Rate Case History'!$U$15:$U$17,0))="Yes",$M1370&lt;='Rate Case History'!$V$7,ISNUMBER($S1370)),$S1370/100,"NA")</f>
        <v>NA</v>
      </c>
    </row>
    <row r="1371" spans="1:27" x14ac:dyDescent="0.25">
      <c r="A1371" s="55" t="s">
        <v>143</v>
      </c>
      <c r="B1371" s="56" t="s">
        <v>1082</v>
      </c>
      <c r="C1371" s="55" t="s">
        <v>563</v>
      </c>
      <c r="D1371" s="55" t="s">
        <v>1085</v>
      </c>
      <c r="E1371" s="55" t="s">
        <v>163</v>
      </c>
      <c r="F1371" s="55" t="s">
        <v>35</v>
      </c>
      <c r="G1371" s="57">
        <v>33600</v>
      </c>
      <c r="H1371" s="58">
        <v>21</v>
      </c>
      <c r="I1371" s="59">
        <v>11.1</v>
      </c>
      <c r="J1371" s="59">
        <v>12.75</v>
      </c>
      <c r="K1371" s="59">
        <v>48.5</v>
      </c>
      <c r="L1371" s="59" t="s">
        <v>17</v>
      </c>
      <c r="M1371" s="57">
        <v>33787</v>
      </c>
      <c r="N1371" s="55" t="s">
        <v>73</v>
      </c>
      <c r="O1371" s="58">
        <v>5</v>
      </c>
      <c r="P1371" s="55" t="s">
        <v>74</v>
      </c>
      <c r="Q1371" s="55" t="s">
        <v>74</v>
      </c>
      <c r="R1371" s="60" t="s">
        <v>17</v>
      </c>
      <c r="S1371" s="60" t="s">
        <v>17</v>
      </c>
      <c r="T1371" s="60" t="s">
        <v>17</v>
      </c>
      <c r="U1371" s="55" t="s">
        <v>1894</v>
      </c>
      <c r="V1371" s="60" t="s">
        <v>17</v>
      </c>
      <c r="W1371" s="55" t="s">
        <v>17</v>
      </c>
      <c r="X1371" s="61">
        <v>6</v>
      </c>
      <c r="Y1371" s="11">
        <f t="shared" si="102"/>
        <v>1992</v>
      </c>
      <c r="Z1371" s="7" t="str">
        <f t="shared" si="103"/>
        <v>1992.3</v>
      </c>
      <c r="AA1371" s="12" t="str">
        <f>IF(AND(INDEX('Rate Case History'!V$11:V$13,MATCH($F1371,'Rate Case History'!$U$11:$U$13,0))="Yes",INDEX('Rate Case History'!V$15:V$17,MATCH($N1371,'Rate Case History'!$U$15:$U$17,0))="Yes",$M1371&lt;='Rate Case History'!$V$7,ISNUMBER($S1371)),$S1371/100,"NA")</f>
        <v>NA</v>
      </c>
    </row>
    <row r="1372" spans="1:27" x14ac:dyDescent="0.25">
      <c r="A1372" s="55" t="s">
        <v>143</v>
      </c>
      <c r="B1372" s="56" t="s">
        <v>1082</v>
      </c>
      <c r="C1372" s="55" t="s">
        <v>563</v>
      </c>
      <c r="D1372" s="55" t="s">
        <v>2482</v>
      </c>
      <c r="E1372" s="55" t="s">
        <v>163</v>
      </c>
      <c r="F1372" s="55" t="s">
        <v>35</v>
      </c>
      <c r="G1372" s="57">
        <v>32925</v>
      </c>
      <c r="H1372" s="58">
        <v>24.2</v>
      </c>
      <c r="I1372" s="59">
        <v>11.48</v>
      </c>
      <c r="J1372" s="59">
        <v>13.5</v>
      </c>
      <c r="K1372" s="59">
        <v>49.2</v>
      </c>
      <c r="L1372" s="59">
        <v>282</v>
      </c>
      <c r="M1372" s="57">
        <v>33198</v>
      </c>
      <c r="N1372" s="55" t="s">
        <v>76</v>
      </c>
      <c r="O1372" s="58">
        <v>18.8</v>
      </c>
      <c r="P1372" s="55" t="s">
        <v>74</v>
      </c>
      <c r="Q1372" s="55" t="s">
        <v>74</v>
      </c>
      <c r="R1372" s="60">
        <v>10.99</v>
      </c>
      <c r="S1372" s="60">
        <v>12.5</v>
      </c>
      <c r="T1372" s="60">
        <v>49.2</v>
      </c>
      <c r="U1372" s="55" t="s">
        <v>1898</v>
      </c>
      <c r="V1372" s="60">
        <v>282</v>
      </c>
      <c r="W1372" s="55" t="s">
        <v>18</v>
      </c>
      <c r="X1372" s="61">
        <v>9</v>
      </c>
      <c r="Y1372" s="11">
        <f t="shared" si="102"/>
        <v>1990</v>
      </c>
      <c r="Z1372" s="7" t="str">
        <f t="shared" si="103"/>
        <v>1990.4</v>
      </c>
      <c r="AA1372" s="12">
        <f>IF(AND(INDEX('Rate Case History'!V$11:V$13,MATCH($F1372,'Rate Case History'!$U$11:$U$13,0))="Yes",INDEX('Rate Case History'!V$15:V$17,MATCH($N1372,'Rate Case History'!$U$15:$U$17,0))="Yes",$M1372&lt;='Rate Case History'!$V$7,ISNUMBER($S1372)),$S1372/100,"NA")</f>
        <v>0.125</v>
      </c>
    </row>
    <row r="1373" spans="1:27" x14ac:dyDescent="0.25">
      <c r="A1373" s="55" t="s">
        <v>143</v>
      </c>
      <c r="B1373" s="56" t="s">
        <v>1082</v>
      </c>
      <c r="C1373" s="55" t="s">
        <v>563</v>
      </c>
      <c r="D1373" s="55" t="s">
        <v>2483</v>
      </c>
      <c r="E1373" s="55" t="s">
        <v>163</v>
      </c>
      <c r="F1373" s="55" t="s">
        <v>35</v>
      </c>
      <c r="G1373" s="57">
        <v>32238</v>
      </c>
      <c r="H1373" s="58">
        <v>25.4</v>
      </c>
      <c r="I1373" s="59">
        <v>11.77</v>
      </c>
      <c r="J1373" s="59">
        <v>14</v>
      </c>
      <c r="K1373" s="59">
        <v>57.8</v>
      </c>
      <c r="L1373" s="59" t="s">
        <v>17</v>
      </c>
      <c r="M1373" s="57">
        <v>33185</v>
      </c>
      <c r="N1373" s="55" t="s">
        <v>73</v>
      </c>
      <c r="O1373" s="58">
        <v>19</v>
      </c>
      <c r="P1373" s="55" t="s">
        <v>74</v>
      </c>
      <c r="Q1373" s="55" t="s">
        <v>74</v>
      </c>
      <c r="R1373" s="60" t="s">
        <v>17</v>
      </c>
      <c r="S1373" s="60" t="s">
        <v>17</v>
      </c>
      <c r="T1373" s="60" t="s">
        <v>17</v>
      </c>
      <c r="U1373" s="55" t="s">
        <v>17</v>
      </c>
      <c r="V1373" s="60" t="s">
        <v>17</v>
      </c>
      <c r="W1373" s="55" t="s">
        <v>17</v>
      </c>
      <c r="X1373" s="61">
        <v>31</v>
      </c>
      <c r="Y1373" s="11">
        <f t="shared" si="102"/>
        <v>1990</v>
      </c>
      <c r="Z1373" s="7" t="str">
        <f t="shared" si="103"/>
        <v>1990.4</v>
      </c>
      <c r="AA1373" s="12" t="str">
        <f>IF(AND(INDEX('Rate Case History'!V$11:V$13,MATCH($F1373,'Rate Case History'!$U$11:$U$13,0))="Yes",INDEX('Rate Case History'!V$15:V$17,MATCH($N1373,'Rate Case History'!$U$15:$U$17,0))="Yes",$M1373&lt;='Rate Case History'!$V$7,ISNUMBER($S1373)),$S1373/100,"NA")</f>
        <v>NA</v>
      </c>
    </row>
    <row r="1374" spans="1:27" x14ac:dyDescent="0.25">
      <c r="A1374" s="55" t="s">
        <v>143</v>
      </c>
      <c r="B1374" s="56" t="s">
        <v>1082</v>
      </c>
      <c r="C1374" s="55" t="s">
        <v>563</v>
      </c>
      <c r="D1374" s="55" t="s">
        <v>2484</v>
      </c>
      <c r="E1374" s="55" t="s">
        <v>163</v>
      </c>
      <c r="F1374" s="55" t="s">
        <v>35</v>
      </c>
      <c r="G1374" s="57">
        <v>31051</v>
      </c>
      <c r="H1374" s="58">
        <v>36.299999999999997</v>
      </c>
      <c r="I1374" s="59">
        <v>13.2</v>
      </c>
      <c r="J1374" s="59">
        <v>16</v>
      </c>
      <c r="K1374" s="59">
        <v>54</v>
      </c>
      <c r="L1374" s="60">
        <v>309.8</v>
      </c>
      <c r="M1374" s="57">
        <v>31316</v>
      </c>
      <c r="N1374" s="55" t="s">
        <v>76</v>
      </c>
      <c r="O1374" s="58">
        <v>26</v>
      </c>
      <c r="P1374" s="55" t="s">
        <v>74</v>
      </c>
      <c r="Q1374" s="55" t="s">
        <v>74</v>
      </c>
      <c r="R1374" s="60">
        <v>12.42</v>
      </c>
      <c r="S1374" s="60">
        <v>14.5</v>
      </c>
      <c r="T1374" s="60">
        <v>54</v>
      </c>
      <c r="U1374" s="55" t="s">
        <v>1962</v>
      </c>
      <c r="V1374" s="60">
        <v>306.89999999999998</v>
      </c>
      <c r="W1374" s="55" t="s">
        <v>18</v>
      </c>
      <c r="X1374" s="61">
        <v>8</v>
      </c>
      <c r="Y1374" s="11">
        <f t="shared" si="102"/>
        <v>1985</v>
      </c>
      <c r="Z1374" s="7" t="str">
        <f t="shared" si="103"/>
        <v>1985.3</v>
      </c>
      <c r="AA1374" s="12">
        <f>IF(AND(INDEX('Rate Case History'!V$11:V$13,MATCH($F1374,'Rate Case History'!$U$11:$U$13,0))="Yes",INDEX('Rate Case History'!V$15:V$17,MATCH($N1374,'Rate Case History'!$U$15:$U$17,0))="Yes",$M1374&lt;='Rate Case History'!$V$7,ISNUMBER($S1374)),$S1374/100,"NA")</f>
        <v>0.14499999999999999</v>
      </c>
    </row>
    <row r="1375" spans="1:27" x14ac:dyDescent="0.25">
      <c r="A1375" s="55" t="s">
        <v>143</v>
      </c>
      <c r="B1375" s="56" t="s">
        <v>1082</v>
      </c>
      <c r="C1375" s="55" t="s">
        <v>563</v>
      </c>
      <c r="D1375" s="55" t="s">
        <v>2485</v>
      </c>
      <c r="E1375" s="55" t="s">
        <v>163</v>
      </c>
      <c r="F1375" s="55" t="s">
        <v>35</v>
      </c>
      <c r="G1375" s="57">
        <v>30236</v>
      </c>
      <c r="H1375" s="58">
        <v>50.5</v>
      </c>
      <c r="I1375" s="59">
        <v>12.9</v>
      </c>
      <c r="J1375" s="59">
        <v>15.3</v>
      </c>
      <c r="K1375" s="59">
        <v>54</v>
      </c>
      <c r="L1375" s="60">
        <v>306.60000000000002</v>
      </c>
      <c r="M1375" s="57">
        <v>30505</v>
      </c>
      <c r="N1375" s="55" t="s">
        <v>76</v>
      </c>
      <c r="O1375" s="58">
        <v>41.4</v>
      </c>
      <c r="P1375" s="55" t="s">
        <v>74</v>
      </c>
      <c r="Q1375" s="55" t="s">
        <v>74</v>
      </c>
      <c r="R1375" s="60">
        <v>12.98</v>
      </c>
      <c r="S1375" s="60">
        <v>15.5</v>
      </c>
      <c r="T1375" s="60">
        <v>54</v>
      </c>
      <c r="U1375" s="55" t="s">
        <v>2065</v>
      </c>
      <c r="V1375" s="60">
        <v>281.89999999999998</v>
      </c>
      <c r="W1375" s="55" t="s">
        <v>18</v>
      </c>
      <c r="X1375" s="61">
        <v>8</v>
      </c>
      <c r="Y1375" s="11">
        <f t="shared" si="102"/>
        <v>1983</v>
      </c>
      <c r="Z1375" s="7" t="str">
        <f t="shared" si="103"/>
        <v>1983.3</v>
      </c>
      <c r="AA1375" s="12">
        <f>IF(AND(INDEX('Rate Case History'!V$11:V$13,MATCH($F1375,'Rate Case History'!$U$11:$U$13,0))="Yes",INDEX('Rate Case History'!V$15:V$17,MATCH($N1375,'Rate Case History'!$U$15:$U$17,0))="Yes",$M1375&lt;='Rate Case History'!$V$7,ISNUMBER($S1375)),$S1375/100,"NA")</f>
        <v>0.155</v>
      </c>
    </row>
    <row r="1376" spans="1:27" x14ac:dyDescent="0.25">
      <c r="A1376" s="55" t="s">
        <v>143</v>
      </c>
      <c r="B1376" s="56" t="s">
        <v>1082</v>
      </c>
      <c r="C1376" s="55" t="s">
        <v>563</v>
      </c>
      <c r="D1376" s="55" t="s">
        <v>2486</v>
      </c>
      <c r="E1376" s="55" t="s">
        <v>163</v>
      </c>
      <c r="F1376" s="55" t="s">
        <v>35</v>
      </c>
      <c r="G1376" s="57">
        <v>29371</v>
      </c>
      <c r="H1376" s="58">
        <v>23.6</v>
      </c>
      <c r="I1376" s="59">
        <v>12</v>
      </c>
      <c r="J1376" s="59">
        <v>15.25</v>
      </c>
      <c r="K1376" s="59">
        <v>49.7</v>
      </c>
      <c r="L1376" s="60" t="s">
        <v>17</v>
      </c>
      <c r="M1376" s="57">
        <v>29518</v>
      </c>
      <c r="N1376" s="55" t="s">
        <v>73</v>
      </c>
      <c r="O1376" s="58">
        <v>13.2</v>
      </c>
      <c r="P1376" s="55" t="s">
        <v>74</v>
      </c>
      <c r="Q1376" s="55" t="s">
        <v>74</v>
      </c>
      <c r="R1376" s="60">
        <v>11.3</v>
      </c>
      <c r="S1376" s="60">
        <v>14</v>
      </c>
      <c r="T1376" s="60">
        <v>46.3</v>
      </c>
      <c r="U1376" s="55" t="s">
        <v>2159</v>
      </c>
      <c r="V1376" s="60" t="s">
        <v>17</v>
      </c>
      <c r="W1376" s="55" t="s">
        <v>18</v>
      </c>
      <c r="X1376" s="61">
        <v>4</v>
      </c>
      <c r="Y1376" s="11">
        <f t="shared" si="102"/>
        <v>1980</v>
      </c>
      <c r="Z1376" s="7" t="str">
        <f t="shared" si="103"/>
        <v>1980.4</v>
      </c>
      <c r="AA1376" s="12">
        <f>IF(AND(INDEX('Rate Case History'!V$11:V$13,MATCH($F1376,'Rate Case History'!$U$11:$U$13,0))="Yes",INDEX('Rate Case History'!V$15:V$17,MATCH($N1376,'Rate Case History'!$U$15:$U$17,0))="Yes",$M1376&lt;='Rate Case History'!$V$7,ISNUMBER($S1376)),$S1376/100,"NA")</f>
        <v>0.14000000000000001</v>
      </c>
    </row>
    <row r="1377" spans="1:27" x14ac:dyDescent="0.25">
      <c r="A1377" s="55" t="s">
        <v>143</v>
      </c>
      <c r="B1377" s="56" t="s">
        <v>969</v>
      </c>
      <c r="C1377" s="55" t="s">
        <v>970</v>
      </c>
      <c r="D1377" s="55" t="s">
        <v>1895</v>
      </c>
      <c r="E1377" s="55" t="s">
        <v>163</v>
      </c>
      <c r="F1377" s="55" t="s">
        <v>35</v>
      </c>
      <c r="G1377" s="57">
        <v>44862</v>
      </c>
      <c r="H1377" s="58">
        <v>28.14</v>
      </c>
      <c r="I1377" s="59">
        <v>8.5299999999999994</v>
      </c>
      <c r="J1377" s="59">
        <v>11.2</v>
      </c>
      <c r="K1377" s="59">
        <v>54.9</v>
      </c>
      <c r="L1377" s="59">
        <v>456.78300000000002</v>
      </c>
      <c r="M1377" s="57">
        <v>45092</v>
      </c>
      <c r="N1377" s="55" t="s">
        <v>73</v>
      </c>
      <c r="O1377" s="58">
        <v>23</v>
      </c>
      <c r="P1377" s="55" t="s">
        <v>74</v>
      </c>
      <c r="Q1377" s="55" t="s">
        <v>74</v>
      </c>
      <c r="R1377" s="60" t="s">
        <v>17</v>
      </c>
      <c r="S1377" s="60" t="s">
        <v>17</v>
      </c>
      <c r="T1377" s="60" t="s">
        <v>17</v>
      </c>
      <c r="U1377" s="55" t="s">
        <v>1896</v>
      </c>
      <c r="V1377" s="60" t="s">
        <v>17</v>
      </c>
      <c r="W1377" s="55" t="s">
        <v>17</v>
      </c>
      <c r="X1377" s="61">
        <v>7</v>
      </c>
      <c r="Y1377" s="11">
        <f t="shared" si="102"/>
        <v>2023</v>
      </c>
      <c r="Z1377" s="7" t="str">
        <f t="shared" si="103"/>
        <v>2023.2</v>
      </c>
      <c r="AA1377" s="12" t="str">
        <f>IF(AND(INDEX('Rate Case History'!V$11:V$13,MATCH($F1377,'Rate Case History'!$U$11:$U$13,0))="Yes",INDEX('Rate Case History'!V$15:V$17,MATCH($N1377,'Rate Case History'!$U$15:$U$17,0))="Yes",$M1377&lt;='Rate Case History'!$V$7,ISNUMBER($S1377)),$S1377/100,"NA")</f>
        <v>NA</v>
      </c>
    </row>
    <row r="1378" spans="1:27" x14ac:dyDescent="0.25">
      <c r="A1378" s="55" t="s">
        <v>143</v>
      </c>
      <c r="B1378" s="56" t="s">
        <v>969</v>
      </c>
      <c r="C1378" s="55" t="s">
        <v>970</v>
      </c>
      <c r="D1378" s="55" t="s">
        <v>1086</v>
      </c>
      <c r="E1378" s="55" t="s">
        <v>163</v>
      </c>
      <c r="F1378" s="55" t="s">
        <v>35</v>
      </c>
      <c r="G1378" s="57">
        <v>38868</v>
      </c>
      <c r="H1378" s="58">
        <v>25.9</v>
      </c>
      <c r="I1378" s="59">
        <v>9.48</v>
      </c>
      <c r="J1378" s="59">
        <v>12.25</v>
      </c>
      <c r="K1378" s="59">
        <v>51.5</v>
      </c>
      <c r="L1378" s="59">
        <v>297</v>
      </c>
      <c r="M1378" s="57">
        <v>39051</v>
      </c>
      <c r="N1378" s="55" t="s">
        <v>73</v>
      </c>
      <c r="O1378" s="58">
        <v>14.3</v>
      </c>
      <c r="P1378" s="55" t="s">
        <v>74</v>
      </c>
      <c r="Q1378" s="55" t="s">
        <v>74</v>
      </c>
      <c r="R1378" s="60" t="s">
        <v>17</v>
      </c>
      <c r="S1378" s="60" t="s">
        <v>17</v>
      </c>
      <c r="T1378" s="60" t="s">
        <v>17</v>
      </c>
      <c r="U1378" s="55" t="s">
        <v>1697</v>
      </c>
      <c r="V1378" s="60" t="s">
        <v>17</v>
      </c>
      <c r="W1378" s="55" t="s">
        <v>17</v>
      </c>
      <c r="X1378" s="61">
        <v>6</v>
      </c>
      <c r="Y1378" s="11">
        <f t="shared" si="102"/>
        <v>2006</v>
      </c>
      <c r="Z1378" s="7" t="str">
        <f t="shared" si="103"/>
        <v>2006.4</v>
      </c>
      <c r="AA1378" s="12" t="str">
        <f>IF(AND(INDEX('Rate Case History'!V$11:V$13,MATCH($F1378,'Rate Case History'!$U$11:$U$13,0))="Yes",INDEX('Rate Case History'!V$15:V$17,MATCH($N1378,'Rate Case History'!$U$15:$U$17,0))="Yes",$M1378&lt;='Rate Case History'!$V$7,ISNUMBER($S1378)),$S1378/100,"NA")</f>
        <v>NA</v>
      </c>
    </row>
    <row r="1379" spans="1:27" x14ac:dyDescent="0.25">
      <c r="A1379" s="55" t="s">
        <v>143</v>
      </c>
      <c r="B1379" s="56" t="s">
        <v>969</v>
      </c>
      <c r="C1379" s="55" t="s">
        <v>970</v>
      </c>
      <c r="D1379" s="55" t="s">
        <v>1087</v>
      </c>
      <c r="E1379" s="55" t="s">
        <v>163</v>
      </c>
      <c r="F1379" s="55" t="s">
        <v>35</v>
      </c>
      <c r="G1379" s="57">
        <v>38245</v>
      </c>
      <c r="H1379" s="58">
        <v>22.8</v>
      </c>
      <c r="I1379" s="59">
        <v>9.16</v>
      </c>
      <c r="J1379" s="59">
        <v>11.88</v>
      </c>
      <c r="K1379" s="59">
        <v>51.5</v>
      </c>
      <c r="L1379" s="59">
        <v>279.3</v>
      </c>
      <c r="M1379" s="57">
        <v>38441</v>
      </c>
      <c r="N1379" s="55" t="s">
        <v>73</v>
      </c>
      <c r="O1379" s="58">
        <v>12</v>
      </c>
      <c r="P1379" s="55" t="s">
        <v>74</v>
      </c>
      <c r="Q1379" s="55" t="s">
        <v>74</v>
      </c>
      <c r="R1379" s="59" t="s">
        <v>17</v>
      </c>
      <c r="S1379" s="59" t="s">
        <v>17</v>
      </c>
      <c r="T1379" s="59" t="s">
        <v>17</v>
      </c>
      <c r="U1379" s="55" t="s">
        <v>1897</v>
      </c>
      <c r="V1379" s="59" t="s">
        <v>17</v>
      </c>
      <c r="W1379" s="55" t="s">
        <v>18</v>
      </c>
      <c r="X1379" s="61">
        <v>6</v>
      </c>
      <c r="Y1379" s="11">
        <f t="shared" si="102"/>
        <v>2005</v>
      </c>
      <c r="Z1379" s="7" t="str">
        <f t="shared" si="103"/>
        <v>2005.1</v>
      </c>
      <c r="AA1379" s="12" t="str">
        <f>IF(AND(INDEX('Rate Case History'!V$11:V$13,MATCH($F1379,'Rate Case History'!$U$11:$U$13,0))="Yes",INDEX('Rate Case History'!V$15:V$17,MATCH($N1379,'Rate Case History'!$U$15:$U$17,0))="Yes",$M1379&lt;='Rate Case History'!$V$7,ISNUMBER($S1379)),$S1379/100,"NA")</f>
        <v>NA</v>
      </c>
    </row>
    <row r="1380" spans="1:27" x14ac:dyDescent="0.25">
      <c r="A1380" s="55" t="s">
        <v>143</v>
      </c>
      <c r="B1380" s="56" t="s">
        <v>969</v>
      </c>
      <c r="C1380" s="55" t="s">
        <v>970</v>
      </c>
      <c r="D1380" s="55" t="s">
        <v>1088</v>
      </c>
      <c r="E1380" s="55" t="s">
        <v>163</v>
      </c>
      <c r="F1380" s="55" t="s">
        <v>35</v>
      </c>
      <c r="G1380" s="57">
        <v>37756</v>
      </c>
      <c r="H1380" s="58">
        <v>16.5</v>
      </c>
      <c r="I1380" s="59">
        <v>9.92</v>
      </c>
      <c r="J1380" s="59">
        <v>12.75</v>
      </c>
      <c r="K1380" s="59">
        <v>53</v>
      </c>
      <c r="L1380" s="59">
        <v>262.5</v>
      </c>
      <c r="M1380" s="57">
        <v>37978</v>
      </c>
      <c r="N1380" s="55" t="s">
        <v>73</v>
      </c>
      <c r="O1380" s="58">
        <v>3.5</v>
      </c>
      <c r="P1380" s="55" t="s">
        <v>74</v>
      </c>
      <c r="Q1380" s="55" t="s">
        <v>74</v>
      </c>
      <c r="R1380" s="59" t="s">
        <v>17</v>
      </c>
      <c r="S1380" s="59" t="s">
        <v>17</v>
      </c>
      <c r="T1380" s="59" t="s">
        <v>17</v>
      </c>
      <c r="U1380" s="55" t="s">
        <v>1767</v>
      </c>
      <c r="V1380" s="59" t="s">
        <v>17</v>
      </c>
      <c r="W1380" s="55" t="s">
        <v>18</v>
      </c>
      <c r="X1380" s="61">
        <v>7</v>
      </c>
      <c r="Y1380" s="11">
        <f t="shared" si="102"/>
        <v>2003</v>
      </c>
      <c r="Z1380" s="7" t="str">
        <f t="shared" si="103"/>
        <v>2003.4</v>
      </c>
      <c r="AA1380" s="12" t="str">
        <f>IF(AND(INDEX('Rate Case History'!V$11:V$13,MATCH($F1380,'Rate Case History'!$U$11:$U$13,0))="Yes",INDEX('Rate Case History'!V$15:V$17,MATCH($N1380,'Rate Case History'!$U$15:$U$17,0))="Yes",$M1380&lt;='Rate Case History'!$V$7,ISNUMBER($S1380)),$S1380/100,"NA")</f>
        <v>NA</v>
      </c>
    </row>
    <row r="1381" spans="1:27" x14ac:dyDescent="0.25">
      <c r="A1381" s="55" t="s">
        <v>143</v>
      </c>
      <c r="B1381" s="56" t="s">
        <v>969</v>
      </c>
      <c r="C1381" s="55" t="s">
        <v>970</v>
      </c>
      <c r="D1381" s="55" t="s">
        <v>1089</v>
      </c>
      <c r="E1381" s="55" t="s">
        <v>163</v>
      </c>
      <c r="F1381" s="55" t="s">
        <v>35</v>
      </c>
      <c r="G1381" s="57">
        <v>34773</v>
      </c>
      <c r="H1381" s="58">
        <v>22</v>
      </c>
      <c r="I1381" s="59">
        <v>10.98</v>
      </c>
      <c r="J1381" s="59">
        <v>12.35</v>
      </c>
      <c r="K1381" s="59">
        <v>53.3</v>
      </c>
      <c r="L1381" s="59" t="s">
        <v>17</v>
      </c>
      <c r="M1381" s="57">
        <v>34969</v>
      </c>
      <c r="N1381" s="55" t="s">
        <v>73</v>
      </c>
      <c r="O1381" s="58">
        <v>6</v>
      </c>
      <c r="P1381" s="55" t="s">
        <v>74</v>
      </c>
      <c r="Q1381" s="55" t="s">
        <v>74</v>
      </c>
      <c r="R1381" s="59" t="s">
        <v>17</v>
      </c>
      <c r="S1381" s="59" t="s">
        <v>17</v>
      </c>
      <c r="T1381" s="59" t="s">
        <v>17</v>
      </c>
      <c r="U1381" s="55" t="s">
        <v>17</v>
      </c>
      <c r="V1381" s="59" t="s">
        <v>17</v>
      </c>
      <c r="W1381" s="55" t="s">
        <v>17</v>
      </c>
      <c r="X1381" s="61">
        <v>6</v>
      </c>
      <c r="Y1381" s="11">
        <f t="shared" si="102"/>
        <v>1995</v>
      </c>
      <c r="Z1381" s="7" t="str">
        <f t="shared" si="103"/>
        <v>1995.3</v>
      </c>
      <c r="AA1381" s="12" t="str">
        <f>IF(AND(INDEX('Rate Case History'!V$11:V$13,MATCH($F1381,'Rate Case History'!$U$11:$U$13,0))="Yes",INDEX('Rate Case History'!V$15:V$17,MATCH($N1381,'Rate Case History'!$U$15:$U$17,0))="Yes",$M1381&lt;='Rate Case History'!$V$7,ISNUMBER($S1381)),$S1381/100,"NA")</f>
        <v>NA</v>
      </c>
    </row>
    <row r="1382" spans="1:27" x14ac:dyDescent="0.25">
      <c r="A1382" s="55" t="s">
        <v>143</v>
      </c>
      <c r="B1382" s="56" t="s">
        <v>969</v>
      </c>
      <c r="C1382" s="55" t="s">
        <v>970</v>
      </c>
      <c r="D1382" s="55" t="s">
        <v>1090</v>
      </c>
      <c r="E1382" s="55" t="s">
        <v>163</v>
      </c>
      <c r="F1382" s="55" t="s">
        <v>35</v>
      </c>
      <c r="G1382" s="57">
        <v>34401</v>
      </c>
      <c r="H1382" s="58">
        <v>15.4</v>
      </c>
      <c r="I1382" s="59">
        <v>10.31</v>
      </c>
      <c r="J1382" s="59">
        <v>12.75</v>
      </c>
      <c r="K1382" s="59">
        <v>53.2</v>
      </c>
      <c r="L1382" s="60">
        <v>216.7</v>
      </c>
      <c r="M1382" s="57">
        <v>34669</v>
      </c>
      <c r="N1382" s="55" t="s">
        <v>76</v>
      </c>
      <c r="O1382" s="58">
        <v>4.8</v>
      </c>
      <c r="P1382" s="55" t="s">
        <v>74</v>
      </c>
      <c r="Q1382" s="55" t="s">
        <v>74</v>
      </c>
      <c r="R1382" s="59">
        <v>9.39</v>
      </c>
      <c r="S1382" s="59">
        <v>11</v>
      </c>
      <c r="T1382" s="59">
        <v>53.2</v>
      </c>
      <c r="U1382" s="55" t="s">
        <v>1874</v>
      </c>
      <c r="V1382" s="60">
        <v>209.8</v>
      </c>
      <c r="W1382" s="55" t="s">
        <v>18</v>
      </c>
      <c r="X1382" s="61">
        <v>8</v>
      </c>
      <c r="Y1382" s="11">
        <f t="shared" si="102"/>
        <v>1994</v>
      </c>
      <c r="Z1382" s="7" t="str">
        <f t="shared" si="103"/>
        <v>1994.4</v>
      </c>
      <c r="AA1382" s="12">
        <f>IF(AND(INDEX('Rate Case History'!V$11:V$13,MATCH($F1382,'Rate Case History'!$U$11:$U$13,0))="Yes",INDEX('Rate Case History'!V$15:V$17,MATCH($N1382,'Rate Case History'!$U$15:$U$17,0))="Yes",$M1382&lt;='Rate Case History'!$V$7,ISNUMBER($S1382)),$S1382/100,"NA")</f>
        <v>0.11</v>
      </c>
    </row>
    <row r="1383" spans="1:27" x14ac:dyDescent="0.25">
      <c r="A1383" s="55" t="s">
        <v>143</v>
      </c>
      <c r="B1383" s="56" t="s">
        <v>969</v>
      </c>
      <c r="C1383" s="55" t="s">
        <v>970</v>
      </c>
      <c r="D1383" s="55" t="s">
        <v>1091</v>
      </c>
      <c r="E1383" s="55" t="s">
        <v>163</v>
      </c>
      <c r="F1383" s="55" t="s">
        <v>35</v>
      </c>
      <c r="G1383" s="57">
        <v>34059</v>
      </c>
      <c r="H1383" s="58">
        <v>33.4</v>
      </c>
      <c r="I1383" s="59">
        <v>9.98</v>
      </c>
      <c r="J1383" s="59">
        <v>12.4</v>
      </c>
      <c r="K1383" s="59">
        <v>52.9</v>
      </c>
      <c r="L1383" s="60" t="s">
        <v>17</v>
      </c>
      <c r="M1383" s="57">
        <v>34304</v>
      </c>
      <c r="N1383" s="55" t="s">
        <v>73</v>
      </c>
      <c r="O1383" s="58">
        <v>11.9</v>
      </c>
      <c r="P1383" s="55" t="s">
        <v>74</v>
      </c>
      <c r="Q1383" s="55" t="s">
        <v>74</v>
      </c>
      <c r="R1383" s="60" t="s">
        <v>17</v>
      </c>
      <c r="S1383" s="60" t="s">
        <v>17</v>
      </c>
      <c r="T1383" s="60" t="s">
        <v>17</v>
      </c>
      <c r="U1383" s="55" t="s">
        <v>1725</v>
      </c>
      <c r="V1383" s="60" t="s">
        <v>17</v>
      </c>
      <c r="W1383" s="55" t="s">
        <v>21</v>
      </c>
      <c r="X1383" s="61">
        <v>8</v>
      </c>
      <c r="Y1383" s="11">
        <f t="shared" si="102"/>
        <v>1993</v>
      </c>
      <c r="Z1383" s="7" t="str">
        <f t="shared" si="103"/>
        <v>1993.4</v>
      </c>
      <c r="AA1383" s="12" t="str">
        <f>IF(AND(INDEX('Rate Case History'!V$11:V$13,MATCH($F1383,'Rate Case History'!$U$11:$U$13,0))="Yes",INDEX('Rate Case History'!V$15:V$17,MATCH($N1383,'Rate Case History'!$U$15:$U$17,0))="Yes",$M1383&lt;='Rate Case History'!$V$7,ISNUMBER($S1383)),$S1383/100,"NA")</f>
        <v>NA</v>
      </c>
    </row>
    <row r="1384" spans="1:27" x14ac:dyDescent="0.25">
      <c r="A1384" s="55" t="s">
        <v>143</v>
      </c>
      <c r="B1384" s="56" t="s">
        <v>969</v>
      </c>
      <c r="C1384" s="55" t="s">
        <v>970</v>
      </c>
      <c r="D1384" s="55" t="s">
        <v>2487</v>
      </c>
      <c r="E1384" s="55" t="s">
        <v>163</v>
      </c>
      <c r="F1384" s="55" t="s">
        <v>35</v>
      </c>
      <c r="G1384" s="57">
        <v>33325</v>
      </c>
      <c r="H1384" s="58">
        <v>11.1</v>
      </c>
      <c r="I1384" s="59">
        <v>10.130000000000001</v>
      </c>
      <c r="J1384" s="59">
        <v>13.1</v>
      </c>
      <c r="K1384" s="59">
        <v>51.2</v>
      </c>
      <c r="L1384" s="60" t="s">
        <v>17</v>
      </c>
      <c r="M1384" s="57">
        <v>33591</v>
      </c>
      <c r="N1384" s="55" t="s">
        <v>73</v>
      </c>
      <c r="O1384" s="58">
        <v>1.8</v>
      </c>
      <c r="P1384" s="55" t="s">
        <v>74</v>
      </c>
      <c r="Q1384" s="55" t="s">
        <v>74</v>
      </c>
      <c r="R1384" s="59" t="s">
        <v>17</v>
      </c>
      <c r="S1384" s="59" t="s">
        <v>17</v>
      </c>
      <c r="T1384" s="59" t="s">
        <v>17</v>
      </c>
      <c r="U1384" s="55" t="s">
        <v>1682</v>
      </c>
      <c r="V1384" s="60" t="s">
        <v>17</v>
      </c>
      <c r="W1384" s="55" t="s">
        <v>18</v>
      </c>
      <c r="X1384" s="61">
        <v>8</v>
      </c>
      <c r="Y1384" s="11">
        <f t="shared" si="102"/>
        <v>1991</v>
      </c>
      <c r="Z1384" s="7" t="str">
        <f t="shared" si="103"/>
        <v>1991.4</v>
      </c>
      <c r="AA1384" s="12" t="str">
        <f>IF(AND(INDEX('Rate Case History'!V$11:V$13,MATCH($F1384,'Rate Case History'!$U$11:$U$13,0))="Yes",INDEX('Rate Case History'!V$15:V$17,MATCH($N1384,'Rate Case History'!$U$15:$U$17,0))="Yes",$M1384&lt;='Rate Case History'!$V$7,ISNUMBER($S1384)),$S1384/100,"NA")</f>
        <v>NA</v>
      </c>
    </row>
    <row r="1385" spans="1:27" x14ac:dyDescent="0.25">
      <c r="A1385" s="55" t="s">
        <v>143</v>
      </c>
      <c r="B1385" s="56" t="s">
        <v>969</v>
      </c>
      <c r="C1385" s="55" t="s">
        <v>970</v>
      </c>
      <c r="D1385" s="55" t="s">
        <v>2488</v>
      </c>
      <c r="E1385" s="55" t="s">
        <v>163</v>
      </c>
      <c r="F1385" s="55" t="s">
        <v>35</v>
      </c>
      <c r="G1385" s="57">
        <v>32966</v>
      </c>
      <c r="H1385" s="58">
        <v>10.8</v>
      </c>
      <c r="I1385" s="59">
        <v>11.73</v>
      </c>
      <c r="J1385" s="59">
        <v>13.7</v>
      </c>
      <c r="K1385" s="59">
        <v>53.9</v>
      </c>
      <c r="L1385" s="59">
        <v>172.3</v>
      </c>
      <c r="M1385" s="57">
        <v>33227</v>
      </c>
      <c r="N1385" s="55" t="s">
        <v>76</v>
      </c>
      <c r="O1385" s="58">
        <v>4.5</v>
      </c>
      <c r="P1385" s="55" t="s">
        <v>74</v>
      </c>
      <c r="Q1385" s="55" t="s">
        <v>74</v>
      </c>
      <c r="R1385" s="60">
        <v>10.86</v>
      </c>
      <c r="S1385" s="60">
        <v>12.5</v>
      </c>
      <c r="T1385" s="60">
        <v>49.2</v>
      </c>
      <c r="U1385" s="55" t="s">
        <v>1758</v>
      </c>
      <c r="V1385" s="60">
        <v>171.9</v>
      </c>
      <c r="W1385" s="55" t="s">
        <v>18</v>
      </c>
      <c r="X1385" s="61">
        <v>8</v>
      </c>
      <c r="Y1385" s="11">
        <f t="shared" si="102"/>
        <v>1990</v>
      </c>
      <c r="Z1385" s="7" t="str">
        <f t="shared" si="103"/>
        <v>1990.4</v>
      </c>
      <c r="AA1385" s="12">
        <f>IF(AND(INDEX('Rate Case History'!V$11:V$13,MATCH($F1385,'Rate Case History'!$U$11:$U$13,0))="Yes",INDEX('Rate Case History'!V$15:V$17,MATCH($N1385,'Rate Case History'!$U$15:$U$17,0))="Yes",$M1385&lt;='Rate Case History'!$V$7,ISNUMBER($S1385)),$S1385/100,"NA")</f>
        <v>0.125</v>
      </c>
    </row>
    <row r="1386" spans="1:27" x14ac:dyDescent="0.25">
      <c r="A1386" s="55" t="s">
        <v>143</v>
      </c>
      <c r="B1386" s="56" t="s">
        <v>969</v>
      </c>
      <c r="C1386" s="55" t="s">
        <v>970</v>
      </c>
      <c r="D1386" s="55" t="s">
        <v>2489</v>
      </c>
      <c r="E1386" s="55" t="s">
        <v>163</v>
      </c>
      <c r="F1386" s="55" t="s">
        <v>35</v>
      </c>
      <c r="G1386" s="57">
        <v>32601</v>
      </c>
      <c r="H1386" s="58">
        <v>23.6</v>
      </c>
      <c r="I1386" s="59">
        <v>12.04</v>
      </c>
      <c r="J1386" s="59">
        <v>14.3</v>
      </c>
      <c r="K1386" s="59">
        <v>48.3</v>
      </c>
      <c r="L1386" s="59" t="s">
        <v>17</v>
      </c>
      <c r="M1386" s="57">
        <v>32863</v>
      </c>
      <c r="N1386" s="55" t="s">
        <v>76</v>
      </c>
      <c r="O1386" s="58">
        <v>16.8</v>
      </c>
      <c r="P1386" s="55" t="s">
        <v>74</v>
      </c>
      <c r="Q1386" s="55" t="s">
        <v>74</v>
      </c>
      <c r="R1386" s="60">
        <v>11.05</v>
      </c>
      <c r="S1386" s="60">
        <v>12.8</v>
      </c>
      <c r="T1386" s="60">
        <v>48.3</v>
      </c>
      <c r="U1386" s="55" t="s">
        <v>1992</v>
      </c>
      <c r="V1386" s="60" t="s">
        <v>17</v>
      </c>
      <c r="W1386" s="55" t="s">
        <v>18</v>
      </c>
      <c r="X1386" s="61">
        <v>8</v>
      </c>
      <c r="Y1386" s="11">
        <f t="shared" si="102"/>
        <v>1989</v>
      </c>
      <c r="Z1386" s="7" t="str">
        <f t="shared" si="103"/>
        <v>1989.4</v>
      </c>
      <c r="AA1386" s="12">
        <f>IF(AND(INDEX('Rate Case History'!V$11:V$13,MATCH($F1386,'Rate Case History'!$U$11:$U$13,0))="Yes",INDEX('Rate Case History'!V$15:V$17,MATCH($N1386,'Rate Case History'!$U$15:$U$17,0))="Yes",$M1386&lt;='Rate Case History'!$V$7,ISNUMBER($S1386)),$S1386/100,"NA")</f>
        <v>0.128</v>
      </c>
    </row>
    <row r="1387" spans="1:27" x14ac:dyDescent="0.25">
      <c r="A1387" s="55" t="s">
        <v>143</v>
      </c>
      <c r="B1387" s="56" t="s">
        <v>969</v>
      </c>
      <c r="C1387" s="55" t="s">
        <v>970</v>
      </c>
      <c r="D1387" s="55" t="s">
        <v>2490</v>
      </c>
      <c r="E1387" s="55" t="s">
        <v>163</v>
      </c>
      <c r="F1387" s="55" t="s">
        <v>35</v>
      </c>
      <c r="G1387" s="57">
        <v>32017</v>
      </c>
      <c r="H1387" s="58">
        <v>12.5</v>
      </c>
      <c r="I1387" s="59">
        <v>11.73</v>
      </c>
      <c r="J1387" s="59">
        <v>14.75</v>
      </c>
      <c r="K1387" s="59">
        <v>50.1</v>
      </c>
      <c r="L1387" s="59">
        <v>138.9</v>
      </c>
      <c r="M1387" s="57">
        <v>32290</v>
      </c>
      <c r="N1387" s="55" t="s">
        <v>76</v>
      </c>
      <c r="O1387" s="58">
        <v>6.1</v>
      </c>
      <c r="P1387" s="55" t="s">
        <v>74</v>
      </c>
      <c r="Q1387" s="55" t="s">
        <v>74</v>
      </c>
      <c r="R1387" s="59">
        <v>10.94</v>
      </c>
      <c r="S1387" s="59">
        <v>13.18</v>
      </c>
      <c r="T1387" s="59">
        <v>50.1</v>
      </c>
      <c r="U1387" s="55" t="s">
        <v>2380</v>
      </c>
      <c r="V1387" s="59">
        <v>133.1</v>
      </c>
      <c r="W1387" s="55" t="s">
        <v>18</v>
      </c>
      <c r="X1387" s="61">
        <v>9</v>
      </c>
      <c r="Y1387" s="11">
        <f t="shared" si="102"/>
        <v>1988</v>
      </c>
      <c r="Z1387" s="7" t="str">
        <f t="shared" si="103"/>
        <v>1988.2</v>
      </c>
      <c r="AA1387" s="12">
        <f>IF(AND(INDEX('Rate Case History'!V$11:V$13,MATCH($F1387,'Rate Case History'!$U$11:$U$13,0))="Yes",INDEX('Rate Case History'!V$15:V$17,MATCH($N1387,'Rate Case History'!$U$15:$U$17,0))="Yes",$M1387&lt;='Rate Case History'!$V$7,ISNUMBER($S1387)),$S1387/100,"NA")</f>
        <v>0.1318</v>
      </c>
    </row>
    <row r="1388" spans="1:27" x14ac:dyDescent="0.25">
      <c r="A1388" s="55" t="s">
        <v>143</v>
      </c>
      <c r="B1388" s="56" t="s">
        <v>969</v>
      </c>
      <c r="C1388" s="55" t="s">
        <v>970</v>
      </c>
      <c r="D1388" s="55" t="s">
        <v>2491</v>
      </c>
      <c r="E1388" s="55" t="s">
        <v>163</v>
      </c>
      <c r="F1388" s="55" t="s">
        <v>35</v>
      </c>
      <c r="G1388" s="57">
        <v>31468</v>
      </c>
      <c r="H1388" s="58">
        <v>17</v>
      </c>
      <c r="I1388" s="59">
        <v>12.22</v>
      </c>
      <c r="J1388" s="59">
        <v>14.9</v>
      </c>
      <c r="K1388" s="59">
        <v>51.2</v>
      </c>
      <c r="L1388" s="60" t="s">
        <v>17</v>
      </c>
      <c r="M1388" s="57">
        <v>31741</v>
      </c>
      <c r="N1388" s="55" t="s">
        <v>76</v>
      </c>
      <c r="O1388" s="58">
        <v>7.7</v>
      </c>
      <c r="P1388" s="55" t="s">
        <v>74</v>
      </c>
      <c r="Q1388" s="55" t="s">
        <v>74</v>
      </c>
      <c r="R1388" s="60">
        <v>11.12</v>
      </c>
      <c r="S1388" s="60">
        <v>13.15</v>
      </c>
      <c r="T1388" s="60">
        <v>51.2</v>
      </c>
      <c r="U1388" s="55" t="s">
        <v>1965</v>
      </c>
      <c r="V1388" s="60">
        <v>120.6</v>
      </c>
      <c r="W1388" s="55" t="s">
        <v>18</v>
      </c>
      <c r="X1388" s="61">
        <v>9</v>
      </c>
      <c r="Y1388" s="11">
        <f t="shared" si="102"/>
        <v>1986</v>
      </c>
      <c r="Z1388" s="7" t="str">
        <f t="shared" si="103"/>
        <v>1986.4</v>
      </c>
      <c r="AA1388" s="12">
        <f>IF(AND(INDEX('Rate Case History'!V$11:V$13,MATCH($F1388,'Rate Case History'!$U$11:$U$13,0))="Yes",INDEX('Rate Case History'!V$15:V$17,MATCH($N1388,'Rate Case History'!$U$15:$U$17,0))="Yes",$M1388&lt;='Rate Case History'!$V$7,ISNUMBER($S1388)),$S1388/100,"NA")</f>
        <v>0.13150000000000001</v>
      </c>
    </row>
    <row r="1389" spans="1:27" x14ac:dyDescent="0.25">
      <c r="A1389" s="55" t="s">
        <v>143</v>
      </c>
      <c r="B1389" s="56" t="s">
        <v>969</v>
      </c>
      <c r="C1389" s="55" t="s">
        <v>970</v>
      </c>
      <c r="D1389" s="55" t="s">
        <v>2492</v>
      </c>
      <c r="E1389" s="55" t="s">
        <v>163</v>
      </c>
      <c r="F1389" s="55" t="s">
        <v>35</v>
      </c>
      <c r="G1389" s="57">
        <v>30617</v>
      </c>
      <c r="H1389" s="58">
        <v>10.4</v>
      </c>
      <c r="I1389" s="59">
        <v>13.09</v>
      </c>
      <c r="J1389" s="59">
        <v>17</v>
      </c>
      <c r="K1389" s="59">
        <v>47</v>
      </c>
      <c r="L1389" s="60" t="s">
        <v>17</v>
      </c>
      <c r="M1389" s="57">
        <v>30791</v>
      </c>
      <c r="N1389" s="55" t="s">
        <v>73</v>
      </c>
      <c r="O1389" s="58">
        <v>3.7</v>
      </c>
      <c r="P1389" s="55" t="s">
        <v>74</v>
      </c>
      <c r="Q1389" s="55" t="s">
        <v>74</v>
      </c>
      <c r="R1389" s="60" t="s">
        <v>17</v>
      </c>
      <c r="S1389" s="60" t="s">
        <v>17</v>
      </c>
      <c r="T1389" s="60" t="s">
        <v>17</v>
      </c>
      <c r="U1389" s="55" t="s">
        <v>17</v>
      </c>
      <c r="V1389" s="60" t="s">
        <v>17</v>
      </c>
      <c r="W1389" s="55" t="s">
        <v>17</v>
      </c>
      <c r="X1389" s="61">
        <v>5</v>
      </c>
      <c r="Y1389" s="11">
        <f t="shared" si="102"/>
        <v>1984</v>
      </c>
      <c r="Z1389" s="7" t="str">
        <f t="shared" si="103"/>
        <v>1984.2</v>
      </c>
      <c r="AA1389" s="12" t="str">
        <f>IF(AND(INDEX('Rate Case History'!V$11:V$13,MATCH($F1389,'Rate Case History'!$U$11:$U$13,0))="Yes",INDEX('Rate Case History'!V$15:V$17,MATCH($N1389,'Rate Case History'!$U$15:$U$17,0))="Yes",$M1389&lt;='Rate Case History'!$V$7,ISNUMBER($S1389)),$S1389/100,"NA")</f>
        <v>NA</v>
      </c>
    </row>
    <row r="1390" spans="1:27" x14ac:dyDescent="0.25">
      <c r="A1390" s="55" t="s">
        <v>143</v>
      </c>
      <c r="B1390" s="56" t="s">
        <v>969</v>
      </c>
      <c r="C1390" s="55" t="s">
        <v>970</v>
      </c>
      <c r="D1390" s="55" t="s">
        <v>2493</v>
      </c>
      <c r="E1390" s="55" t="s">
        <v>163</v>
      </c>
      <c r="F1390" s="55" t="s">
        <v>35</v>
      </c>
      <c r="G1390" s="57">
        <v>30295</v>
      </c>
      <c r="H1390" s="58">
        <v>15.7</v>
      </c>
      <c r="I1390" s="59">
        <v>14.16</v>
      </c>
      <c r="J1390" s="59">
        <v>19</v>
      </c>
      <c r="K1390" s="59">
        <v>43.9</v>
      </c>
      <c r="L1390" s="60" t="s">
        <v>17</v>
      </c>
      <c r="M1390" s="57">
        <v>30435</v>
      </c>
      <c r="N1390" s="55" t="s">
        <v>73</v>
      </c>
      <c r="O1390" s="58">
        <v>7</v>
      </c>
      <c r="P1390" s="55" t="s">
        <v>74</v>
      </c>
      <c r="Q1390" s="55" t="s">
        <v>74</v>
      </c>
      <c r="R1390" s="60">
        <v>11.9</v>
      </c>
      <c r="S1390" s="60">
        <v>15.05</v>
      </c>
      <c r="T1390" s="60" t="s">
        <v>17</v>
      </c>
      <c r="U1390" s="55" t="s">
        <v>17</v>
      </c>
      <c r="V1390" s="60" t="s">
        <v>17</v>
      </c>
      <c r="W1390" s="55" t="s">
        <v>17</v>
      </c>
      <c r="X1390" s="61">
        <v>4</v>
      </c>
      <c r="Y1390" s="11">
        <f t="shared" si="102"/>
        <v>1983</v>
      </c>
      <c r="Z1390" s="7" t="str">
        <f t="shared" si="103"/>
        <v>1983.2</v>
      </c>
      <c r="AA1390" s="12">
        <f>IF(AND(INDEX('Rate Case History'!V$11:V$13,MATCH($F1390,'Rate Case History'!$U$11:$U$13,0))="Yes",INDEX('Rate Case History'!V$15:V$17,MATCH($N1390,'Rate Case History'!$U$15:$U$17,0))="Yes",$M1390&lt;='Rate Case History'!$V$7,ISNUMBER($S1390)),$S1390/100,"NA")</f>
        <v>0.15049999999999999</v>
      </c>
    </row>
    <row r="1391" spans="1:27" x14ac:dyDescent="0.25">
      <c r="A1391" s="55" t="s">
        <v>143</v>
      </c>
      <c r="B1391" s="56" t="s">
        <v>969</v>
      </c>
      <c r="C1391" s="55" t="s">
        <v>970</v>
      </c>
      <c r="D1391" s="55" t="s">
        <v>2494</v>
      </c>
      <c r="E1391" s="55" t="s">
        <v>163</v>
      </c>
      <c r="F1391" s="55" t="s">
        <v>35</v>
      </c>
      <c r="G1391" s="57">
        <v>29763</v>
      </c>
      <c r="H1391" s="58">
        <v>11</v>
      </c>
      <c r="I1391" s="59">
        <v>13.55</v>
      </c>
      <c r="J1391" s="59">
        <v>18.5</v>
      </c>
      <c r="K1391" s="59">
        <v>48</v>
      </c>
      <c r="L1391" s="59" t="s">
        <v>17</v>
      </c>
      <c r="M1391" s="57">
        <v>30036</v>
      </c>
      <c r="N1391" s="55" t="s">
        <v>76</v>
      </c>
      <c r="O1391" s="58">
        <v>8.5</v>
      </c>
      <c r="P1391" s="55" t="s">
        <v>74</v>
      </c>
      <c r="Q1391" s="55" t="s">
        <v>74</v>
      </c>
      <c r="R1391" s="60">
        <v>12.35</v>
      </c>
      <c r="S1391" s="60">
        <v>16</v>
      </c>
      <c r="T1391" s="60">
        <v>48</v>
      </c>
      <c r="U1391" s="55" t="s">
        <v>2273</v>
      </c>
      <c r="V1391" s="60" t="s">
        <v>17</v>
      </c>
      <c r="W1391" s="55" t="s">
        <v>18</v>
      </c>
      <c r="X1391" s="61">
        <v>9</v>
      </c>
      <c r="Y1391" s="11">
        <f t="shared" si="102"/>
        <v>1982</v>
      </c>
      <c r="Z1391" s="7" t="str">
        <f t="shared" si="103"/>
        <v>1982.1</v>
      </c>
      <c r="AA1391" s="12">
        <f>IF(AND(INDEX('Rate Case History'!V$11:V$13,MATCH($F1391,'Rate Case History'!$U$11:$U$13,0))="Yes",INDEX('Rate Case History'!V$15:V$17,MATCH($N1391,'Rate Case History'!$U$15:$U$17,0))="Yes",$M1391&lt;='Rate Case History'!$V$7,ISNUMBER($S1391)),$S1391/100,"NA")</f>
        <v>0.16</v>
      </c>
    </row>
    <row r="1392" spans="1:27" x14ac:dyDescent="0.25">
      <c r="A1392" s="55" t="s">
        <v>143</v>
      </c>
      <c r="B1392" s="56" t="s">
        <v>969</v>
      </c>
      <c r="C1392" s="55" t="s">
        <v>970</v>
      </c>
      <c r="D1392" s="55" t="s">
        <v>2495</v>
      </c>
      <c r="E1392" s="55" t="s">
        <v>163</v>
      </c>
      <c r="F1392" s="55" t="s">
        <v>35</v>
      </c>
      <c r="G1392" s="57">
        <v>29157</v>
      </c>
      <c r="H1392" s="58">
        <v>16.600000000000001</v>
      </c>
      <c r="I1392" s="59">
        <v>12.18</v>
      </c>
      <c r="J1392" s="59">
        <v>16</v>
      </c>
      <c r="K1392" s="59">
        <v>44.5</v>
      </c>
      <c r="L1392" s="59" t="s">
        <v>17</v>
      </c>
      <c r="M1392" s="57">
        <v>29461</v>
      </c>
      <c r="N1392" s="55" t="s">
        <v>76</v>
      </c>
      <c r="O1392" s="58">
        <v>8.5</v>
      </c>
      <c r="P1392" s="55" t="s">
        <v>74</v>
      </c>
      <c r="Q1392" s="55" t="s">
        <v>74</v>
      </c>
      <c r="R1392" s="60">
        <v>10.96</v>
      </c>
      <c r="S1392" s="60">
        <v>14</v>
      </c>
      <c r="T1392" s="60">
        <v>44.5</v>
      </c>
      <c r="U1392" s="55" t="s">
        <v>1964</v>
      </c>
      <c r="V1392" s="60" t="s">
        <v>17</v>
      </c>
      <c r="W1392" s="55" t="s">
        <v>18</v>
      </c>
      <c r="X1392" s="61">
        <v>10</v>
      </c>
      <c r="Y1392" s="11">
        <f t="shared" si="102"/>
        <v>1980</v>
      </c>
      <c r="Z1392" s="7" t="str">
        <f t="shared" si="103"/>
        <v>1980.3</v>
      </c>
      <c r="AA1392" s="12">
        <f>IF(AND(INDEX('Rate Case History'!V$11:V$13,MATCH($F1392,'Rate Case History'!$U$11:$U$13,0))="Yes",INDEX('Rate Case History'!V$15:V$17,MATCH($N1392,'Rate Case History'!$U$15:$U$17,0))="Yes",$M1392&lt;='Rate Case History'!$V$7,ISNUMBER($S1392)),$S1392/100,"NA")</f>
        <v>0.14000000000000001</v>
      </c>
    </row>
    <row r="1393" spans="1:27" x14ac:dyDescent="0.25">
      <c r="A1393" s="55" t="s">
        <v>143</v>
      </c>
      <c r="B1393" s="56" t="s">
        <v>144</v>
      </c>
      <c r="C1393" s="55" t="s">
        <v>88</v>
      </c>
      <c r="D1393" s="55" t="s">
        <v>1607</v>
      </c>
      <c r="E1393" s="55" t="s">
        <v>163</v>
      </c>
      <c r="F1393" s="55" t="s">
        <v>35</v>
      </c>
      <c r="G1393" s="57">
        <v>44651</v>
      </c>
      <c r="H1393" s="58">
        <v>82.11</v>
      </c>
      <c r="I1393" s="59">
        <v>7.68</v>
      </c>
      <c r="J1393" s="59">
        <v>10.95</v>
      </c>
      <c r="K1393" s="59">
        <v>53.41</v>
      </c>
      <c r="L1393" s="59">
        <v>2884.136</v>
      </c>
      <c r="M1393" s="57">
        <v>44861</v>
      </c>
      <c r="N1393" s="55" t="s">
        <v>73</v>
      </c>
      <c r="O1393" s="58">
        <v>54.8</v>
      </c>
      <c r="P1393" s="55" t="s">
        <v>74</v>
      </c>
      <c r="Q1393" s="55" t="s">
        <v>74</v>
      </c>
      <c r="R1393" s="60" t="s">
        <v>17</v>
      </c>
      <c r="S1393" s="60" t="s">
        <v>17</v>
      </c>
      <c r="T1393" s="60" t="s">
        <v>17</v>
      </c>
      <c r="U1393" s="55" t="s">
        <v>1683</v>
      </c>
      <c r="V1393" s="60" t="s">
        <v>17</v>
      </c>
      <c r="W1393" s="55" t="s">
        <v>17</v>
      </c>
      <c r="X1393" s="61">
        <v>7</v>
      </c>
      <c r="Y1393" s="11">
        <f t="shared" si="102"/>
        <v>2022</v>
      </c>
      <c r="Z1393" s="7" t="str">
        <f t="shared" si="103"/>
        <v>2022.4</v>
      </c>
      <c r="AA1393" s="12" t="str">
        <f>IF(AND(INDEX('Rate Case History'!V$11:V$13,MATCH($F1393,'Rate Case History'!$U$11:$U$13,0))="Yes",INDEX('Rate Case History'!V$15:V$17,MATCH($N1393,'Rate Case History'!$U$15:$U$17,0))="Yes",$M1393&lt;='Rate Case History'!$V$7,ISNUMBER($S1393)),$S1393/100,"NA")</f>
        <v>NA</v>
      </c>
    </row>
    <row r="1394" spans="1:27" x14ac:dyDescent="0.25">
      <c r="A1394" s="55" t="s">
        <v>143</v>
      </c>
      <c r="B1394" s="56" t="s">
        <v>144</v>
      </c>
      <c r="C1394" s="55" t="s">
        <v>88</v>
      </c>
      <c r="D1394" s="55" t="s">
        <v>1092</v>
      </c>
      <c r="E1394" s="55" t="s">
        <v>163</v>
      </c>
      <c r="F1394" s="55" t="s">
        <v>35</v>
      </c>
      <c r="G1394" s="57">
        <v>44104</v>
      </c>
      <c r="H1394" s="58">
        <v>65.976051999999996</v>
      </c>
      <c r="I1394" s="59">
        <v>7.63</v>
      </c>
      <c r="J1394" s="59">
        <v>10.95</v>
      </c>
      <c r="K1394" s="59">
        <v>53.38</v>
      </c>
      <c r="L1394" s="60">
        <v>2463.5550280000002</v>
      </c>
      <c r="M1394" s="57">
        <v>44364</v>
      </c>
      <c r="N1394" s="55" t="s">
        <v>76</v>
      </c>
      <c r="O1394" s="58">
        <v>29.118483999999999</v>
      </c>
      <c r="P1394" s="55" t="s">
        <v>74</v>
      </c>
      <c r="Q1394" s="55" t="s">
        <v>74</v>
      </c>
      <c r="R1394" s="60">
        <v>7.26</v>
      </c>
      <c r="S1394" s="60">
        <v>10.24</v>
      </c>
      <c r="T1394" s="60">
        <v>53.38</v>
      </c>
      <c r="U1394" s="55" t="s">
        <v>1765</v>
      </c>
      <c r="V1394" s="60">
        <v>2425.8594480000002</v>
      </c>
      <c r="W1394" s="55" t="s">
        <v>18</v>
      </c>
      <c r="X1394" s="61">
        <v>8</v>
      </c>
      <c r="Y1394" s="11">
        <f t="shared" si="102"/>
        <v>2021</v>
      </c>
      <c r="Z1394" s="7" t="str">
        <f t="shared" si="103"/>
        <v>2021.2</v>
      </c>
      <c r="AA1394" s="12">
        <f>IF(AND(INDEX('Rate Case History'!V$11:V$13,MATCH($F1394,'Rate Case History'!$U$11:$U$13,0))="Yes",INDEX('Rate Case History'!V$15:V$17,MATCH($N1394,'Rate Case History'!$U$15:$U$17,0))="Yes",$M1394&lt;='Rate Case History'!$V$7,ISNUMBER($S1394)),$S1394/100,"NA")</f>
        <v>0.1024</v>
      </c>
    </row>
    <row r="1395" spans="1:27" x14ac:dyDescent="0.25">
      <c r="A1395" s="55" t="s">
        <v>143</v>
      </c>
      <c r="B1395" s="56" t="s">
        <v>144</v>
      </c>
      <c r="C1395" s="55" t="s">
        <v>88</v>
      </c>
      <c r="D1395" s="55" t="s">
        <v>1093</v>
      </c>
      <c r="E1395" s="55" t="s">
        <v>163</v>
      </c>
      <c r="F1395" s="55" t="s">
        <v>35</v>
      </c>
      <c r="G1395" s="57">
        <v>40268</v>
      </c>
      <c r="H1395" s="58">
        <v>43.8</v>
      </c>
      <c r="I1395" s="59">
        <v>8.9499999999999993</v>
      </c>
      <c r="J1395" s="59">
        <v>11.75</v>
      </c>
      <c r="K1395" s="59">
        <v>53.18</v>
      </c>
      <c r="L1395" s="59">
        <v>1099.5999999999999</v>
      </c>
      <c r="M1395" s="57">
        <v>40528</v>
      </c>
      <c r="N1395" s="55" t="s">
        <v>73</v>
      </c>
      <c r="O1395" s="58">
        <v>19.635999999999999</v>
      </c>
      <c r="P1395" s="55" t="s">
        <v>74</v>
      </c>
      <c r="Q1395" s="55" t="s">
        <v>74</v>
      </c>
      <c r="R1395" s="60" t="s">
        <v>17</v>
      </c>
      <c r="S1395" s="60" t="s">
        <v>17</v>
      </c>
      <c r="T1395" s="60" t="s">
        <v>17</v>
      </c>
      <c r="U1395" s="55" t="s">
        <v>1700</v>
      </c>
      <c r="V1395" s="60" t="s">
        <v>17</v>
      </c>
      <c r="W1395" s="55" t="s">
        <v>17</v>
      </c>
      <c r="X1395" s="61">
        <v>8</v>
      </c>
      <c r="Y1395" s="11">
        <f t="shared" si="102"/>
        <v>2010</v>
      </c>
      <c r="Z1395" s="7" t="str">
        <f t="shared" si="103"/>
        <v>2010.4</v>
      </c>
      <c r="AA1395" s="12" t="str">
        <f>IF(AND(INDEX('Rate Case History'!V$11:V$13,MATCH($F1395,'Rate Case History'!$U$11:$U$13,0))="Yes",INDEX('Rate Case History'!V$15:V$17,MATCH($N1395,'Rate Case History'!$U$15:$U$17,0))="Yes",$M1395&lt;='Rate Case History'!$V$7,ISNUMBER($S1395)),$S1395/100,"NA")</f>
        <v>NA</v>
      </c>
    </row>
    <row r="1396" spans="1:27" x14ac:dyDescent="0.25">
      <c r="A1396" s="55" t="s">
        <v>143</v>
      </c>
      <c r="B1396" s="56" t="s">
        <v>144</v>
      </c>
      <c r="C1396" s="55" t="s">
        <v>88</v>
      </c>
      <c r="D1396" s="55" t="s">
        <v>1094</v>
      </c>
      <c r="E1396" s="55" t="s">
        <v>163</v>
      </c>
      <c r="F1396" s="55" t="s">
        <v>35</v>
      </c>
      <c r="G1396" s="57">
        <v>39538</v>
      </c>
      <c r="H1396" s="58">
        <v>98.268000000000001</v>
      </c>
      <c r="I1396" s="59">
        <v>8.8699999999999992</v>
      </c>
      <c r="J1396" s="59">
        <v>11.5</v>
      </c>
      <c r="K1396" s="59">
        <v>54.34</v>
      </c>
      <c r="L1396" s="59">
        <v>1104.306</v>
      </c>
      <c r="M1396" s="57">
        <v>39744</v>
      </c>
      <c r="N1396" s="55" t="s">
        <v>73</v>
      </c>
      <c r="O1396" s="58">
        <v>76.5</v>
      </c>
      <c r="P1396" s="55" t="s">
        <v>74</v>
      </c>
      <c r="Q1396" s="55" t="s">
        <v>74</v>
      </c>
      <c r="R1396" s="60" t="s">
        <v>17</v>
      </c>
      <c r="S1396" s="60" t="s">
        <v>17</v>
      </c>
      <c r="T1396" s="60" t="s">
        <v>17</v>
      </c>
      <c r="U1396" s="55" t="s">
        <v>1696</v>
      </c>
      <c r="V1396" s="60" t="s">
        <v>17</v>
      </c>
      <c r="W1396" s="55" t="s">
        <v>17</v>
      </c>
      <c r="X1396" s="61">
        <v>6</v>
      </c>
      <c r="Y1396" s="11">
        <f t="shared" si="102"/>
        <v>2008</v>
      </c>
      <c r="Z1396" s="7" t="str">
        <f t="shared" si="103"/>
        <v>2008.4</v>
      </c>
      <c r="AA1396" s="12" t="str">
        <f>IF(AND(INDEX('Rate Case History'!V$11:V$13,MATCH($F1396,'Rate Case History'!$U$11:$U$13,0))="Yes",INDEX('Rate Case History'!V$15:V$17,MATCH($N1396,'Rate Case History'!$U$15:$U$17,0))="Yes",$M1396&lt;='Rate Case History'!$V$7,ISNUMBER($S1396)),$S1396/100,"NA")</f>
        <v>NA</v>
      </c>
    </row>
    <row r="1397" spans="1:27" x14ac:dyDescent="0.25">
      <c r="A1397" s="55" t="s">
        <v>143</v>
      </c>
      <c r="B1397" s="56" t="s">
        <v>144</v>
      </c>
      <c r="C1397" s="55" t="s">
        <v>88</v>
      </c>
      <c r="D1397" s="55" t="s">
        <v>2496</v>
      </c>
      <c r="E1397" s="55" t="s">
        <v>163</v>
      </c>
      <c r="F1397" s="55" t="s">
        <v>35</v>
      </c>
      <c r="G1397" s="57">
        <v>31883</v>
      </c>
      <c r="H1397" s="58">
        <v>21.9</v>
      </c>
      <c r="I1397" s="59">
        <v>12.16</v>
      </c>
      <c r="J1397" s="59">
        <v>15</v>
      </c>
      <c r="K1397" s="59">
        <v>38.6</v>
      </c>
      <c r="L1397" s="59">
        <v>413.9</v>
      </c>
      <c r="M1397" s="57">
        <v>32157</v>
      </c>
      <c r="N1397" s="55" t="s">
        <v>76</v>
      </c>
      <c r="O1397" s="58">
        <v>7.7</v>
      </c>
      <c r="P1397" s="55" t="s">
        <v>74</v>
      </c>
      <c r="Q1397" s="55" t="s">
        <v>74</v>
      </c>
      <c r="R1397" s="60">
        <v>11.45</v>
      </c>
      <c r="S1397" s="60">
        <v>13.15</v>
      </c>
      <c r="T1397" s="60">
        <v>38.6</v>
      </c>
      <c r="U1397" s="55" t="s">
        <v>1987</v>
      </c>
      <c r="V1397" s="60">
        <v>408.9</v>
      </c>
      <c r="W1397" s="55" t="s">
        <v>18</v>
      </c>
      <c r="X1397" s="61">
        <v>9</v>
      </c>
      <c r="Y1397" s="11">
        <f t="shared" si="102"/>
        <v>1988</v>
      </c>
      <c r="Z1397" s="7" t="str">
        <f t="shared" si="103"/>
        <v>1988.1</v>
      </c>
      <c r="AA1397" s="12">
        <f>IF(AND(INDEX('Rate Case History'!V$11:V$13,MATCH($F1397,'Rate Case History'!$U$11:$U$13,0))="Yes",INDEX('Rate Case History'!V$15:V$17,MATCH($N1397,'Rate Case History'!$U$15:$U$17,0))="Yes",$M1397&lt;='Rate Case History'!$V$7,ISNUMBER($S1397)),$S1397/100,"NA")</f>
        <v>0.13150000000000001</v>
      </c>
    </row>
    <row r="1398" spans="1:27" x14ac:dyDescent="0.25">
      <c r="A1398" s="55" t="s">
        <v>143</v>
      </c>
      <c r="B1398" s="56" t="s">
        <v>144</v>
      </c>
      <c r="C1398" s="55" t="s">
        <v>88</v>
      </c>
      <c r="D1398" s="55" t="s">
        <v>2497</v>
      </c>
      <c r="E1398" s="55" t="s">
        <v>163</v>
      </c>
      <c r="F1398" s="55" t="s">
        <v>35</v>
      </c>
      <c r="G1398" s="57">
        <v>30526</v>
      </c>
      <c r="H1398" s="58">
        <v>48</v>
      </c>
      <c r="I1398" s="59">
        <v>13.11</v>
      </c>
      <c r="J1398" s="59">
        <v>17</v>
      </c>
      <c r="K1398" s="59">
        <v>38.1</v>
      </c>
      <c r="L1398" s="60" t="s">
        <v>17</v>
      </c>
      <c r="M1398" s="57">
        <v>30799</v>
      </c>
      <c r="N1398" s="55" t="s">
        <v>76</v>
      </c>
      <c r="O1398" s="58">
        <v>39.4</v>
      </c>
      <c r="P1398" s="55" t="s">
        <v>74</v>
      </c>
      <c r="Q1398" s="55" t="s">
        <v>74</v>
      </c>
      <c r="R1398" s="59">
        <v>12.69</v>
      </c>
      <c r="S1398" s="59">
        <v>15.85</v>
      </c>
      <c r="T1398" s="59">
        <v>38.1</v>
      </c>
      <c r="U1398" s="55" t="s">
        <v>1957</v>
      </c>
      <c r="V1398" s="60" t="s">
        <v>17</v>
      </c>
      <c r="W1398" s="55" t="s">
        <v>18</v>
      </c>
      <c r="X1398" s="61">
        <v>9</v>
      </c>
      <c r="Y1398" s="11">
        <f t="shared" si="102"/>
        <v>1984</v>
      </c>
      <c r="Z1398" s="7" t="str">
        <f t="shared" si="103"/>
        <v>1984.2</v>
      </c>
      <c r="AA1398" s="12">
        <f>IF(AND(INDEX('Rate Case History'!V$11:V$13,MATCH($F1398,'Rate Case History'!$U$11:$U$13,0))="Yes",INDEX('Rate Case History'!V$15:V$17,MATCH($N1398,'Rate Case History'!$U$15:$U$17,0))="Yes",$M1398&lt;='Rate Case History'!$V$7,ISNUMBER($S1398)),$S1398/100,"NA")</f>
        <v>0.1585</v>
      </c>
    </row>
    <row r="1399" spans="1:27" x14ac:dyDescent="0.25">
      <c r="A1399" s="55" t="s">
        <v>143</v>
      </c>
      <c r="B1399" s="56" t="s">
        <v>144</v>
      </c>
      <c r="C1399" s="55" t="s">
        <v>88</v>
      </c>
      <c r="D1399" s="55" t="s">
        <v>2498</v>
      </c>
      <c r="E1399" s="55" t="s">
        <v>163</v>
      </c>
      <c r="F1399" s="55" t="s">
        <v>35</v>
      </c>
      <c r="G1399" s="57">
        <v>29857</v>
      </c>
      <c r="H1399" s="58">
        <v>38.700000000000003</v>
      </c>
      <c r="I1399" s="59">
        <v>13.24</v>
      </c>
      <c r="J1399" s="59">
        <v>18</v>
      </c>
      <c r="K1399" s="59">
        <v>35.9</v>
      </c>
      <c r="L1399" s="60">
        <v>328.7</v>
      </c>
      <c r="M1399" s="57">
        <v>30127</v>
      </c>
      <c r="N1399" s="55" t="s">
        <v>76</v>
      </c>
      <c r="O1399" s="58">
        <v>31.5</v>
      </c>
      <c r="P1399" s="55" t="s">
        <v>74</v>
      </c>
      <c r="Q1399" s="55" t="s">
        <v>74</v>
      </c>
      <c r="R1399" s="59">
        <v>12.72</v>
      </c>
      <c r="S1399" s="59">
        <v>16.5</v>
      </c>
      <c r="T1399" s="59">
        <v>37.4</v>
      </c>
      <c r="U1399" s="55" t="s">
        <v>2065</v>
      </c>
      <c r="V1399" s="60">
        <v>321.5</v>
      </c>
      <c r="W1399" s="55" t="s">
        <v>18</v>
      </c>
      <c r="X1399" s="61">
        <v>9</v>
      </c>
      <c r="Y1399" s="11">
        <f t="shared" si="102"/>
        <v>1982</v>
      </c>
      <c r="Z1399" s="7" t="str">
        <f t="shared" si="103"/>
        <v>1982.2</v>
      </c>
      <c r="AA1399" s="12">
        <f>IF(AND(INDEX('Rate Case History'!V$11:V$13,MATCH($F1399,'Rate Case History'!$U$11:$U$13,0))="Yes",INDEX('Rate Case History'!V$15:V$17,MATCH($N1399,'Rate Case History'!$U$15:$U$17,0))="Yes",$M1399&lt;='Rate Case History'!$V$7,ISNUMBER($S1399)),$S1399/100,"NA")</f>
        <v>0.16500000000000001</v>
      </c>
    </row>
    <row r="1400" spans="1:27" x14ac:dyDescent="0.25">
      <c r="A1400" s="55" t="s">
        <v>143</v>
      </c>
      <c r="B1400" s="56" t="s">
        <v>144</v>
      </c>
      <c r="C1400" s="55" t="s">
        <v>88</v>
      </c>
      <c r="D1400" s="55" t="s">
        <v>2499</v>
      </c>
      <c r="E1400" s="55" t="s">
        <v>163</v>
      </c>
      <c r="F1400" s="55" t="s">
        <v>35</v>
      </c>
      <c r="G1400" s="57">
        <v>28944</v>
      </c>
      <c r="H1400" s="58">
        <v>17</v>
      </c>
      <c r="I1400" s="59">
        <v>10.17</v>
      </c>
      <c r="J1400" s="59">
        <v>14</v>
      </c>
      <c r="K1400" s="59">
        <v>34.5</v>
      </c>
      <c r="L1400" s="59" t="s">
        <v>17</v>
      </c>
      <c r="M1400" s="57">
        <v>29224</v>
      </c>
      <c r="N1400" s="55" t="s">
        <v>76</v>
      </c>
      <c r="O1400" s="58">
        <v>10.7</v>
      </c>
      <c r="P1400" s="55" t="s">
        <v>74</v>
      </c>
      <c r="Q1400" s="55" t="s">
        <v>74</v>
      </c>
      <c r="R1400" s="59">
        <v>10.19</v>
      </c>
      <c r="S1400" s="59">
        <v>13.75</v>
      </c>
      <c r="T1400" s="59">
        <v>35.1</v>
      </c>
      <c r="U1400" s="55" t="s">
        <v>2196</v>
      </c>
      <c r="V1400" s="59" t="s">
        <v>17</v>
      </c>
      <c r="W1400" s="55" t="s">
        <v>18</v>
      </c>
      <c r="X1400" s="61">
        <v>9</v>
      </c>
      <c r="Y1400" s="11">
        <f t="shared" si="102"/>
        <v>1980</v>
      </c>
      <c r="Z1400" s="7" t="str">
        <f t="shared" si="103"/>
        <v>1980.1</v>
      </c>
      <c r="AA1400" s="12">
        <f>IF(AND(INDEX('Rate Case History'!V$11:V$13,MATCH($F1400,'Rate Case History'!$U$11:$U$13,0))="Yes",INDEX('Rate Case History'!V$15:V$17,MATCH($N1400,'Rate Case History'!$U$15:$U$17,0))="Yes",$M1400&lt;='Rate Case History'!$V$7,ISNUMBER($S1400)),$S1400/100,"NA")</f>
        <v>0.13750000000000001</v>
      </c>
    </row>
    <row r="1401" spans="1:27" x14ac:dyDescent="0.25">
      <c r="A1401" s="55" t="s">
        <v>143</v>
      </c>
      <c r="B1401" s="56" t="s">
        <v>1095</v>
      </c>
      <c r="C1401" s="55" t="s">
        <v>563</v>
      </c>
      <c r="D1401" s="55" t="s">
        <v>1096</v>
      </c>
      <c r="E1401" s="55" t="s">
        <v>163</v>
      </c>
      <c r="F1401" s="55" t="s">
        <v>35</v>
      </c>
      <c r="G1401" s="57">
        <v>43493</v>
      </c>
      <c r="H1401" s="58">
        <v>94.848211000000006</v>
      </c>
      <c r="I1401" s="59">
        <v>8</v>
      </c>
      <c r="J1401" s="59">
        <v>11.25</v>
      </c>
      <c r="K1401" s="59">
        <v>53.66</v>
      </c>
      <c r="L1401" s="59">
        <v>2052.3110670000001</v>
      </c>
      <c r="M1401" s="57">
        <v>43741</v>
      </c>
      <c r="N1401" s="55" t="s">
        <v>73</v>
      </c>
      <c r="O1401" s="58">
        <v>59.5</v>
      </c>
      <c r="P1401" s="55" t="s">
        <v>74</v>
      </c>
      <c r="Q1401" s="55" t="s">
        <v>74</v>
      </c>
      <c r="R1401" s="59" t="s">
        <v>17</v>
      </c>
      <c r="S1401" s="59" t="s">
        <v>17</v>
      </c>
      <c r="T1401" s="59" t="s">
        <v>17</v>
      </c>
      <c r="U1401" s="55" t="s">
        <v>1831</v>
      </c>
      <c r="V1401" s="59" t="s">
        <v>17</v>
      </c>
      <c r="W1401" s="55" t="s">
        <v>17</v>
      </c>
      <c r="X1401" s="61">
        <v>8</v>
      </c>
      <c r="Y1401" s="11">
        <f t="shared" ref="Y1401:Y1434" si="104">YEAR(M1401)</f>
        <v>2019</v>
      </c>
      <c r="Z1401" s="7" t="str">
        <f t="shared" ref="Z1401:Z1434" si="105">YEAR(M1401)&amp;"."&amp;INT((MONTH(M1401)-1)/3)+1</f>
        <v>2019.4</v>
      </c>
      <c r="AA1401" s="12" t="str">
        <f>IF(AND(INDEX('Rate Case History'!V$11:V$13,MATCH($F1401,'Rate Case History'!$U$11:$U$13,0))="Yes",INDEX('Rate Case History'!V$15:V$17,MATCH($N1401,'Rate Case History'!$U$15:$U$17,0))="Yes",$M1401&lt;='Rate Case History'!$V$7,ISNUMBER($S1401)),$S1401/100,"NA")</f>
        <v>NA</v>
      </c>
    </row>
    <row r="1402" spans="1:27" x14ac:dyDescent="0.25">
      <c r="A1402" s="55" t="s">
        <v>143</v>
      </c>
      <c r="B1402" s="56" t="s">
        <v>1095</v>
      </c>
      <c r="C1402" s="55" t="s">
        <v>563</v>
      </c>
      <c r="D1402" s="55" t="s">
        <v>1097</v>
      </c>
      <c r="E1402" s="55" t="s">
        <v>163</v>
      </c>
      <c r="F1402" s="55" t="s">
        <v>35</v>
      </c>
      <c r="G1402" s="57">
        <v>40967</v>
      </c>
      <c r="H1402" s="58">
        <v>28.387097000000001</v>
      </c>
      <c r="I1402" s="59">
        <v>8.24</v>
      </c>
      <c r="J1402" s="59">
        <v>11.25</v>
      </c>
      <c r="K1402" s="59">
        <v>50.7</v>
      </c>
      <c r="L1402" s="59">
        <v>755.17991400000005</v>
      </c>
      <c r="M1402" s="57">
        <v>41179</v>
      </c>
      <c r="N1402" s="55" t="s">
        <v>73</v>
      </c>
      <c r="O1402" s="58">
        <v>15.4</v>
      </c>
      <c r="P1402" s="55" t="s">
        <v>74</v>
      </c>
      <c r="Q1402" s="55" t="s">
        <v>74</v>
      </c>
      <c r="R1402" s="59" t="s">
        <v>17</v>
      </c>
      <c r="S1402" s="59" t="s">
        <v>17</v>
      </c>
      <c r="T1402" s="59" t="s">
        <v>17</v>
      </c>
      <c r="U1402" s="55" t="s">
        <v>1792</v>
      </c>
      <c r="V1402" s="59" t="s">
        <v>17</v>
      </c>
      <c r="W1402" s="55" t="s">
        <v>17</v>
      </c>
      <c r="X1402" s="61">
        <v>7</v>
      </c>
      <c r="Y1402" s="11">
        <f t="shared" si="104"/>
        <v>2012</v>
      </c>
      <c r="Z1402" s="7" t="str">
        <f t="shared" si="105"/>
        <v>2012.3</v>
      </c>
      <c r="AA1402" s="12" t="str">
        <f>IF(AND(INDEX('Rate Case History'!V$11:V$13,MATCH($F1402,'Rate Case History'!$U$11:$U$13,0))="Yes",INDEX('Rate Case History'!V$15:V$17,MATCH($N1402,'Rate Case History'!$U$15:$U$17,0))="Yes",$M1402&lt;='Rate Case History'!$V$7,ISNUMBER($S1402)),$S1402/100,"NA")</f>
        <v>NA</v>
      </c>
    </row>
    <row r="1403" spans="1:27" x14ac:dyDescent="0.25">
      <c r="A1403" s="55" t="s">
        <v>143</v>
      </c>
      <c r="B1403" s="56" t="s">
        <v>1095</v>
      </c>
      <c r="C1403" s="55" t="s">
        <v>563</v>
      </c>
      <c r="D1403" s="55" t="s">
        <v>1098</v>
      </c>
      <c r="E1403" s="55" t="s">
        <v>163</v>
      </c>
      <c r="F1403" s="55" t="s">
        <v>35</v>
      </c>
      <c r="G1403" s="57">
        <v>40479</v>
      </c>
      <c r="H1403" s="58">
        <v>70.2</v>
      </c>
      <c r="I1403" s="59">
        <v>8.61</v>
      </c>
      <c r="J1403" s="59">
        <v>11.5</v>
      </c>
      <c r="K1403" s="59">
        <v>49.99</v>
      </c>
      <c r="L1403" s="60">
        <v>687.82983899999999</v>
      </c>
      <c r="M1403" s="57">
        <v>40703</v>
      </c>
      <c r="N1403" s="55" t="s">
        <v>73</v>
      </c>
      <c r="O1403" s="58">
        <v>53</v>
      </c>
      <c r="P1403" s="55" t="s">
        <v>74</v>
      </c>
      <c r="Q1403" s="55" t="s">
        <v>74</v>
      </c>
      <c r="R1403" s="60" t="s">
        <v>17</v>
      </c>
      <c r="S1403" s="59" t="s">
        <v>17</v>
      </c>
      <c r="T1403" s="59" t="s">
        <v>17</v>
      </c>
      <c r="U1403" s="55" t="s">
        <v>1824</v>
      </c>
      <c r="V1403" s="60" t="s">
        <v>17</v>
      </c>
      <c r="W1403" s="55" t="s">
        <v>17</v>
      </c>
      <c r="X1403" s="61">
        <v>7</v>
      </c>
      <c r="Y1403" s="11">
        <f t="shared" si="104"/>
        <v>2011</v>
      </c>
      <c r="Z1403" s="7" t="str">
        <f t="shared" si="105"/>
        <v>2011.2</v>
      </c>
      <c r="AA1403" s="12" t="str">
        <f>IF(AND(INDEX('Rate Case History'!V$11:V$13,MATCH($F1403,'Rate Case History'!$U$11:$U$13,0))="Yes",INDEX('Rate Case History'!V$15:V$17,MATCH($N1403,'Rate Case History'!$U$15:$U$17,0))="Yes",$M1403&lt;='Rate Case History'!$V$7,ISNUMBER($S1403)),$S1403/100,"NA")</f>
        <v>NA</v>
      </c>
    </row>
    <row r="1404" spans="1:27" x14ac:dyDescent="0.25">
      <c r="A1404" s="55" t="s">
        <v>143</v>
      </c>
      <c r="B1404" s="56" t="s">
        <v>1095</v>
      </c>
      <c r="C1404" s="55" t="s">
        <v>563</v>
      </c>
      <c r="D1404" s="55" t="s">
        <v>1099</v>
      </c>
      <c r="E1404" s="55" t="s">
        <v>163</v>
      </c>
      <c r="F1404" s="55" t="s">
        <v>35</v>
      </c>
      <c r="G1404" s="57">
        <v>34745</v>
      </c>
      <c r="H1404" s="58">
        <v>32.799999999999997</v>
      </c>
      <c r="I1404" s="59">
        <v>11.02</v>
      </c>
      <c r="J1404" s="59">
        <v>13</v>
      </c>
      <c r="K1404" s="59">
        <v>59.65</v>
      </c>
      <c r="L1404" s="59" t="s">
        <v>17</v>
      </c>
      <c r="M1404" s="57">
        <v>34914</v>
      </c>
      <c r="N1404" s="55" t="s">
        <v>73</v>
      </c>
      <c r="O1404" s="58">
        <v>8</v>
      </c>
      <c r="P1404" s="55" t="s">
        <v>74</v>
      </c>
      <c r="Q1404" s="55" t="s">
        <v>74</v>
      </c>
      <c r="R1404" s="59" t="s">
        <v>17</v>
      </c>
      <c r="S1404" s="59" t="s">
        <v>17</v>
      </c>
      <c r="T1404" s="59" t="s">
        <v>17</v>
      </c>
      <c r="U1404" s="55" t="s">
        <v>17</v>
      </c>
      <c r="V1404" s="59" t="s">
        <v>17</v>
      </c>
      <c r="W1404" s="55" t="s">
        <v>17</v>
      </c>
      <c r="X1404" s="61">
        <v>5</v>
      </c>
      <c r="Y1404" s="11">
        <f t="shared" si="104"/>
        <v>1995</v>
      </c>
      <c r="Z1404" s="7" t="str">
        <f t="shared" si="105"/>
        <v>1995.3</v>
      </c>
      <c r="AA1404" s="12" t="str">
        <f>IF(AND(INDEX('Rate Case History'!V$11:V$13,MATCH($F1404,'Rate Case History'!$U$11:$U$13,0))="Yes",INDEX('Rate Case History'!V$15:V$17,MATCH($N1404,'Rate Case History'!$U$15:$U$17,0))="Yes",$M1404&lt;='Rate Case History'!$V$7,ISNUMBER($S1404)),$S1404/100,"NA")</f>
        <v>NA</v>
      </c>
    </row>
    <row r="1405" spans="1:27" x14ac:dyDescent="0.25">
      <c r="A1405" s="55" t="s">
        <v>143</v>
      </c>
      <c r="B1405" s="56" t="s">
        <v>1095</v>
      </c>
      <c r="C1405" s="55" t="s">
        <v>563</v>
      </c>
      <c r="D1405" s="55" t="s">
        <v>1100</v>
      </c>
      <c r="E1405" s="55" t="s">
        <v>163</v>
      </c>
      <c r="F1405" s="55" t="s">
        <v>35</v>
      </c>
      <c r="G1405" s="57">
        <v>34270</v>
      </c>
      <c r="H1405" s="58">
        <v>28.4</v>
      </c>
      <c r="I1405" s="59">
        <v>10</v>
      </c>
      <c r="J1405" s="59">
        <v>12.25</v>
      </c>
      <c r="K1405" s="59">
        <v>58.98</v>
      </c>
      <c r="L1405" s="59" t="s">
        <v>17</v>
      </c>
      <c r="M1405" s="57">
        <v>34536</v>
      </c>
      <c r="N1405" s="55" t="s">
        <v>73</v>
      </c>
      <c r="O1405" s="58">
        <v>7.5</v>
      </c>
      <c r="P1405" s="55" t="s">
        <v>74</v>
      </c>
      <c r="Q1405" s="55" t="s">
        <v>74</v>
      </c>
      <c r="R1405" s="59" t="s">
        <v>17</v>
      </c>
      <c r="S1405" s="59" t="s">
        <v>17</v>
      </c>
      <c r="T1405" s="59" t="s">
        <v>17</v>
      </c>
      <c r="U1405" s="55" t="s">
        <v>1861</v>
      </c>
      <c r="V1405" s="59" t="s">
        <v>17</v>
      </c>
      <c r="W1405" s="55" t="s">
        <v>18</v>
      </c>
      <c r="X1405" s="61">
        <v>8</v>
      </c>
      <c r="Y1405" s="11">
        <f t="shared" si="104"/>
        <v>1994</v>
      </c>
      <c r="Z1405" s="7" t="str">
        <f t="shared" si="105"/>
        <v>1994.3</v>
      </c>
      <c r="AA1405" s="12" t="str">
        <f>IF(AND(INDEX('Rate Case History'!V$11:V$13,MATCH($F1405,'Rate Case History'!$U$11:$U$13,0))="Yes",INDEX('Rate Case History'!V$15:V$17,MATCH($N1405,'Rate Case History'!$U$15:$U$17,0))="Yes",$M1405&lt;='Rate Case History'!$V$7,ISNUMBER($S1405)),$S1405/100,"NA")</f>
        <v>NA</v>
      </c>
    </row>
    <row r="1406" spans="1:27" x14ac:dyDescent="0.25">
      <c r="A1406" s="55" t="s">
        <v>143</v>
      </c>
      <c r="B1406" s="56" t="s">
        <v>1095</v>
      </c>
      <c r="C1406" s="55" t="s">
        <v>563</v>
      </c>
      <c r="D1406" s="55" t="s">
        <v>1101</v>
      </c>
      <c r="E1406" s="55" t="s">
        <v>163</v>
      </c>
      <c r="F1406" s="55" t="s">
        <v>35</v>
      </c>
      <c r="G1406" s="57">
        <v>33632</v>
      </c>
      <c r="H1406" s="58">
        <v>39.799999999999997</v>
      </c>
      <c r="I1406" s="59">
        <v>10.8</v>
      </c>
      <c r="J1406" s="59">
        <v>13.25</v>
      </c>
      <c r="K1406" s="59">
        <v>55.43</v>
      </c>
      <c r="L1406" s="60" t="s">
        <v>17</v>
      </c>
      <c r="M1406" s="57">
        <v>33904</v>
      </c>
      <c r="N1406" s="55" t="s">
        <v>73</v>
      </c>
      <c r="O1406" s="58">
        <v>11</v>
      </c>
      <c r="P1406" s="55" t="s">
        <v>74</v>
      </c>
      <c r="Q1406" s="55" t="s">
        <v>74</v>
      </c>
      <c r="R1406" s="59" t="s">
        <v>17</v>
      </c>
      <c r="S1406" s="59" t="s">
        <v>17</v>
      </c>
      <c r="T1406" s="60" t="s">
        <v>17</v>
      </c>
      <c r="U1406" s="55" t="s">
        <v>1898</v>
      </c>
      <c r="V1406" s="60" t="s">
        <v>17</v>
      </c>
      <c r="W1406" s="55" t="s">
        <v>18</v>
      </c>
      <c r="X1406" s="61">
        <v>9</v>
      </c>
      <c r="Y1406" s="11">
        <f t="shared" si="104"/>
        <v>1992</v>
      </c>
      <c r="Z1406" s="7" t="str">
        <f t="shared" si="105"/>
        <v>1992.4</v>
      </c>
      <c r="AA1406" s="12" t="str">
        <f>IF(AND(INDEX('Rate Case History'!V$11:V$13,MATCH($F1406,'Rate Case History'!$U$11:$U$13,0))="Yes",INDEX('Rate Case History'!V$15:V$17,MATCH($N1406,'Rate Case History'!$U$15:$U$17,0))="Yes",$M1406&lt;='Rate Case History'!$V$7,ISNUMBER($S1406)),$S1406/100,"NA")</f>
        <v>NA</v>
      </c>
    </row>
    <row r="1407" spans="1:27" x14ac:dyDescent="0.25">
      <c r="A1407" s="55" t="s">
        <v>143</v>
      </c>
      <c r="B1407" s="56" t="s">
        <v>1095</v>
      </c>
      <c r="C1407" s="55" t="s">
        <v>563</v>
      </c>
      <c r="D1407" s="55" t="s">
        <v>2501</v>
      </c>
      <c r="E1407" s="55" t="s">
        <v>163</v>
      </c>
      <c r="F1407" s="55" t="s">
        <v>35</v>
      </c>
      <c r="G1407" s="57">
        <v>32899</v>
      </c>
      <c r="H1407" s="58">
        <v>58.8</v>
      </c>
      <c r="I1407" s="59">
        <v>11.57</v>
      </c>
      <c r="J1407" s="59">
        <v>13.5</v>
      </c>
      <c r="K1407" s="59">
        <v>59.9</v>
      </c>
      <c r="L1407" s="59" t="s">
        <v>17</v>
      </c>
      <c r="M1407" s="57">
        <v>33144</v>
      </c>
      <c r="N1407" s="55" t="s">
        <v>73</v>
      </c>
      <c r="O1407" s="58">
        <v>16</v>
      </c>
      <c r="P1407" s="55" t="s">
        <v>74</v>
      </c>
      <c r="Q1407" s="55" t="s">
        <v>74</v>
      </c>
      <c r="R1407" s="59" t="s">
        <v>17</v>
      </c>
      <c r="S1407" s="59" t="s">
        <v>17</v>
      </c>
      <c r="T1407" s="59" t="s">
        <v>17</v>
      </c>
      <c r="U1407" s="55" t="s">
        <v>1898</v>
      </c>
      <c r="V1407" s="59" t="s">
        <v>17</v>
      </c>
      <c r="W1407" s="55" t="s">
        <v>18</v>
      </c>
      <c r="X1407" s="61">
        <v>8</v>
      </c>
      <c r="Y1407" s="11">
        <f t="shared" si="104"/>
        <v>1990</v>
      </c>
      <c r="Z1407" s="7" t="str">
        <f t="shared" si="105"/>
        <v>1990.3</v>
      </c>
      <c r="AA1407" s="12" t="str">
        <f>IF(AND(INDEX('Rate Case History'!V$11:V$13,MATCH($F1407,'Rate Case History'!$U$11:$U$13,0))="Yes",INDEX('Rate Case History'!V$15:V$17,MATCH($N1407,'Rate Case History'!$U$15:$U$17,0))="Yes",$M1407&lt;='Rate Case History'!$V$7,ISNUMBER($S1407)),$S1407/100,"NA")</f>
        <v>NA</v>
      </c>
    </row>
    <row r="1408" spans="1:27" x14ac:dyDescent="0.25">
      <c r="A1408" s="55" t="s">
        <v>143</v>
      </c>
      <c r="B1408" s="56" t="s">
        <v>1095</v>
      </c>
      <c r="C1408" s="55" t="s">
        <v>563</v>
      </c>
      <c r="D1408" s="55" t="s">
        <v>2502</v>
      </c>
      <c r="E1408" s="55" t="s">
        <v>163</v>
      </c>
      <c r="F1408" s="55" t="s">
        <v>35</v>
      </c>
      <c r="G1408" s="57">
        <v>32261</v>
      </c>
      <c r="H1408" s="58">
        <v>22.5</v>
      </c>
      <c r="I1408" s="59">
        <v>11.54</v>
      </c>
      <c r="J1408" s="59">
        <v>13.5</v>
      </c>
      <c r="K1408" s="59">
        <v>66</v>
      </c>
      <c r="L1408" s="60">
        <v>302.10000000000002</v>
      </c>
      <c r="M1408" s="57">
        <v>32534</v>
      </c>
      <c r="N1408" s="55" t="s">
        <v>76</v>
      </c>
      <c r="O1408" s="58">
        <v>1.6</v>
      </c>
      <c r="P1408" s="55" t="s">
        <v>74</v>
      </c>
      <c r="Q1408" s="55" t="s">
        <v>74</v>
      </c>
      <c r="R1408" s="59">
        <v>10.86</v>
      </c>
      <c r="S1408" s="59">
        <v>12.6</v>
      </c>
      <c r="T1408" s="59">
        <v>59.5</v>
      </c>
      <c r="U1408" s="55" t="s">
        <v>1975</v>
      </c>
      <c r="V1408" s="60">
        <v>301.7</v>
      </c>
      <c r="W1408" s="55" t="s">
        <v>18</v>
      </c>
      <c r="X1408" s="61">
        <v>9</v>
      </c>
      <c r="Y1408" s="11">
        <f t="shared" si="104"/>
        <v>1989</v>
      </c>
      <c r="Z1408" s="7" t="str">
        <f t="shared" si="105"/>
        <v>1989.1</v>
      </c>
      <c r="AA1408" s="12">
        <f>IF(AND(INDEX('Rate Case History'!V$11:V$13,MATCH($F1408,'Rate Case History'!$U$11:$U$13,0))="Yes",INDEX('Rate Case History'!V$15:V$17,MATCH($N1408,'Rate Case History'!$U$15:$U$17,0))="Yes",$M1408&lt;='Rate Case History'!$V$7,ISNUMBER($S1408)),$S1408/100,"NA")</f>
        <v>0.126</v>
      </c>
    </row>
    <row r="1409" spans="1:27" x14ac:dyDescent="0.25">
      <c r="A1409" s="55" t="s">
        <v>143</v>
      </c>
      <c r="B1409" s="56" t="s">
        <v>1095</v>
      </c>
      <c r="C1409" s="55" t="s">
        <v>563</v>
      </c>
      <c r="D1409" s="55" t="s">
        <v>2503</v>
      </c>
      <c r="E1409" s="55" t="s">
        <v>163</v>
      </c>
      <c r="F1409" s="55" t="s">
        <v>35</v>
      </c>
      <c r="G1409" s="57">
        <v>31440</v>
      </c>
      <c r="H1409" s="58">
        <v>17</v>
      </c>
      <c r="I1409" s="59">
        <v>11.95</v>
      </c>
      <c r="J1409" s="59">
        <v>13.9</v>
      </c>
      <c r="K1409" s="59">
        <v>67.5</v>
      </c>
      <c r="L1409" s="60">
        <v>280.7</v>
      </c>
      <c r="M1409" s="57">
        <v>31715</v>
      </c>
      <c r="N1409" s="55" t="s">
        <v>76</v>
      </c>
      <c r="O1409" s="58">
        <v>7.1</v>
      </c>
      <c r="P1409" s="55" t="s">
        <v>74</v>
      </c>
      <c r="Q1409" s="55" t="s">
        <v>74</v>
      </c>
      <c r="R1409" s="60">
        <v>11.03</v>
      </c>
      <c r="S1409" s="59">
        <v>13</v>
      </c>
      <c r="T1409" s="60">
        <v>61.2</v>
      </c>
      <c r="U1409" s="55" t="s">
        <v>1965</v>
      </c>
      <c r="V1409" s="60">
        <v>280.7</v>
      </c>
      <c r="W1409" s="55" t="s">
        <v>18</v>
      </c>
      <c r="X1409" s="61">
        <v>9</v>
      </c>
      <c r="Y1409" s="11">
        <f t="shared" si="104"/>
        <v>1986</v>
      </c>
      <c r="Z1409" s="7" t="str">
        <f t="shared" si="105"/>
        <v>1986.4</v>
      </c>
      <c r="AA1409" s="12">
        <f>IF(AND(INDEX('Rate Case History'!V$11:V$13,MATCH($F1409,'Rate Case History'!$U$11:$U$13,0))="Yes",INDEX('Rate Case History'!V$15:V$17,MATCH($N1409,'Rate Case History'!$U$15:$U$17,0))="Yes",$M1409&lt;='Rate Case History'!$V$7,ISNUMBER($S1409)),$S1409/100,"NA")</f>
        <v>0.13</v>
      </c>
    </row>
    <row r="1410" spans="1:27" x14ac:dyDescent="0.25">
      <c r="A1410" s="55" t="s">
        <v>143</v>
      </c>
      <c r="B1410" s="56" t="s">
        <v>1095</v>
      </c>
      <c r="C1410" s="55" t="s">
        <v>563</v>
      </c>
      <c r="D1410" s="55" t="s">
        <v>2504</v>
      </c>
      <c r="E1410" s="55" t="s">
        <v>163</v>
      </c>
      <c r="F1410" s="55" t="s">
        <v>35</v>
      </c>
      <c r="G1410" s="57">
        <v>30421</v>
      </c>
      <c r="H1410" s="58">
        <v>36.700000000000003</v>
      </c>
      <c r="I1410" s="59">
        <v>13.69</v>
      </c>
      <c r="J1410" s="59">
        <v>17</v>
      </c>
      <c r="K1410" s="59">
        <v>58.6</v>
      </c>
      <c r="L1410" s="59" t="s">
        <v>17</v>
      </c>
      <c r="M1410" s="57">
        <v>30694</v>
      </c>
      <c r="N1410" s="55" t="s">
        <v>76</v>
      </c>
      <c r="O1410" s="58">
        <v>21.5</v>
      </c>
      <c r="P1410" s="55" t="s">
        <v>74</v>
      </c>
      <c r="Q1410" s="55" t="s">
        <v>74</v>
      </c>
      <c r="R1410" s="59">
        <v>12.57</v>
      </c>
      <c r="S1410" s="59">
        <v>15.5</v>
      </c>
      <c r="T1410" s="59">
        <v>57</v>
      </c>
      <c r="U1410" s="55" t="s">
        <v>1998</v>
      </c>
      <c r="V1410" s="59" t="s">
        <v>17</v>
      </c>
      <c r="W1410" s="55" t="s">
        <v>18</v>
      </c>
      <c r="X1410" s="61">
        <v>9</v>
      </c>
      <c r="Y1410" s="11">
        <f t="shared" si="104"/>
        <v>1984</v>
      </c>
      <c r="Z1410" s="7" t="str">
        <f t="shared" si="105"/>
        <v>1984.1</v>
      </c>
      <c r="AA1410" s="12">
        <f>IF(AND(INDEX('Rate Case History'!V$11:V$13,MATCH($F1410,'Rate Case History'!$U$11:$U$13,0))="Yes",INDEX('Rate Case History'!V$15:V$17,MATCH($N1410,'Rate Case History'!$U$15:$U$17,0))="Yes",$M1410&lt;='Rate Case History'!$V$7,ISNUMBER($S1410)),$S1410/100,"NA")</f>
        <v>0.155</v>
      </c>
    </row>
    <row r="1411" spans="1:27" x14ac:dyDescent="0.25">
      <c r="A1411" s="55" t="s">
        <v>143</v>
      </c>
      <c r="B1411" s="56" t="s">
        <v>1095</v>
      </c>
      <c r="C1411" s="55" t="s">
        <v>563</v>
      </c>
      <c r="D1411" s="55" t="s">
        <v>2505</v>
      </c>
      <c r="E1411" s="55" t="s">
        <v>163</v>
      </c>
      <c r="F1411" s="55" t="s">
        <v>35</v>
      </c>
      <c r="G1411" s="57">
        <v>30057</v>
      </c>
      <c r="H1411" s="58">
        <v>49.4</v>
      </c>
      <c r="I1411" s="60">
        <v>14.35</v>
      </c>
      <c r="J1411" s="60">
        <v>18</v>
      </c>
      <c r="K1411" s="60">
        <v>56.5</v>
      </c>
      <c r="L1411" s="60" t="s">
        <v>17</v>
      </c>
      <c r="M1411" s="57">
        <v>30260</v>
      </c>
      <c r="N1411" s="55" t="s">
        <v>73</v>
      </c>
      <c r="O1411" s="58">
        <v>32.799999999999997</v>
      </c>
      <c r="P1411" s="55" t="s">
        <v>74</v>
      </c>
      <c r="Q1411" s="55" t="s">
        <v>74</v>
      </c>
      <c r="R1411" s="59">
        <v>12.7</v>
      </c>
      <c r="S1411" s="59">
        <v>14.73</v>
      </c>
      <c r="T1411" s="60">
        <v>52.1</v>
      </c>
      <c r="U1411" s="55" t="s">
        <v>1981</v>
      </c>
      <c r="V1411" s="60" t="s">
        <v>17</v>
      </c>
      <c r="W1411" s="55" t="s">
        <v>18</v>
      </c>
      <c r="X1411" s="61">
        <v>6</v>
      </c>
      <c r="Y1411" s="11">
        <f t="shared" si="104"/>
        <v>1982</v>
      </c>
      <c r="Z1411" s="7" t="str">
        <f t="shared" si="105"/>
        <v>1982.4</v>
      </c>
      <c r="AA1411" s="12">
        <f>IF(AND(INDEX('Rate Case History'!V$11:V$13,MATCH($F1411,'Rate Case History'!$U$11:$U$13,0))="Yes",INDEX('Rate Case History'!V$15:V$17,MATCH($N1411,'Rate Case History'!$U$15:$U$17,0))="Yes",$M1411&lt;='Rate Case History'!$V$7,ISNUMBER($S1411)),$S1411/100,"NA")</f>
        <v>0.14730000000000001</v>
      </c>
    </row>
    <row r="1412" spans="1:27" x14ac:dyDescent="0.25">
      <c r="A1412" s="55" t="s">
        <v>143</v>
      </c>
      <c r="B1412" s="56" t="s">
        <v>1095</v>
      </c>
      <c r="C1412" s="55" t="s">
        <v>563</v>
      </c>
      <c r="D1412" s="55" t="s">
        <v>2506</v>
      </c>
      <c r="E1412" s="55" t="s">
        <v>163</v>
      </c>
      <c r="F1412" s="55" t="s">
        <v>35</v>
      </c>
      <c r="G1412" s="57">
        <v>29706</v>
      </c>
      <c r="H1412" s="58">
        <v>26</v>
      </c>
      <c r="I1412" s="60">
        <v>13.56</v>
      </c>
      <c r="J1412" s="60">
        <v>17.2</v>
      </c>
      <c r="K1412" s="60">
        <v>55.8</v>
      </c>
      <c r="L1412" s="60" t="s">
        <v>17</v>
      </c>
      <c r="M1412" s="57">
        <v>29852</v>
      </c>
      <c r="N1412" s="55" t="s">
        <v>73</v>
      </c>
      <c r="O1412" s="58">
        <v>12.5</v>
      </c>
      <c r="P1412" s="55" t="s">
        <v>74</v>
      </c>
      <c r="Q1412" s="55" t="s">
        <v>74</v>
      </c>
      <c r="R1412" s="59">
        <v>11.72</v>
      </c>
      <c r="S1412" s="59">
        <v>14.34</v>
      </c>
      <c r="T1412" s="60">
        <v>58</v>
      </c>
      <c r="U1412" s="55" t="s">
        <v>1981</v>
      </c>
      <c r="V1412" s="60" t="s">
        <v>17</v>
      </c>
      <c r="W1412" s="55" t="s">
        <v>18</v>
      </c>
      <c r="X1412" s="61">
        <v>4</v>
      </c>
      <c r="Y1412" s="11">
        <f t="shared" si="104"/>
        <v>1981</v>
      </c>
      <c r="Z1412" s="7" t="str">
        <f t="shared" si="105"/>
        <v>1981.3</v>
      </c>
      <c r="AA1412" s="12">
        <f>IF(AND(INDEX('Rate Case History'!V$11:V$13,MATCH($F1412,'Rate Case History'!$U$11:$U$13,0))="Yes",INDEX('Rate Case History'!V$15:V$17,MATCH($N1412,'Rate Case History'!$U$15:$U$17,0))="Yes",$M1412&lt;='Rate Case History'!$V$7,ISNUMBER($S1412)),$S1412/100,"NA")</f>
        <v>0.1434</v>
      </c>
    </row>
    <row r="1413" spans="1:27" x14ac:dyDescent="0.25">
      <c r="A1413" s="55" t="s">
        <v>143</v>
      </c>
      <c r="B1413" s="56" t="s">
        <v>1095</v>
      </c>
      <c r="C1413" s="55" t="s">
        <v>563</v>
      </c>
      <c r="D1413" s="55" t="s">
        <v>2507</v>
      </c>
      <c r="E1413" s="55" t="s">
        <v>163</v>
      </c>
      <c r="F1413" s="55" t="s">
        <v>35</v>
      </c>
      <c r="G1413" s="57">
        <v>29340</v>
      </c>
      <c r="H1413" s="58">
        <v>32.6</v>
      </c>
      <c r="I1413" s="59">
        <v>13.67</v>
      </c>
      <c r="J1413" s="59">
        <v>17.97</v>
      </c>
      <c r="K1413" s="59">
        <v>55.5</v>
      </c>
      <c r="L1413" s="59" t="s">
        <v>17</v>
      </c>
      <c r="M1413" s="57">
        <v>29454</v>
      </c>
      <c r="N1413" s="55" t="s">
        <v>73</v>
      </c>
      <c r="O1413" s="58">
        <v>14.7</v>
      </c>
      <c r="P1413" s="55" t="s">
        <v>74</v>
      </c>
      <c r="Q1413" s="55" t="s">
        <v>74</v>
      </c>
      <c r="R1413" s="59">
        <v>10.79</v>
      </c>
      <c r="S1413" s="59">
        <v>13.03</v>
      </c>
      <c r="T1413" s="59">
        <v>55.5</v>
      </c>
      <c r="U1413" s="55" t="s">
        <v>1991</v>
      </c>
      <c r="V1413" s="59" t="s">
        <v>17</v>
      </c>
      <c r="W1413" s="55" t="s">
        <v>18</v>
      </c>
      <c r="X1413" s="61">
        <v>3</v>
      </c>
      <c r="Y1413" s="11">
        <f t="shared" si="104"/>
        <v>1980</v>
      </c>
      <c r="Z1413" s="7" t="str">
        <f t="shared" si="105"/>
        <v>1980.3</v>
      </c>
      <c r="AA1413" s="12">
        <f>IF(AND(INDEX('Rate Case History'!V$11:V$13,MATCH($F1413,'Rate Case History'!$U$11:$U$13,0))="Yes",INDEX('Rate Case History'!V$15:V$17,MATCH($N1413,'Rate Case History'!$U$15:$U$17,0))="Yes",$M1413&lt;='Rate Case History'!$V$7,ISNUMBER($S1413)),$S1413/100,"NA")</f>
        <v>0.1303</v>
      </c>
    </row>
    <row r="1414" spans="1:27" x14ac:dyDescent="0.25">
      <c r="A1414" s="55" t="s">
        <v>143</v>
      </c>
      <c r="B1414" s="56" t="s">
        <v>1102</v>
      </c>
      <c r="C1414" s="55" t="s">
        <v>563</v>
      </c>
      <c r="D1414" s="55" t="s">
        <v>1103</v>
      </c>
      <c r="E1414" s="55" t="s">
        <v>163</v>
      </c>
      <c r="F1414" s="55" t="s">
        <v>35</v>
      </c>
      <c r="G1414" s="57">
        <v>41394</v>
      </c>
      <c r="H1414" s="58">
        <v>18.7</v>
      </c>
      <c r="I1414" s="59">
        <v>7.97</v>
      </c>
      <c r="J1414" s="59">
        <v>11.25</v>
      </c>
      <c r="K1414" s="59">
        <v>50.01</v>
      </c>
      <c r="L1414" s="59">
        <v>210.137047</v>
      </c>
      <c r="M1414" s="57">
        <v>41627</v>
      </c>
      <c r="N1414" s="55" t="s">
        <v>73</v>
      </c>
      <c r="O1414" s="58">
        <v>13.8</v>
      </c>
      <c r="P1414" s="55" t="s">
        <v>74</v>
      </c>
      <c r="Q1414" s="55" t="s">
        <v>74</v>
      </c>
      <c r="R1414" s="59" t="s">
        <v>17</v>
      </c>
      <c r="S1414" s="59" t="s">
        <v>17</v>
      </c>
      <c r="T1414" s="59" t="s">
        <v>17</v>
      </c>
      <c r="U1414" s="55" t="s">
        <v>1891</v>
      </c>
      <c r="V1414" s="59" t="s">
        <v>17</v>
      </c>
      <c r="W1414" s="55" t="s">
        <v>17</v>
      </c>
      <c r="X1414" s="61">
        <v>7</v>
      </c>
      <c r="Y1414" s="11">
        <f t="shared" si="104"/>
        <v>2013</v>
      </c>
      <c r="Z1414" s="7" t="str">
        <f t="shared" si="105"/>
        <v>2013.4</v>
      </c>
      <c r="AA1414" s="12" t="str">
        <f>IF(AND(INDEX('Rate Case History'!V$11:V$13,MATCH($F1414,'Rate Case History'!$U$11:$U$13,0))="Yes",INDEX('Rate Case History'!V$15:V$17,MATCH($N1414,'Rate Case History'!$U$15:$U$17,0))="Yes",$M1414&lt;='Rate Case History'!$V$7,ISNUMBER($S1414)),$S1414/100,"NA")</f>
        <v>NA</v>
      </c>
    </row>
    <row r="1415" spans="1:27" x14ac:dyDescent="0.25">
      <c r="A1415" s="55" t="s">
        <v>143</v>
      </c>
      <c r="B1415" s="56" t="s">
        <v>1104</v>
      </c>
      <c r="C1415" s="55" t="s">
        <v>146</v>
      </c>
      <c r="D1415" s="55" t="s">
        <v>1105</v>
      </c>
      <c r="E1415" s="55" t="s">
        <v>163</v>
      </c>
      <c r="F1415" s="55" t="s">
        <v>35</v>
      </c>
      <c r="G1415" s="57">
        <v>40557</v>
      </c>
      <c r="H1415" s="58">
        <v>16.459538999999999</v>
      </c>
      <c r="I1415" s="59">
        <v>9.11</v>
      </c>
      <c r="J1415" s="60">
        <v>11.6</v>
      </c>
      <c r="K1415" s="59">
        <v>53.56</v>
      </c>
      <c r="L1415" s="59">
        <v>232.13216199999999</v>
      </c>
      <c r="M1415" s="57">
        <v>40766</v>
      </c>
      <c r="N1415" s="55" t="s">
        <v>73</v>
      </c>
      <c r="O1415" s="58">
        <v>8.8997299999999999</v>
      </c>
      <c r="P1415" s="55" t="s">
        <v>74</v>
      </c>
      <c r="Q1415" s="55" t="s">
        <v>74</v>
      </c>
      <c r="R1415" s="59" t="s">
        <v>17</v>
      </c>
      <c r="S1415" s="60" t="s">
        <v>17</v>
      </c>
      <c r="T1415" s="59" t="s">
        <v>17</v>
      </c>
      <c r="U1415" s="55" t="s">
        <v>1741</v>
      </c>
      <c r="V1415" s="59" t="s">
        <v>17</v>
      </c>
      <c r="W1415" s="55" t="s">
        <v>17</v>
      </c>
      <c r="X1415" s="61">
        <v>6</v>
      </c>
      <c r="Y1415" s="11">
        <f t="shared" si="104"/>
        <v>2011</v>
      </c>
      <c r="Z1415" s="7" t="str">
        <f t="shared" si="105"/>
        <v>2011.3</v>
      </c>
      <c r="AA1415" s="12" t="str">
        <f>IF(AND(INDEX('Rate Case History'!V$11:V$13,MATCH($F1415,'Rate Case History'!$U$11:$U$13,0))="Yes",INDEX('Rate Case History'!V$15:V$17,MATCH($N1415,'Rate Case History'!$U$15:$U$17,0))="Yes",$M1415&lt;='Rate Case History'!$V$7,ISNUMBER($S1415)),$S1415/100,"NA")</f>
        <v>NA</v>
      </c>
    </row>
    <row r="1416" spans="1:27" x14ac:dyDescent="0.25">
      <c r="A1416" s="55" t="s">
        <v>143</v>
      </c>
      <c r="B1416" s="56" t="s">
        <v>1104</v>
      </c>
      <c r="C1416" s="55" t="s">
        <v>146</v>
      </c>
      <c r="D1416" s="55" t="s">
        <v>1106</v>
      </c>
      <c r="E1416" s="55" t="s">
        <v>163</v>
      </c>
      <c r="F1416" s="55" t="s">
        <v>35</v>
      </c>
      <c r="G1416" s="57">
        <v>39842</v>
      </c>
      <c r="H1416" s="58">
        <v>19.600000000000001</v>
      </c>
      <c r="I1416" s="59">
        <v>8.9499999999999993</v>
      </c>
      <c r="J1416" s="60">
        <v>12.25</v>
      </c>
      <c r="K1416" s="59">
        <v>49.03</v>
      </c>
      <c r="L1416" s="59">
        <v>253.95699999999999</v>
      </c>
      <c r="M1416" s="57">
        <v>40052</v>
      </c>
      <c r="N1416" s="55" t="s">
        <v>73</v>
      </c>
      <c r="O1416" s="58">
        <v>10</v>
      </c>
      <c r="P1416" s="55" t="s">
        <v>74</v>
      </c>
      <c r="Q1416" s="55" t="s">
        <v>74</v>
      </c>
      <c r="R1416" s="59" t="s">
        <v>17</v>
      </c>
      <c r="S1416" s="60" t="s">
        <v>17</v>
      </c>
      <c r="T1416" s="59" t="s">
        <v>17</v>
      </c>
      <c r="U1416" s="55" t="s">
        <v>1794</v>
      </c>
      <c r="V1416" s="59" t="s">
        <v>17</v>
      </c>
      <c r="W1416" s="55" t="s">
        <v>17</v>
      </c>
      <c r="X1416" s="61">
        <v>7</v>
      </c>
      <c r="Y1416" s="11">
        <f t="shared" si="104"/>
        <v>2009</v>
      </c>
      <c r="Z1416" s="7" t="str">
        <f t="shared" si="105"/>
        <v>2009.3</v>
      </c>
      <c r="AA1416" s="12" t="str">
        <f>IF(AND(INDEX('Rate Case History'!V$11:V$13,MATCH($F1416,'Rate Case History'!$U$11:$U$13,0))="Yes",INDEX('Rate Case History'!V$15:V$17,MATCH($N1416,'Rate Case History'!$U$15:$U$17,0))="Yes",$M1416&lt;='Rate Case History'!$V$7,ISNUMBER($S1416)),$S1416/100,"NA")</f>
        <v>NA</v>
      </c>
    </row>
    <row r="1417" spans="1:27" x14ac:dyDescent="0.25">
      <c r="A1417" s="55" t="s">
        <v>143</v>
      </c>
      <c r="B1417" s="56" t="s">
        <v>1104</v>
      </c>
      <c r="C1417" s="55" t="s">
        <v>146</v>
      </c>
      <c r="D1417" s="55" t="s">
        <v>1107</v>
      </c>
      <c r="E1417" s="55" t="s">
        <v>163</v>
      </c>
      <c r="F1417" s="55" t="s">
        <v>35</v>
      </c>
      <c r="G1417" s="57">
        <v>38834</v>
      </c>
      <c r="H1417" s="58">
        <v>12.7</v>
      </c>
      <c r="I1417" s="59">
        <v>9.35</v>
      </c>
      <c r="J1417" s="60">
        <v>11.75</v>
      </c>
      <c r="K1417" s="59">
        <v>55.68</v>
      </c>
      <c r="L1417" s="59">
        <v>194.6</v>
      </c>
      <c r="M1417" s="57">
        <v>39121</v>
      </c>
      <c r="N1417" s="55" t="s">
        <v>76</v>
      </c>
      <c r="O1417" s="58">
        <v>8.1</v>
      </c>
      <c r="P1417" s="55" t="s">
        <v>74</v>
      </c>
      <c r="Q1417" s="55" t="s">
        <v>74</v>
      </c>
      <c r="R1417" s="59">
        <v>8.44</v>
      </c>
      <c r="S1417" s="60">
        <v>10.4</v>
      </c>
      <c r="T1417" s="59">
        <v>51.79</v>
      </c>
      <c r="U1417" s="55" t="s">
        <v>1678</v>
      </c>
      <c r="V1417" s="59">
        <v>194.3</v>
      </c>
      <c r="W1417" s="55" t="s">
        <v>18</v>
      </c>
      <c r="X1417" s="61">
        <v>9</v>
      </c>
      <c r="Y1417" s="11">
        <f t="shared" si="104"/>
        <v>2007</v>
      </c>
      <c r="Z1417" s="7" t="str">
        <f t="shared" si="105"/>
        <v>2007.1</v>
      </c>
      <c r="AA1417" s="12">
        <f>IF(AND(INDEX('Rate Case History'!V$11:V$13,MATCH($F1417,'Rate Case History'!$U$11:$U$13,0))="Yes",INDEX('Rate Case History'!V$15:V$17,MATCH($N1417,'Rate Case History'!$U$15:$U$17,0))="Yes",$M1417&lt;='Rate Case History'!$V$7,ISNUMBER($S1417)),$S1417/100,"NA")</f>
        <v>0.10400000000000001</v>
      </c>
    </row>
    <row r="1418" spans="1:27" x14ac:dyDescent="0.25">
      <c r="A1418" s="55" t="s">
        <v>143</v>
      </c>
      <c r="B1418" s="56" t="s">
        <v>1104</v>
      </c>
      <c r="C1418" s="55" t="s">
        <v>146</v>
      </c>
      <c r="D1418" s="55" t="s">
        <v>1108</v>
      </c>
      <c r="E1418" s="55" t="s">
        <v>163</v>
      </c>
      <c r="F1418" s="55" t="s">
        <v>35</v>
      </c>
      <c r="G1418" s="57">
        <v>36707</v>
      </c>
      <c r="H1418" s="58">
        <v>14.4</v>
      </c>
      <c r="I1418" s="59">
        <v>10.94</v>
      </c>
      <c r="J1418" s="59">
        <v>12.75</v>
      </c>
      <c r="K1418" s="59">
        <v>56.58</v>
      </c>
      <c r="L1418" s="59" t="s">
        <v>17</v>
      </c>
      <c r="M1418" s="57">
        <v>36902</v>
      </c>
      <c r="N1418" s="55" t="s">
        <v>73</v>
      </c>
      <c r="O1418" s="58">
        <v>9.3000000000000007</v>
      </c>
      <c r="P1418" s="55" t="s">
        <v>74</v>
      </c>
      <c r="Q1418" s="55" t="s">
        <v>74</v>
      </c>
      <c r="R1418" s="59" t="s">
        <v>17</v>
      </c>
      <c r="S1418" s="59" t="s">
        <v>17</v>
      </c>
      <c r="T1418" s="59" t="s">
        <v>17</v>
      </c>
      <c r="U1418" s="55" t="s">
        <v>1738</v>
      </c>
      <c r="V1418" s="59" t="s">
        <v>17</v>
      </c>
      <c r="W1418" s="55" t="s">
        <v>18</v>
      </c>
      <c r="X1418" s="61">
        <v>6</v>
      </c>
      <c r="Y1418" s="11">
        <f t="shared" si="104"/>
        <v>2001</v>
      </c>
      <c r="Z1418" s="7" t="str">
        <f t="shared" si="105"/>
        <v>2001.1</v>
      </c>
      <c r="AA1418" s="12" t="str">
        <f>IF(AND(INDEX('Rate Case History'!V$11:V$13,MATCH($F1418,'Rate Case History'!$U$11:$U$13,0))="Yes",INDEX('Rate Case History'!V$15:V$17,MATCH($N1418,'Rate Case History'!$U$15:$U$17,0))="Yes",$M1418&lt;='Rate Case History'!$V$7,ISNUMBER($S1418)),$S1418/100,"NA")</f>
        <v>NA</v>
      </c>
    </row>
    <row r="1419" spans="1:27" x14ac:dyDescent="0.25">
      <c r="A1419" s="55" t="s">
        <v>143</v>
      </c>
      <c r="B1419" s="56" t="s">
        <v>1104</v>
      </c>
      <c r="C1419" s="55" t="s">
        <v>146</v>
      </c>
      <c r="D1419" s="55" t="s">
        <v>1109</v>
      </c>
      <c r="E1419" s="55" t="s">
        <v>163</v>
      </c>
      <c r="F1419" s="55" t="s">
        <v>35</v>
      </c>
      <c r="G1419" s="57">
        <v>35870</v>
      </c>
      <c r="H1419" s="58">
        <v>15</v>
      </c>
      <c r="I1419" s="59">
        <v>9.4700000000000006</v>
      </c>
      <c r="J1419" s="60">
        <v>11.4</v>
      </c>
      <c r="K1419" s="59">
        <v>46.05</v>
      </c>
      <c r="L1419" s="59" t="s">
        <v>17</v>
      </c>
      <c r="M1419" s="57">
        <v>36084</v>
      </c>
      <c r="N1419" s="55" t="s">
        <v>73</v>
      </c>
      <c r="O1419" s="58">
        <v>7.4</v>
      </c>
      <c r="P1419" s="55" t="s">
        <v>74</v>
      </c>
      <c r="Q1419" s="55" t="s">
        <v>74</v>
      </c>
      <c r="R1419" s="59" t="s">
        <v>17</v>
      </c>
      <c r="S1419" s="60" t="s">
        <v>17</v>
      </c>
      <c r="T1419" s="59" t="s">
        <v>17</v>
      </c>
      <c r="U1419" s="55" t="s">
        <v>1736</v>
      </c>
      <c r="V1419" s="59" t="s">
        <v>17</v>
      </c>
      <c r="W1419" s="55" t="s">
        <v>18</v>
      </c>
      <c r="X1419" s="61">
        <v>7</v>
      </c>
      <c r="Y1419" s="11">
        <f t="shared" si="104"/>
        <v>1998</v>
      </c>
      <c r="Z1419" s="7" t="str">
        <f t="shared" si="105"/>
        <v>1998.4</v>
      </c>
      <c r="AA1419" s="12" t="str">
        <f>IF(AND(INDEX('Rate Case History'!V$11:V$13,MATCH($F1419,'Rate Case History'!$U$11:$U$13,0))="Yes",INDEX('Rate Case History'!V$15:V$17,MATCH($N1419,'Rate Case History'!$U$15:$U$17,0))="Yes",$M1419&lt;='Rate Case History'!$V$7,ISNUMBER($S1419)),$S1419/100,"NA")</f>
        <v>NA</v>
      </c>
    </row>
    <row r="1420" spans="1:27" x14ac:dyDescent="0.25">
      <c r="A1420" s="55" t="s">
        <v>143</v>
      </c>
      <c r="B1420" s="56" t="s">
        <v>1104</v>
      </c>
      <c r="C1420" s="55" t="s">
        <v>146</v>
      </c>
      <c r="D1420" s="55" t="s">
        <v>1110</v>
      </c>
      <c r="E1420" s="55" t="s">
        <v>163</v>
      </c>
      <c r="F1420" s="55" t="s">
        <v>35</v>
      </c>
      <c r="G1420" s="57">
        <v>35209</v>
      </c>
      <c r="H1420" s="58">
        <v>14.1</v>
      </c>
      <c r="I1420" s="59">
        <v>10.29</v>
      </c>
      <c r="J1420" s="60">
        <v>11.7</v>
      </c>
      <c r="K1420" s="59">
        <v>43.1</v>
      </c>
      <c r="L1420" s="59" t="s">
        <v>17</v>
      </c>
      <c r="M1420" s="57">
        <v>35418</v>
      </c>
      <c r="N1420" s="55" t="s">
        <v>73</v>
      </c>
      <c r="O1420" s="58">
        <v>7.5</v>
      </c>
      <c r="P1420" s="55" t="s">
        <v>74</v>
      </c>
      <c r="Q1420" s="55" t="s">
        <v>74</v>
      </c>
      <c r="R1420" s="59" t="s">
        <v>17</v>
      </c>
      <c r="S1420" s="60" t="s">
        <v>17</v>
      </c>
      <c r="T1420" s="59" t="s">
        <v>17</v>
      </c>
      <c r="U1420" s="55" t="s">
        <v>1724</v>
      </c>
      <c r="V1420" s="59" t="s">
        <v>17</v>
      </c>
      <c r="W1420" s="55" t="s">
        <v>18</v>
      </c>
      <c r="X1420" s="61">
        <v>6</v>
      </c>
      <c r="Y1420" s="11">
        <f t="shared" si="104"/>
        <v>1996</v>
      </c>
      <c r="Z1420" s="7" t="str">
        <f t="shared" si="105"/>
        <v>1996.4</v>
      </c>
      <c r="AA1420" s="12" t="str">
        <f>IF(AND(INDEX('Rate Case History'!V$11:V$13,MATCH($F1420,'Rate Case History'!$U$11:$U$13,0))="Yes",INDEX('Rate Case History'!V$15:V$17,MATCH($N1420,'Rate Case History'!$U$15:$U$17,0))="Yes",$M1420&lt;='Rate Case History'!$V$7,ISNUMBER($S1420)),$S1420/100,"NA")</f>
        <v>NA</v>
      </c>
    </row>
    <row r="1421" spans="1:27" x14ac:dyDescent="0.25">
      <c r="A1421" s="55" t="s">
        <v>143</v>
      </c>
      <c r="B1421" s="56" t="s">
        <v>1111</v>
      </c>
      <c r="C1421" s="55" t="s">
        <v>146</v>
      </c>
      <c r="D1421" s="55" t="s">
        <v>1112</v>
      </c>
      <c r="E1421" s="55" t="s">
        <v>163</v>
      </c>
      <c r="F1421" s="55" t="s">
        <v>35</v>
      </c>
      <c r="G1421" s="57">
        <v>42754</v>
      </c>
      <c r="H1421" s="58">
        <v>21.660861000000001</v>
      </c>
      <c r="I1421" s="59">
        <v>8.4</v>
      </c>
      <c r="J1421" s="60">
        <v>11.2</v>
      </c>
      <c r="K1421" s="59">
        <v>55.82</v>
      </c>
      <c r="L1421" s="59">
        <v>555.97487100000001</v>
      </c>
      <c r="M1421" s="57">
        <v>42978</v>
      </c>
      <c r="N1421" s="55" t="s">
        <v>73</v>
      </c>
      <c r="O1421" s="58">
        <v>11.250108000000001</v>
      </c>
      <c r="P1421" s="55" t="s">
        <v>74</v>
      </c>
      <c r="Q1421" s="55" t="s">
        <v>74</v>
      </c>
      <c r="R1421" s="59" t="s">
        <v>17</v>
      </c>
      <c r="S1421" s="60" t="s">
        <v>17</v>
      </c>
      <c r="T1421" s="59" t="s">
        <v>17</v>
      </c>
      <c r="U1421" s="55" t="s">
        <v>1676</v>
      </c>
      <c r="V1421" s="59" t="s">
        <v>17</v>
      </c>
      <c r="W1421" s="55" t="s">
        <v>17</v>
      </c>
      <c r="X1421" s="61">
        <v>7</v>
      </c>
      <c r="Y1421" s="11">
        <f t="shared" si="104"/>
        <v>2017</v>
      </c>
      <c r="Z1421" s="7" t="str">
        <f t="shared" si="105"/>
        <v>2017.3</v>
      </c>
      <c r="AA1421" s="12" t="str">
        <f>IF(AND(INDEX('Rate Case History'!V$11:V$13,MATCH($F1421,'Rate Case History'!$U$11:$U$13,0))="Yes",INDEX('Rate Case History'!V$15:V$17,MATCH($N1421,'Rate Case History'!$U$15:$U$17,0))="Yes",$M1421&lt;='Rate Case History'!$V$7,ISNUMBER($S1421)),$S1421/100,"NA")</f>
        <v>NA</v>
      </c>
    </row>
    <row r="1422" spans="1:27" x14ac:dyDescent="0.25">
      <c r="A1422" s="55" t="s">
        <v>143</v>
      </c>
      <c r="B1422" s="56" t="s">
        <v>1111</v>
      </c>
      <c r="C1422" s="55" t="s">
        <v>146</v>
      </c>
      <c r="D1422" s="55" t="s">
        <v>1113</v>
      </c>
      <c r="E1422" s="55" t="s">
        <v>163</v>
      </c>
      <c r="F1422" s="55" t="s">
        <v>35</v>
      </c>
      <c r="G1422" s="57">
        <v>39842</v>
      </c>
      <c r="H1422" s="58">
        <v>38.1</v>
      </c>
      <c r="I1422" s="59">
        <v>8.9499999999999993</v>
      </c>
      <c r="J1422" s="60">
        <v>12.25</v>
      </c>
      <c r="K1422" s="59">
        <v>49.03</v>
      </c>
      <c r="L1422" s="59">
        <v>423.29599999999999</v>
      </c>
      <c r="M1422" s="57">
        <v>40052</v>
      </c>
      <c r="N1422" s="55" t="s">
        <v>73</v>
      </c>
      <c r="O1422" s="58">
        <v>19.75</v>
      </c>
      <c r="P1422" s="55" t="s">
        <v>74</v>
      </c>
      <c r="Q1422" s="55" t="s">
        <v>74</v>
      </c>
      <c r="R1422" s="59" t="s">
        <v>17</v>
      </c>
      <c r="S1422" s="60" t="s">
        <v>17</v>
      </c>
      <c r="T1422" s="59" t="s">
        <v>17</v>
      </c>
      <c r="U1422" s="55" t="s">
        <v>1794</v>
      </c>
      <c r="V1422" s="59" t="s">
        <v>17</v>
      </c>
      <c r="W1422" s="55" t="s">
        <v>17</v>
      </c>
      <c r="X1422" s="61">
        <v>7</v>
      </c>
      <c r="Y1422" s="11">
        <f t="shared" si="104"/>
        <v>2009</v>
      </c>
      <c r="Z1422" s="7" t="str">
        <f t="shared" si="105"/>
        <v>2009.3</v>
      </c>
      <c r="AA1422" s="12" t="str">
        <f>IF(AND(INDEX('Rate Case History'!V$11:V$13,MATCH($F1422,'Rate Case History'!$U$11:$U$13,0))="Yes",INDEX('Rate Case History'!V$15:V$17,MATCH($N1422,'Rate Case History'!$U$15:$U$17,0))="Yes",$M1422&lt;='Rate Case History'!$V$7,ISNUMBER($S1422)),$S1422/100,"NA")</f>
        <v>NA</v>
      </c>
    </row>
    <row r="1423" spans="1:27" x14ac:dyDescent="0.25">
      <c r="A1423" s="55" t="s">
        <v>143</v>
      </c>
      <c r="B1423" s="56" t="s">
        <v>1111</v>
      </c>
      <c r="C1423" s="55" t="s">
        <v>146</v>
      </c>
      <c r="D1423" s="55" t="s">
        <v>1114</v>
      </c>
      <c r="E1423" s="55" t="s">
        <v>163</v>
      </c>
      <c r="F1423" s="55" t="s">
        <v>35</v>
      </c>
      <c r="G1423" s="57">
        <v>38820</v>
      </c>
      <c r="H1423" s="58">
        <v>29.8</v>
      </c>
      <c r="I1423" s="59">
        <v>8.94</v>
      </c>
      <c r="J1423" s="59">
        <v>11.95</v>
      </c>
      <c r="K1423" s="59">
        <v>46</v>
      </c>
      <c r="L1423" s="59">
        <v>386.6</v>
      </c>
      <c r="M1423" s="57">
        <v>39051</v>
      </c>
      <c r="N1423" s="55" t="s">
        <v>73</v>
      </c>
      <c r="O1423" s="58">
        <v>12.5</v>
      </c>
      <c r="P1423" s="55" t="s">
        <v>74</v>
      </c>
      <c r="Q1423" s="55" t="s">
        <v>74</v>
      </c>
      <c r="R1423" s="59" t="s">
        <v>17</v>
      </c>
      <c r="S1423" s="59" t="s">
        <v>17</v>
      </c>
      <c r="T1423" s="59" t="s">
        <v>17</v>
      </c>
      <c r="U1423" s="55" t="s">
        <v>1678</v>
      </c>
      <c r="V1423" s="59" t="s">
        <v>17</v>
      </c>
      <c r="W1423" s="55" t="s">
        <v>17</v>
      </c>
      <c r="X1423" s="61">
        <v>7</v>
      </c>
      <c r="Y1423" s="11">
        <f t="shared" si="104"/>
        <v>2006</v>
      </c>
      <c r="Z1423" s="7" t="str">
        <f t="shared" si="105"/>
        <v>2006.4</v>
      </c>
      <c r="AA1423" s="12" t="str">
        <f>IF(AND(INDEX('Rate Case History'!V$11:V$13,MATCH($F1423,'Rate Case History'!$U$11:$U$13,0))="Yes",INDEX('Rate Case History'!V$15:V$17,MATCH($N1423,'Rate Case History'!$U$15:$U$17,0))="Yes",$M1423&lt;='Rate Case History'!$V$7,ISNUMBER($S1423)),$S1423/100,"NA")</f>
        <v>NA</v>
      </c>
    </row>
    <row r="1424" spans="1:27" x14ac:dyDescent="0.25">
      <c r="A1424" s="55" t="s">
        <v>143</v>
      </c>
      <c r="B1424" s="56" t="s">
        <v>1111</v>
      </c>
      <c r="C1424" s="55" t="s">
        <v>146</v>
      </c>
      <c r="D1424" s="55" t="s">
        <v>1115</v>
      </c>
      <c r="E1424" s="55" t="s">
        <v>163</v>
      </c>
      <c r="F1424" s="55" t="s">
        <v>35</v>
      </c>
      <c r="G1424" s="57">
        <v>36619</v>
      </c>
      <c r="H1424" s="58">
        <v>17.899999999999999</v>
      </c>
      <c r="I1424" s="59">
        <v>10.210000000000001</v>
      </c>
      <c r="J1424" s="59">
        <v>12.8</v>
      </c>
      <c r="K1424" s="59">
        <v>50</v>
      </c>
      <c r="L1424" s="59" t="s">
        <v>17</v>
      </c>
      <c r="M1424" s="57">
        <v>36867</v>
      </c>
      <c r="N1424" s="55" t="s">
        <v>73</v>
      </c>
      <c r="O1424" s="58">
        <v>10.8</v>
      </c>
      <c r="P1424" s="55" t="s">
        <v>74</v>
      </c>
      <c r="Q1424" s="55" t="s">
        <v>74</v>
      </c>
      <c r="R1424" s="59" t="s">
        <v>17</v>
      </c>
      <c r="S1424" s="59" t="s">
        <v>17</v>
      </c>
      <c r="T1424" s="59" t="s">
        <v>17</v>
      </c>
      <c r="U1424" s="55" t="s">
        <v>1709</v>
      </c>
      <c r="V1424" s="59" t="s">
        <v>17</v>
      </c>
      <c r="W1424" s="55" t="s">
        <v>18</v>
      </c>
      <c r="X1424" s="61">
        <v>8</v>
      </c>
      <c r="Y1424" s="11">
        <f t="shared" si="104"/>
        <v>2000</v>
      </c>
      <c r="Z1424" s="7" t="str">
        <f t="shared" si="105"/>
        <v>2000.4</v>
      </c>
      <c r="AA1424" s="12" t="str">
        <f>IF(AND(INDEX('Rate Case History'!V$11:V$13,MATCH($F1424,'Rate Case History'!$U$11:$U$13,0))="Yes",INDEX('Rate Case History'!V$15:V$17,MATCH($N1424,'Rate Case History'!$U$15:$U$17,0))="Yes",$M1424&lt;='Rate Case History'!$V$7,ISNUMBER($S1424)),$S1424/100,"NA")</f>
        <v>NA</v>
      </c>
    </row>
    <row r="1425" spans="1:27" x14ac:dyDescent="0.25">
      <c r="A1425" s="55" t="s">
        <v>143</v>
      </c>
      <c r="B1425" s="56" t="s">
        <v>1111</v>
      </c>
      <c r="C1425" s="55" t="s">
        <v>146</v>
      </c>
      <c r="D1425" s="55" t="s">
        <v>2508</v>
      </c>
      <c r="E1425" s="55" t="s">
        <v>163</v>
      </c>
      <c r="F1425" s="55" t="s">
        <v>35</v>
      </c>
      <c r="G1425" s="57">
        <v>30617</v>
      </c>
      <c r="H1425" s="58">
        <v>14.6</v>
      </c>
      <c r="I1425" s="59">
        <v>12.54</v>
      </c>
      <c r="J1425" s="59">
        <v>17.5</v>
      </c>
      <c r="K1425" s="59">
        <v>51.3</v>
      </c>
      <c r="L1425" s="59" t="s">
        <v>17</v>
      </c>
      <c r="M1425" s="57">
        <v>30778</v>
      </c>
      <c r="N1425" s="55" t="s">
        <v>73</v>
      </c>
      <c r="O1425" s="58">
        <v>8.6</v>
      </c>
      <c r="P1425" s="55" t="s">
        <v>74</v>
      </c>
      <c r="Q1425" s="55" t="s">
        <v>74</v>
      </c>
      <c r="R1425" s="59" t="s">
        <v>17</v>
      </c>
      <c r="S1425" s="59" t="s">
        <v>17</v>
      </c>
      <c r="T1425" s="59" t="s">
        <v>17</v>
      </c>
      <c r="U1425" s="55" t="s">
        <v>2106</v>
      </c>
      <c r="V1425" s="59" t="s">
        <v>17</v>
      </c>
      <c r="W1425" s="55" t="s">
        <v>18</v>
      </c>
      <c r="X1425" s="61">
        <v>5</v>
      </c>
      <c r="Y1425" s="11">
        <f t="shared" si="104"/>
        <v>1984</v>
      </c>
      <c r="Z1425" s="7" t="str">
        <f t="shared" si="105"/>
        <v>1984.2</v>
      </c>
      <c r="AA1425" s="12" t="str">
        <f>IF(AND(INDEX('Rate Case History'!V$11:V$13,MATCH($F1425,'Rate Case History'!$U$11:$U$13,0))="Yes",INDEX('Rate Case History'!V$15:V$17,MATCH($N1425,'Rate Case History'!$U$15:$U$17,0))="Yes",$M1425&lt;='Rate Case History'!$V$7,ISNUMBER($S1425)),$S1425/100,"NA")</f>
        <v>NA</v>
      </c>
    </row>
    <row r="1426" spans="1:27" x14ac:dyDescent="0.25">
      <c r="A1426" s="55" t="s">
        <v>143</v>
      </c>
      <c r="B1426" s="56" t="s">
        <v>1111</v>
      </c>
      <c r="C1426" s="55" t="s">
        <v>146</v>
      </c>
      <c r="D1426" s="55" t="s">
        <v>2509</v>
      </c>
      <c r="E1426" s="55" t="s">
        <v>163</v>
      </c>
      <c r="F1426" s="55" t="s">
        <v>35</v>
      </c>
      <c r="G1426" s="57">
        <v>30092</v>
      </c>
      <c r="H1426" s="58">
        <v>19</v>
      </c>
      <c r="I1426" s="59">
        <v>12.8</v>
      </c>
      <c r="J1426" s="59">
        <v>18</v>
      </c>
      <c r="K1426" s="59">
        <v>53.9</v>
      </c>
      <c r="L1426" s="59" t="s">
        <v>17</v>
      </c>
      <c r="M1426" s="57">
        <v>30274</v>
      </c>
      <c r="N1426" s="55" t="s">
        <v>73</v>
      </c>
      <c r="O1426" s="58">
        <v>9.9</v>
      </c>
      <c r="P1426" s="55" t="s">
        <v>74</v>
      </c>
      <c r="Q1426" s="55" t="s">
        <v>74</v>
      </c>
      <c r="R1426" s="59" t="s">
        <v>17</v>
      </c>
      <c r="S1426" s="59" t="s">
        <v>17</v>
      </c>
      <c r="T1426" s="59" t="s">
        <v>17</v>
      </c>
      <c r="U1426" s="55" t="s">
        <v>1981</v>
      </c>
      <c r="V1426" s="59" t="s">
        <v>17</v>
      </c>
      <c r="W1426" s="55" t="s">
        <v>18</v>
      </c>
      <c r="X1426" s="61">
        <v>6</v>
      </c>
      <c r="Y1426" s="11">
        <f t="shared" si="104"/>
        <v>1982</v>
      </c>
      <c r="Z1426" s="7" t="str">
        <f t="shared" si="105"/>
        <v>1982.4</v>
      </c>
      <c r="AA1426" s="12" t="str">
        <f>IF(AND(INDEX('Rate Case History'!V$11:V$13,MATCH($F1426,'Rate Case History'!$U$11:$U$13,0))="Yes",INDEX('Rate Case History'!V$15:V$17,MATCH($N1426,'Rate Case History'!$U$15:$U$17,0))="Yes",$M1426&lt;='Rate Case History'!$V$7,ISNUMBER($S1426)),$S1426/100,"NA")</f>
        <v>NA</v>
      </c>
    </row>
    <row r="1427" spans="1:27" x14ac:dyDescent="0.25">
      <c r="A1427" s="55" t="s">
        <v>143</v>
      </c>
      <c r="B1427" s="56" t="s">
        <v>145</v>
      </c>
      <c r="C1427" s="55" t="s">
        <v>146</v>
      </c>
      <c r="D1427" s="55" t="s">
        <v>1598</v>
      </c>
      <c r="E1427" s="55" t="s">
        <v>163</v>
      </c>
      <c r="F1427" s="55" t="s">
        <v>35</v>
      </c>
      <c r="G1427" s="57">
        <v>44589</v>
      </c>
      <c r="H1427" s="58">
        <v>82.742000000000004</v>
      </c>
      <c r="I1427" s="59">
        <v>7.96</v>
      </c>
      <c r="J1427" s="59">
        <v>11.2</v>
      </c>
      <c r="K1427" s="59">
        <v>55.09</v>
      </c>
      <c r="L1427" s="59">
        <v>3169.0230000000001</v>
      </c>
      <c r="M1427" s="57">
        <v>44819</v>
      </c>
      <c r="N1427" s="55" t="s">
        <v>73</v>
      </c>
      <c r="O1427" s="58">
        <v>49.45</v>
      </c>
      <c r="P1427" s="55" t="s">
        <v>75</v>
      </c>
      <c r="Q1427" s="55" t="s">
        <v>74</v>
      </c>
      <c r="R1427" s="59" t="s">
        <v>17</v>
      </c>
      <c r="S1427" s="59" t="s">
        <v>17</v>
      </c>
      <c r="T1427" s="59" t="s">
        <v>17</v>
      </c>
      <c r="U1427" s="55" t="s">
        <v>1796</v>
      </c>
      <c r="V1427" s="59" t="s">
        <v>17</v>
      </c>
      <c r="W1427" s="55" t="s">
        <v>17</v>
      </c>
      <c r="X1427" s="61">
        <v>7</v>
      </c>
      <c r="Y1427" s="11">
        <f t="shared" si="104"/>
        <v>2022</v>
      </c>
      <c r="Z1427" s="7" t="str">
        <f t="shared" si="105"/>
        <v>2022.3</v>
      </c>
      <c r="AA1427" s="12" t="str">
        <f>IF(AND(INDEX('Rate Case History'!V$11:V$13,MATCH($F1427,'Rate Case History'!$U$11:$U$13,0))="Yes",INDEX('Rate Case History'!V$15:V$17,MATCH($N1427,'Rate Case History'!$U$15:$U$17,0))="Yes",$M1427&lt;='Rate Case History'!$V$7,ISNUMBER($S1427)),$S1427/100,"NA")</f>
        <v>NA</v>
      </c>
    </row>
    <row r="1428" spans="1:27" x14ac:dyDescent="0.25">
      <c r="A1428" s="55" t="s">
        <v>143</v>
      </c>
      <c r="B1428" s="56" t="s">
        <v>145</v>
      </c>
      <c r="C1428" s="55" t="s">
        <v>146</v>
      </c>
      <c r="D1428" s="55" t="s">
        <v>1116</v>
      </c>
      <c r="E1428" s="55" t="s">
        <v>163</v>
      </c>
      <c r="F1428" s="55" t="s">
        <v>35</v>
      </c>
      <c r="G1428" s="57">
        <v>43858</v>
      </c>
      <c r="H1428" s="58">
        <v>74.550482000000002</v>
      </c>
      <c r="I1428" s="59">
        <v>7.95</v>
      </c>
      <c r="J1428" s="59">
        <v>10.95</v>
      </c>
      <c r="K1428" s="59">
        <v>53.3</v>
      </c>
      <c r="L1428" s="59">
        <v>2616.7190000000001</v>
      </c>
      <c r="M1428" s="57">
        <v>44112</v>
      </c>
      <c r="N1428" s="55" t="s">
        <v>73</v>
      </c>
      <c r="O1428" s="58">
        <v>20</v>
      </c>
      <c r="P1428" s="55" t="s">
        <v>75</v>
      </c>
      <c r="Q1428" s="55" t="s">
        <v>74</v>
      </c>
      <c r="R1428" s="59" t="s">
        <v>17</v>
      </c>
      <c r="S1428" s="59" t="s">
        <v>17</v>
      </c>
      <c r="T1428" s="59" t="s">
        <v>17</v>
      </c>
      <c r="U1428" s="55" t="s">
        <v>1673</v>
      </c>
      <c r="V1428" s="59" t="s">
        <v>17</v>
      </c>
      <c r="W1428" s="55" t="s">
        <v>17</v>
      </c>
      <c r="X1428" s="61">
        <v>8</v>
      </c>
      <c r="Y1428" s="11">
        <f t="shared" si="104"/>
        <v>2020</v>
      </c>
      <c r="Z1428" s="7" t="str">
        <f t="shared" si="105"/>
        <v>2020.4</v>
      </c>
      <c r="AA1428" s="12" t="str">
        <f>IF(AND(INDEX('Rate Case History'!V$11:V$13,MATCH($F1428,'Rate Case History'!$U$11:$U$13,0))="Yes",INDEX('Rate Case History'!V$15:V$17,MATCH($N1428,'Rate Case History'!$U$15:$U$17,0))="Yes",$M1428&lt;='Rate Case History'!$V$7,ISNUMBER($S1428)),$S1428/100,"NA")</f>
        <v>NA</v>
      </c>
    </row>
    <row r="1429" spans="1:27" x14ac:dyDescent="0.25">
      <c r="A1429" s="55" t="s">
        <v>143</v>
      </c>
      <c r="B1429" s="56" t="s">
        <v>145</v>
      </c>
      <c r="C1429" s="55" t="s">
        <v>146</v>
      </c>
      <c r="D1429" s="55" t="s">
        <v>1117</v>
      </c>
      <c r="E1429" s="55" t="s">
        <v>163</v>
      </c>
      <c r="F1429" s="55" t="s">
        <v>35</v>
      </c>
      <c r="G1429" s="57">
        <v>43493</v>
      </c>
      <c r="H1429" s="58">
        <v>71.099999999999994</v>
      </c>
      <c r="I1429" s="59">
        <v>8.31</v>
      </c>
      <c r="J1429" s="59">
        <v>11.25</v>
      </c>
      <c r="K1429" s="59">
        <v>54.8</v>
      </c>
      <c r="L1429" s="59">
        <v>2376.7130000000002</v>
      </c>
      <c r="M1429" s="57">
        <v>43727</v>
      </c>
      <c r="N1429" s="55" t="s">
        <v>73</v>
      </c>
      <c r="O1429" s="58">
        <v>30</v>
      </c>
      <c r="P1429" s="55" t="s">
        <v>74</v>
      </c>
      <c r="Q1429" s="55" t="s">
        <v>74</v>
      </c>
      <c r="R1429" s="59" t="s">
        <v>17</v>
      </c>
      <c r="S1429" s="59" t="s">
        <v>17</v>
      </c>
      <c r="T1429" s="59" t="s">
        <v>17</v>
      </c>
      <c r="U1429" s="55" t="s">
        <v>1674</v>
      </c>
      <c r="V1429" s="59" t="s">
        <v>17</v>
      </c>
      <c r="W1429" s="55" t="s">
        <v>17</v>
      </c>
      <c r="X1429" s="61">
        <v>7</v>
      </c>
      <c r="Y1429" s="11">
        <f t="shared" si="104"/>
        <v>2019</v>
      </c>
      <c r="Z1429" s="7" t="str">
        <f t="shared" si="105"/>
        <v>2019.3</v>
      </c>
      <c r="AA1429" s="12" t="str">
        <f>IF(AND(INDEX('Rate Case History'!V$11:V$13,MATCH($F1429,'Rate Case History'!$U$11:$U$13,0))="Yes",INDEX('Rate Case History'!V$15:V$17,MATCH($N1429,'Rate Case History'!$U$15:$U$17,0))="Yes",$M1429&lt;='Rate Case History'!$V$7,ISNUMBER($S1429)),$S1429/100,"NA")</f>
        <v>NA</v>
      </c>
    </row>
    <row r="1430" spans="1:27" x14ac:dyDescent="0.25">
      <c r="A1430" s="55" t="s">
        <v>143</v>
      </c>
      <c r="B1430" s="56" t="s">
        <v>145</v>
      </c>
      <c r="C1430" s="55" t="s">
        <v>146</v>
      </c>
      <c r="D1430" s="55" t="s">
        <v>1118</v>
      </c>
      <c r="E1430" s="55" t="s">
        <v>163</v>
      </c>
      <c r="F1430" s="55" t="s">
        <v>35</v>
      </c>
      <c r="G1430" s="57">
        <v>42388</v>
      </c>
      <c r="H1430" s="58">
        <v>58.564</v>
      </c>
      <c r="I1430" s="59">
        <v>8.17</v>
      </c>
      <c r="J1430" s="59">
        <v>11</v>
      </c>
      <c r="K1430" s="59">
        <v>54.55</v>
      </c>
      <c r="L1430" s="60">
        <v>923.70699999999999</v>
      </c>
      <c r="M1430" s="57">
        <v>42614</v>
      </c>
      <c r="N1430" s="55" t="s">
        <v>73</v>
      </c>
      <c r="O1430" s="58">
        <v>27</v>
      </c>
      <c r="P1430" s="55" t="s">
        <v>74</v>
      </c>
      <c r="Q1430" s="55" t="s">
        <v>74</v>
      </c>
      <c r="R1430" s="59" t="s">
        <v>17</v>
      </c>
      <c r="S1430" s="59" t="s">
        <v>17</v>
      </c>
      <c r="T1430" s="59" t="s">
        <v>17</v>
      </c>
      <c r="U1430" s="55" t="s">
        <v>1785</v>
      </c>
      <c r="V1430" s="60" t="s">
        <v>17</v>
      </c>
      <c r="W1430" s="55" t="s">
        <v>17</v>
      </c>
      <c r="X1430" s="61">
        <v>7</v>
      </c>
      <c r="Y1430" s="11">
        <f t="shared" si="104"/>
        <v>2016</v>
      </c>
      <c r="Z1430" s="7" t="str">
        <f t="shared" si="105"/>
        <v>2016.3</v>
      </c>
      <c r="AA1430" s="12" t="str">
        <f>IF(AND(INDEX('Rate Case History'!V$11:V$13,MATCH($F1430,'Rate Case History'!$U$11:$U$13,0))="Yes",INDEX('Rate Case History'!V$15:V$17,MATCH($N1430,'Rate Case History'!$U$15:$U$17,0))="Yes",$M1430&lt;='Rate Case History'!$V$7,ISNUMBER($S1430)),$S1430/100,"NA")</f>
        <v>NA</v>
      </c>
    </row>
    <row r="1431" spans="1:27" x14ac:dyDescent="0.25">
      <c r="A1431" s="55" t="s">
        <v>143</v>
      </c>
      <c r="B1431" s="56" t="s">
        <v>145</v>
      </c>
      <c r="C1431" s="55" t="s">
        <v>146</v>
      </c>
      <c r="D1431" s="55" t="s">
        <v>1119</v>
      </c>
      <c r="E1431" s="55" t="s">
        <v>163</v>
      </c>
      <c r="F1431" s="55" t="s">
        <v>35</v>
      </c>
      <c r="G1431" s="57">
        <v>34726</v>
      </c>
      <c r="H1431" s="58">
        <v>41.3</v>
      </c>
      <c r="I1431" s="59">
        <v>10.77</v>
      </c>
      <c r="J1431" s="59">
        <v>13.5</v>
      </c>
      <c r="K1431" s="59">
        <v>44.47</v>
      </c>
      <c r="L1431" s="59" t="s">
        <v>17</v>
      </c>
      <c r="M1431" s="57">
        <v>34942</v>
      </c>
      <c r="N1431" s="55" t="s">
        <v>73</v>
      </c>
      <c r="O1431" s="58">
        <v>19.5</v>
      </c>
      <c r="P1431" s="55" t="s">
        <v>74</v>
      </c>
      <c r="Q1431" s="55" t="s">
        <v>74</v>
      </c>
      <c r="R1431" s="59" t="s">
        <v>17</v>
      </c>
      <c r="S1431" s="59" t="s">
        <v>17</v>
      </c>
      <c r="T1431" s="59" t="s">
        <v>17</v>
      </c>
      <c r="U1431" s="55" t="s">
        <v>17</v>
      </c>
      <c r="V1431" s="59" t="s">
        <v>17</v>
      </c>
      <c r="W1431" s="55" t="s">
        <v>17</v>
      </c>
      <c r="X1431" s="61">
        <v>7</v>
      </c>
      <c r="Y1431" s="11">
        <f t="shared" si="104"/>
        <v>1995</v>
      </c>
      <c r="Z1431" s="7" t="str">
        <f t="shared" si="105"/>
        <v>1995.3</v>
      </c>
      <c r="AA1431" s="12" t="str">
        <f>IF(AND(INDEX('Rate Case History'!V$11:V$13,MATCH($F1431,'Rate Case History'!$U$11:$U$13,0))="Yes",INDEX('Rate Case History'!V$15:V$17,MATCH($N1431,'Rate Case History'!$U$15:$U$17,0))="Yes",$M1431&lt;='Rate Case History'!$V$7,ISNUMBER($S1431)),$S1431/100,"NA")</f>
        <v>NA</v>
      </c>
    </row>
    <row r="1432" spans="1:27" x14ac:dyDescent="0.25">
      <c r="A1432" s="55" t="s">
        <v>143</v>
      </c>
      <c r="B1432" s="56" t="s">
        <v>145</v>
      </c>
      <c r="C1432" s="55" t="s">
        <v>146</v>
      </c>
      <c r="D1432" s="55" t="s">
        <v>2510</v>
      </c>
      <c r="E1432" s="55" t="s">
        <v>163</v>
      </c>
      <c r="F1432" s="55" t="s">
        <v>35</v>
      </c>
      <c r="G1432" s="57">
        <v>30435</v>
      </c>
      <c r="H1432" s="58">
        <v>23.6</v>
      </c>
      <c r="I1432" s="59">
        <v>14.3</v>
      </c>
      <c r="J1432" s="59">
        <v>17.5</v>
      </c>
      <c r="K1432" s="59">
        <v>47</v>
      </c>
      <c r="L1432" s="60" t="s">
        <v>17</v>
      </c>
      <c r="M1432" s="57">
        <v>30707</v>
      </c>
      <c r="N1432" s="55" t="s">
        <v>76</v>
      </c>
      <c r="O1432" s="58">
        <v>6.4</v>
      </c>
      <c r="P1432" s="55" t="s">
        <v>74</v>
      </c>
      <c r="Q1432" s="55" t="s">
        <v>74</v>
      </c>
      <c r="R1432" s="59">
        <v>13.54</v>
      </c>
      <c r="S1432" s="59">
        <v>15.9</v>
      </c>
      <c r="T1432" s="59">
        <v>47</v>
      </c>
      <c r="U1432" s="55" t="s">
        <v>1998</v>
      </c>
      <c r="V1432" s="60" t="s">
        <v>17</v>
      </c>
      <c r="W1432" s="55" t="s">
        <v>18</v>
      </c>
      <c r="X1432" s="61">
        <v>9</v>
      </c>
      <c r="Y1432" s="11">
        <f t="shared" si="104"/>
        <v>1984</v>
      </c>
      <c r="Z1432" s="7" t="str">
        <f t="shared" si="105"/>
        <v>1984.1</v>
      </c>
      <c r="AA1432" s="12">
        <f>IF(AND(INDEX('Rate Case History'!V$11:V$13,MATCH($F1432,'Rate Case History'!$U$11:$U$13,0))="Yes",INDEX('Rate Case History'!V$15:V$17,MATCH($N1432,'Rate Case History'!$U$15:$U$17,0))="Yes",$M1432&lt;='Rate Case History'!$V$7,ISNUMBER($S1432)),$S1432/100,"NA")</f>
        <v>0.159</v>
      </c>
    </row>
    <row r="1433" spans="1:27" x14ac:dyDescent="0.25">
      <c r="A1433" s="55" t="s">
        <v>143</v>
      </c>
      <c r="B1433" s="56" t="s">
        <v>145</v>
      </c>
      <c r="C1433" s="55" t="s">
        <v>146</v>
      </c>
      <c r="D1433" s="55" t="s">
        <v>2511</v>
      </c>
      <c r="E1433" s="55" t="s">
        <v>163</v>
      </c>
      <c r="F1433" s="55" t="s">
        <v>35</v>
      </c>
      <c r="G1433" s="57">
        <v>30041</v>
      </c>
      <c r="H1433" s="58">
        <v>32.700000000000003</v>
      </c>
      <c r="I1433" s="59">
        <v>14.6</v>
      </c>
      <c r="J1433" s="59">
        <v>18.5</v>
      </c>
      <c r="K1433" s="59">
        <v>43.7</v>
      </c>
      <c r="L1433" s="59" t="s">
        <v>17</v>
      </c>
      <c r="M1433" s="57">
        <v>30302</v>
      </c>
      <c r="N1433" s="55" t="s">
        <v>76</v>
      </c>
      <c r="O1433" s="58">
        <v>21.3</v>
      </c>
      <c r="P1433" s="55" t="s">
        <v>74</v>
      </c>
      <c r="Q1433" s="55" t="s">
        <v>74</v>
      </c>
      <c r="R1433" s="59">
        <v>13.62</v>
      </c>
      <c r="S1433" s="59">
        <v>16.25</v>
      </c>
      <c r="T1433" s="59">
        <v>43.7</v>
      </c>
      <c r="U1433" s="55" t="s">
        <v>1958</v>
      </c>
      <c r="V1433" s="59" t="s">
        <v>17</v>
      </c>
      <c r="W1433" s="55" t="s">
        <v>18</v>
      </c>
      <c r="X1433" s="61">
        <v>8</v>
      </c>
      <c r="Y1433" s="11">
        <f t="shared" si="104"/>
        <v>1982</v>
      </c>
      <c r="Z1433" s="7" t="str">
        <f t="shared" si="105"/>
        <v>1982.4</v>
      </c>
      <c r="AA1433" s="12">
        <f>IF(AND(INDEX('Rate Case History'!V$11:V$13,MATCH($F1433,'Rate Case History'!$U$11:$U$13,0))="Yes",INDEX('Rate Case History'!V$15:V$17,MATCH($N1433,'Rate Case History'!$U$15:$U$17,0))="Yes",$M1433&lt;='Rate Case History'!$V$7,ISNUMBER($S1433)),$S1433/100,"NA")</f>
        <v>0.16250000000000001</v>
      </c>
    </row>
    <row r="1434" spans="1:27" x14ac:dyDescent="0.25">
      <c r="A1434" s="55" t="s">
        <v>143</v>
      </c>
      <c r="B1434" s="56" t="s">
        <v>145</v>
      </c>
      <c r="C1434" s="55" t="s">
        <v>146</v>
      </c>
      <c r="D1434" s="55" t="s">
        <v>2512</v>
      </c>
      <c r="E1434" s="55" t="s">
        <v>163</v>
      </c>
      <c r="F1434" s="55" t="s">
        <v>35</v>
      </c>
      <c r="G1434" s="57">
        <v>29706</v>
      </c>
      <c r="H1434" s="58">
        <v>20.9</v>
      </c>
      <c r="I1434" s="59">
        <v>13.08</v>
      </c>
      <c r="J1434" s="59">
        <v>16.5</v>
      </c>
      <c r="K1434" s="59">
        <v>42.1</v>
      </c>
      <c r="L1434" s="60" t="s">
        <v>17</v>
      </c>
      <c r="M1434" s="57">
        <v>29882</v>
      </c>
      <c r="N1434" s="55" t="s">
        <v>73</v>
      </c>
      <c r="O1434" s="58">
        <v>11.5</v>
      </c>
      <c r="P1434" s="55" t="s">
        <v>74</v>
      </c>
      <c r="Q1434" s="55" t="s">
        <v>74</v>
      </c>
      <c r="R1434" s="59">
        <v>12.6</v>
      </c>
      <c r="S1434" s="59">
        <v>15.5</v>
      </c>
      <c r="T1434" s="59">
        <v>40.9</v>
      </c>
      <c r="U1434" s="55" t="s">
        <v>1981</v>
      </c>
      <c r="V1434" s="60" t="s">
        <v>17</v>
      </c>
      <c r="W1434" s="55" t="s">
        <v>18</v>
      </c>
      <c r="X1434" s="61">
        <v>5</v>
      </c>
      <c r="Y1434" s="11">
        <f t="shared" si="104"/>
        <v>1981</v>
      </c>
      <c r="Z1434" s="7" t="str">
        <f t="shared" si="105"/>
        <v>1981.4</v>
      </c>
      <c r="AA1434" s="12">
        <f>IF(AND(INDEX('Rate Case History'!V$11:V$13,MATCH($F1434,'Rate Case History'!$U$11:$U$13,0))="Yes",INDEX('Rate Case History'!V$15:V$17,MATCH($N1434,'Rate Case History'!$U$15:$U$17,0))="Yes",$M1434&lt;='Rate Case History'!$V$7,ISNUMBER($S1434)),$S1434/100,"NA")</f>
        <v>0.155</v>
      </c>
    </row>
    <row r="1435" spans="1:27" x14ac:dyDescent="0.25">
      <c r="A1435" s="55" t="s">
        <v>147</v>
      </c>
      <c r="B1435" s="56" t="s">
        <v>1646</v>
      </c>
      <c r="C1435" s="55" t="s">
        <v>57</v>
      </c>
      <c r="D1435" s="55" t="s">
        <v>1120</v>
      </c>
      <c r="E1435" s="55" t="s">
        <v>163</v>
      </c>
      <c r="F1435" s="55" t="s">
        <v>35</v>
      </c>
      <c r="G1435" s="57">
        <v>43066</v>
      </c>
      <c r="H1435" s="58">
        <v>15.451041</v>
      </c>
      <c r="I1435" s="59">
        <v>7.67</v>
      </c>
      <c r="J1435" s="59">
        <v>10.1</v>
      </c>
      <c r="K1435" s="59">
        <v>50.97</v>
      </c>
      <c r="L1435" s="59">
        <v>765.22125100000005</v>
      </c>
      <c r="M1435" s="57">
        <v>43336</v>
      </c>
      <c r="N1435" s="55" t="s">
        <v>73</v>
      </c>
      <c r="O1435" s="58">
        <v>17.399999999999999</v>
      </c>
      <c r="P1435" s="55" t="s">
        <v>75</v>
      </c>
      <c r="Q1435" s="55" t="s">
        <v>74</v>
      </c>
      <c r="R1435" s="59">
        <v>7.15</v>
      </c>
      <c r="S1435" s="59">
        <v>9.2799999999999994</v>
      </c>
      <c r="T1435" s="59">
        <v>50.95</v>
      </c>
      <c r="U1435" s="55" t="s">
        <v>1763</v>
      </c>
      <c r="V1435" s="59">
        <v>788.68687999999997</v>
      </c>
      <c r="W1435" s="55" t="s">
        <v>21</v>
      </c>
      <c r="X1435" s="61">
        <v>9</v>
      </c>
      <c r="Y1435" s="11">
        <f t="shared" ref="Y1435:Y1454" si="106">YEAR(M1435)</f>
        <v>2018</v>
      </c>
      <c r="Z1435" s="7" t="str">
        <f t="shared" ref="Z1435:Z1454" si="107">YEAR(M1435)&amp;"."&amp;INT((MONTH(M1435)-1)/3)+1</f>
        <v>2018.3</v>
      </c>
      <c r="AA1435" s="12">
        <f>IF(AND(INDEX('Rate Case History'!V$11:V$13,MATCH($F1435,'Rate Case History'!$U$11:$U$13,0))="Yes",INDEX('Rate Case History'!V$15:V$17,MATCH($N1435,'Rate Case History'!$U$15:$U$17,0))="Yes",$M1435&lt;='Rate Case History'!$V$7,ISNUMBER($S1435)),$S1435/100,"NA")</f>
        <v>9.2799999999999994E-2</v>
      </c>
    </row>
    <row r="1436" spans="1:27" x14ac:dyDescent="0.25">
      <c r="A1436" s="55" t="s">
        <v>147</v>
      </c>
      <c r="B1436" s="56" t="s">
        <v>1646</v>
      </c>
      <c r="C1436" s="55" t="s">
        <v>57</v>
      </c>
      <c r="D1436" s="55" t="s">
        <v>1121</v>
      </c>
      <c r="E1436" s="55" t="s">
        <v>163</v>
      </c>
      <c r="F1436" s="55" t="s">
        <v>35</v>
      </c>
      <c r="G1436" s="57">
        <v>41026</v>
      </c>
      <c r="H1436" s="58">
        <v>19.952203000000001</v>
      </c>
      <c r="I1436" s="59">
        <v>8.24</v>
      </c>
      <c r="J1436" s="59">
        <v>10.75</v>
      </c>
      <c r="K1436" s="59">
        <v>49.6</v>
      </c>
      <c r="L1436" s="59">
        <v>369.94545900000003</v>
      </c>
      <c r="M1436" s="57">
        <v>41263</v>
      </c>
      <c r="N1436" s="55" t="s">
        <v>73</v>
      </c>
      <c r="O1436" s="58">
        <v>10.898619</v>
      </c>
      <c r="P1436" s="55" t="s">
        <v>74</v>
      </c>
      <c r="Q1436" s="55" t="s">
        <v>74</v>
      </c>
      <c r="R1436" s="59">
        <v>7.54</v>
      </c>
      <c r="S1436" s="59">
        <v>9.5</v>
      </c>
      <c r="T1436" s="59">
        <v>49.14</v>
      </c>
      <c r="U1436" s="55" t="s">
        <v>1713</v>
      </c>
      <c r="V1436" s="59">
        <v>372.66160200000002</v>
      </c>
      <c r="W1436" s="55" t="s">
        <v>21</v>
      </c>
      <c r="X1436" s="61">
        <v>7</v>
      </c>
      <c r="Y1436" s="11">
        <f t="shared" si="106"/>
        <v>2012</v>
      </c>
      <c r="Z1436" s="7" t="str">
        <f t="shared" si="107"/>
        <v>2012.4</v>
      </c>
      <c r="AA1436" s="12">
        <f>IF(AND(INDEX('Rate Case History'!V$11:V$13,MATCH($F1436,'Rate Case History'!$U$11:$U$13,0))="Yes",INDEX('Rate Case History'!V$15:V$17,MATCH($N1436,'Rate Case History'!$U$15:$U$17,0))="Yes",$M1436&lt;='Rate Case History'!$V$7,ISNUMBER($S1436)),$S1436/100,"NA")</f>
        <v>9.5000000000000001E-2</v>
      </c>
    </row>
    <row r="1437" spans="1:27" x14ac:dyDescent="0.25">
      <c r="A1437" s="55" t="s">
        <v>147</v>
      </c>
      <c r="B1437" s="56" t="s">
        <v>1646</v>
      </c>
      <c r="C1437" s="55" t="s">
        <v>57</v>
      </c>
      <c r="D1437" s="55" t="s">
        <v>1122</v>
      </c>
      <c r="E1437" s="55" t="s">
        <v>163</v>
      </c>
      <c r="F1437" s="55" t="s">
        <v>35</v>
      </c>
      <c r="G1437" s="57">
        <v>39539</v>
      </c>
      <c r="H1437" s="58">
        <v>18.100000000000001</v>
      </c>
      <c r="I1437" s="59">
        <v>9.19</v>
      </c>
      <c r="J1437" s="59">
        <v>11.5</v>
      </c>
      <c r="K1437" s="59">
        <v>47.71</v>
      </c>
      <c r="L1437" s="59">
        <v>285.24145800000002</v>
      </c>
      <c r="M1437" s="57">
        <v>39776</v>
      </c>
      <c r="N1437" s="55" t="s">
        <v>76</v>
      </c>
      <c r="O1437" s="58">
        <v>13.7</v>
      </c>
      <c r="P1437" s="55" t="s">
        <v>74</v>
      </c>
      <c r="Q1437" s="55" t="s">
        <v>74</v>
      </c>
      <c r="R1437" s="59">
        <v>8.7100000000000009</v>
      </c>
      <c r="S1437" s="59">
        <v>10.5</v>
      </c>
      <c r="T1437" s="59">
        <v>47.71</v>
      </c>
      <c r="U1437" s="55" t="s">
        <v>1770</v>
      </c>
      <c r="V1437" s="59">
        <v>285.24145800000002</v>
      </c>
      <c r="W1437" s="55" t="s">
        <v>21</v>
      </c>
      <c r="X1437" s="61">
        <v>7</v>
      </c>
      <c r="Y1437" s="11">
        <f t="shared" si="106"/>
        <v>2008</v>
      </c>
      <c r="Z1437" s="7" t="str">
        <f t="shared" si="107"/>
        <v>2008.4</v>
      </c>
      <c r="AA1437" s="12">
        <f>IF(AND(INDEX('Rate Case History'!V$11:V$13,MATCH($F1437,'Rate Case History'!$U$11:$U$13,0))="Yes",INDEX('Rate Case History'!V$15:V$17,MATCH($N1437,'Rate Case History'!$U$15:$U$17,0))="Yes",$M1437&lt;='Rate Case History'!$V$7,ISNUMBER($S1437)),$S1437/100,"NA")</f>
        <v>0.105</v>
      </c>
    </row>
    <row r="1438" spans="1:27" x14ac:dyDescent="0.25">
      <c r="A1438" s="55" t="s">
        <v>147</v>
      </c>
      <c r="B1438" s="56" t="s">
        <v>1646</v>
      </c>
      <c r="C1438" s="55" t="s">
        <v>57</v>
      </c>
      <c r="D1438" s="55" t="s">
        <v>1123</v>
      </c>
      <c r="E1438" s="55" t="s">
        <v>163</v>
      </c>
      <c r="F1438" s="55" t="s">
        <v>35</v>
      </c>
      <c r="G1438" s="57">
        <v>34746</v>
      </c>
      <c r="H1438" s="58">
        <v>13.2</v>
      </c>
      <c r="I1438" s="59">
        <v>10.28</v>
      </c>
      <c r="J1438" s="59">
        <v>13</v>
      </c>
      <c r="K1438" s="59">
        <v>45.1</v>
      </c>
      <c r="L1438" s="59">
        <v>167.4</v>
      </c>
      <c r="M1438" s="57">
        <v>35020</v>
      </c>
      <c r="N1438" s="55" t="s">
        <v>76</v>
      </c>
      <c r="O1438" s="58">
        <v>4</v>
      </c>
      <c r="P1438" s="55" t="s">
        <v>74</v>
      </c>
      <c r="Q1438" s="55" t="s">
        <v>74</v>
      </c>
      <c r="R1438" s="59">
        <v>9.2100000000000009</v>
      </c>
      <c r="S1438" s="59">
        <v>10.9</v>
      </c>
      <c r="T1438" s="59">
        <v>43.13</v>
      </c>
      <c r="U1438" s="55" t="s">
        <v>1762</v>
      </c>
      <c r="V1438" s="59">
        <v>149.80000000000001</v>
      </c>
      <c r="W1438" s="55" t="s">
        <v>21</v>
      </c>
      <c r="X1438" s="61">
        <v>9</v>
      </c>
      <c r="Y1438" s="11">
        <f t="shared" si="106"/>
        <v>1995</v>
      </c>
      <c r="Z1438" s="7" t="str">
        <f t="shared" si="107"/>
        <v>1995.4</v>
      </c>
      <c r="AA1438" s="12">
        <f>IF(AND(INDEX('Rate Case History'!V$11:V$13,MATCH($F1438,'Rate Case History'!$U$11:$U$13,0))="Yes",INDEX('Rate Case History'!V$15:V$17,MATCH($N1438,'Rate Case History'!$U$15:$U$17,0))="Yes",$M1438&lt;='Rate Case History'!$V$7,ISNUMBER($S1438)),$S1438/100,"NA")</f>
        <v>0.109</v>
      </c>
    </row>
    <row r="1439" spans="1:27" x14ac:dyDescent="0.25">
      <c r="A1439" s="55" t="s">
        <v>147</v>
      </c>
      <c r="B1439" s="56" t="s">
        <v>1646</v>
      </c>
      <c r="C1439" s="55" t="s">
        <v>57</v>
      </c>
      <c r="D1439" s="55" t="s">
        <v>1124</v>
      </c>
      <c r="E1439" s="55" t="s">
        <v>163</v>
      </c>
      <c r="F1439" s="55" t="s">
        <v>35</v>
      </c>
      <c r="G1439" s="57">
        <v>33984</v>
      </c>
      <c r="H1439" s="58">
        <v>6.5</v>
      </c>
      <c r="I1439" s="60">
        <v>10.94</v>
      </c>
      <c r="J1439" s="59">
        <v>13.4</v>
      </c>
      <c r="K1439" s="59">
        <v>47.69</v>
      </c>
      <c r="L1439" s="59">
        <v>133.4</v>
      </c>
      <c r="M1439" s="57">
        <v>34256</v>
      </c>
      <c r="N1439" s="55" t="s">
        <v>76</v>
      </c>
      <c r="O1439" s="58">
        <v>0.7</v>
      </c>
      <c r="P1439" s="55" t="s">
        <v>74</v>
      </c>
      <c r="Q1439" s="55" t="s">
        <v>74</v>
      </c>
      <c r="R1439" s="59">
        <v>9.32</v>
      </c>
      <c r="S1439" s="59">
        <v>11.2</v>
      </c>
      <c r="T1439" s="59">
        <v>43.09</v>
      </c>
      <c r="U1439" s="55" t="s">
        <v>1680</v>
      </c>
      <c r="V1439" s="59">
        <v>132.4</v>
      </c>
      <c r="W1439" s="55" t="s">
        <v>21</v>
      </c>
      <c r="X1439" s="61">
        <v>9</v>
      </c>
      <c r="Y1439" s="11">
        <f t="shared" si="106"/>
        <v>1993</v>
      </c>
      <c r="Z1439" s="7" t="str">
        <f t="shared" si="107"/>
        <v>1993.4</v>
      </c>
      <c r="AA1439" s="12">
        <f>IF(AND(INDEX('Rate Case History'!V$11:V$13,MATCH($F1439,'Rate Case History'!$U$11:$U$13,0))="Yes",INDEX('Rate Case History'!V$15:V$17,MATCH($N1439,'Rate Case History'!$U$15:$U$17,0))="Yes",$M1439&lt;='Rate Case History'!$V$7,ISNUMBER($S1439)),$S1439/100,"NA")</f>
        <v>0.11199999999999999</v>
      </c>
    </row>
    <row r="1440" spans="1:27" x14ac:dyDescent="0.25">
      <c r="A1440" s="55" t="s">
        <v>147</v>
      </c>
      <c r="B1440" s="56" t="s">
        <v>1646</v>
      </c>
      <c r="C1440" s="55" t="s">
        <v>57</v>
      </c>
      <c r="D1440" s="55" t="s">
        <v>2513</v>
      </c>
      <c r="E1440" s="55" t="s">
        <v>163</v>
      </c>
      <c r="F1440" s="55" t="s">
        <v>35</v>
      </c>
      <c r="G1440" s="57">
        <v>33010</v>
      </c>
      <c r="H1440" s="58">
        <v>11</v>
      </c>
      <c r="I1440" s="59">
        <v>12.18</v>
      </c>
      <c r="J1440" s="59">
        <v>14.75</v>
      </c>
      <c r="K1440" s="59">
        <v>45.3</v>
      </c>
      <c r="L1440" s="59">
        <v>124.5</v>
      </c>
      <c r="M1440" s="57">
        <v>33284</v>
      </c>
      <c r="N1440" s="55" t="s">
        <v>76</v>
      </c>
      <c r="O1440" s="58">
        <v>9.1999999999999993</v>
      </c>
      <c r="P1440" s="55" t="s">
        <v>74</v>
      </c>
      <c r="Q1440" s="55" t="s">
        <v>74</v>
      </c>
      <c r="R1440" s="59">
        <v>11.03</v>
      </c>
      <c r="S1440" s="59">
        <v>12.8</v>
      </c>
      <c r="T1440" s="59">
        <v>41.02</v>
      </c>
      <c r="U1440" s="55" t="s">
        <v>1890</v>
      </c>
      <c r="V1440" s="59">
        <v>120.7</v>
      </c>
      <c r="W1440" s="55" t="s">
        <v>21</v>
      </c>
      <c r="X1440" s="61">
        <v>9</v>
      </c>
      <c r="Y1440" s="11">
        <f t="shared" si="106"/>
        <v>1991</v>
      </c>
      <c r="Z1440" s="7" t="str">
        <f t="shared" si="107"/>
        <v>1991.1</v>
      </c>
      <c r="AA1440" s="12">
        <f>IF(AND(INDEX('Rate Case History'!V$11:V$13,MATCH($F1440,'Rate Case History'!$U$11:$U$13,0))="Yes",INDEX('Rate Case History'!V$15:V$17,MATCH($N1440,'Rate Case History'!$U$15:$U$17,0))="Yes",$M1440&lt;='Rate Case History'!$V$7,ISNUMBER($S1440)),$S1440/100,"NA")</f>
        <v>0.128</v>
      </c>
    </row>
    <row r="1441" spans="1:27" x14ac:dyDescent="0.25">
      <c r="A1441" s="55" t="s">
        <v>147</v>
      </c>
      <c r="B1441" s="56" t="s">
        <v>1646</v>
      </c>
      <c r="C1441" s="55" t="s">
        <v>57</v>
      </c>
      <c r="D1441" s="55" t="s">
        <v>2514</v>
      </c>
      <c r="E1441" s="55" t="s">
        <v>163</v>
      </c>
      <c r="F1441" s="55" t="s">
        <v>35</v>
      </c>
      <c r="G1441" s="57">
        <v>32359</v>
      </c>
      <c r="H1441" s="58">
        <v>7.7</v>
      </c>
      <c r="I1441" s="59">
        <v>12.1</v>
      </c>
      <c r="J1441" s="59">
        <v>14</v>
      </c>
      <c r="K1441" s="59">
        <v>52.1</v>
      </c>
      <c r="L1441" s="60">
        <v>99.1</v>
      </c>
      <c r="M1441" s="57">
        <v>32632</v>
      </c>
      <c r="N1441" s="55" t="s">
        <v>76</v>
      </c>
      <c r="O1441" s="58">
        <v>4.9000000000000004</v>
      </c>
      <c r="P1441" s="55" t="s">
        <v>74</v>
      </c>
      <c r="Q1441" s="55" t="s">
        <v>74</v>
      </c>
      <c r="R1441" s="59">
        <v>11.45</v>
      </c>
      <c r="S1441" s="59">
        <v>13</v>
      </c>
      <c r="T1441" s="59">
        <v>49.35</v>
      </c>
      <c r="U1441" s="55" t="s">
        <v>2515</v>
      </c>
      <c r="V1441" s="60">
        <v>97.9</v>
      </c>
      <c r="W1441" s="55" t="s">
        <v>21</v>
      </c>
      <c r="X1441" s="61">
        <v>9</v>
      </c>
      <c r="Y1441" s="11">
        <f t="shared" si="106"/>
        <v>1989</v>
      </c>
      <c r="Z1441" s="7" t="str">
        <f t="shared" si="107"/>
        <v>1989.2</v>
      </c>
      <c r="AA1441" s="12">
        <f>IF(AND(INDEX('Rate Case History'!V$11:V$13,MATCH($F1441,'Rate Case History'!$U$11:$U$13,0))="Yes",INDEX('Rate Case History'!V$15:V$17,MATCH($N1441,'Rate Case History'!$U$15:$U$17,0))="Yes",$M1441&lt;='Rate Case History'!$V$7,ISNUMBER($S1441)),$S1441/100,"NA")</f>
        <v>0.13</v>
      </c>
    </row>
    <row r="1442" spans="1:27" x14ac:dyDescent="0.25">
      <c r="A1442" s="55" t="s">
        <v>147</v>
      </c>
      <c r="B1442" s="56" t="s">
        <v>1646</v>
      </c>
      <c r="C1442" s="55" t="s">
        <v>57</v>
      </c>
      <c r="D1442" s="55" t="s">
        <v>2516</v>
      </c>
      <c r="E1442" s="55" t="s">
        <v>163</v>
      </c>
      <c r="F1442" s="55" t="s">
        <v>35</v>
      </c>
      <c r="G1442" s="57">
        <v>31800</v>
      </c>
      <c r="H1442" s="58">
        <v>0</v>
      </c>
      <c r="I1442" s="59" t="s">
        <v>17</v>
      </c>
      <c r="J1442" s="59" t="s">
        <v>17</v>
      </c>
      <c r="K1442" s="59" t="s">
        <v>17</v>
      </c>
      <c r="L1442" s="59" t="s">
        <v>17</v>
      </c>
      <c r="M1442" s="57">
        <v>31985</v>
      </c>
      <c r="N1442" s="55" t="s">
        <v>73</v>
      </c>
      <c r="O1442" s="58">
        <v>-3.5</v>
      </c>
      <c r="P1442" s="55" t="s">
        <v>74</v>
      </c>
      <c r="Q1442" s="55" t="s">
        <v>74</v>
      </c>
      <c r="R1442" s="59">
        <v>11.5</v>
      </c>
      <c r="S1442" s="60">
        <v>13.5</v>
      </c>
      <c r="T1442" s="60" t="s">
        <v>17</v>
      </c>
      <c r="U1442" s="55" t="s">
        <v>17</v>
      </c>
      <c r="V1442" s="60" t="s">
        <v>17</v>
      </c>
      <c r="W1442" s="55" t="s">
        <v>17</v>
      </c>
      <c r="X1442" s="61">
        <v>6</v>
      </c>
      <c r="Y1442" s="11">
        <f t="shared" si="106"/>
        <v>1987</v>
      </c>
      <c r="Z1442" s="7" t="str">
        <f t="shared" si="107"/>
        <v>1987.3</v>
      </c>
      <c r="AA1442" s="12">
        <f>IF(AND(INDEX('Rate Case History'!V$11:V$13,MATCH($F1442,'Rate Case History'!$U$11:$U$13,0))="Yes",INDEX('Rate Case History'!V$15:V$17,MATCH($N1442,'Rate Case History'!$U$15:$U$17,0))="Yes",$M1442&lt;='Rate Case History'!$V$7,ISNUMBER($S1442)),$S1442/100,"NA")</f>
        <v>0.13500000000000001</v>
      </c>
    </row>
    <row r="1443" spans="1:27" x14ac:dyDescent="0.25">
      <c r="A1443" s="55" t="s">
        <v>147</v>
      </c>
      <c r="B1443" s="56" t="s">
        <v>1646</v>
      </c>
      <c r="C1443" s="55" t="s">
        <v>57</v>
      </c>
      <c r="D1443" s="55" t="s">
        <v>2517</v>
      </c>
      <c r="E1443" s="55" t="s">
        <v>163</v>
      </c>
      <c r="F1443" s="55" t="s">
        <v>35</v>
      </c>
      <c r="G1443" s="57">
        <v>30739</v>
      </c>
      <c r="H1443" s="58">
        <v>10.8</v>
      </c>
      <c r="I1443" s="59">
        <v>14.24</v>
      </c>
      <c r="J1443" s="59">
        <v>17</v>
      </c>
      <c r="K1443" s="59">
        <v>43.86</v>
      </c>
      <c r="L1443" s="59">
        <v>80.2</v>
      </c>
      <c r="M1443" s="57">
        <v>31016</v>
      </c>
      <c r="N1443" s="55" t="s">
        <v>76</v>
      </c>
      <c r="O1443" s="58">
        <v>5.6</v>
      </c>
      <c r="P1443" s="55" t="s">
        <v>74</v>
      </c>
      <c r="Q1443" s="55" t="s">
        <v>74</v>
      </c>
      <c r="R1443" s="59">
        <v>13.41</v>
      </c>
      <c r="S1443" s="60">
        <v>15.5</v>
      </c>
      <c r="T1443" s="60">
        <v>48.07</v>
      </c>
      <c r="U1443" s="55" t="s">
        <v>1961</v>
      </c>
      <c r="V1443" s="59">
        <v>72.3</v>
      </c>
      <c r="W1443" s="55" t="s">
        <v>18</v>
      </c>
      <c r="X1443" s="61">
        <v>9</v>
      </c>
      <c r="Y1443" s="11">
        <f t="shared" si="106"/>
        <v>1984</v>
      </c>
      <c r="Z1443" s="7" t="str">
        <f t="shared" si="107"/>
        <v>1984.4</v>
      </c>
      <c r="AA1443" s="12">
        <f>IF(AND(INDEX('Rate Case History'!V$11:V$13,MATCH($F1443,'Rate Case History'!$U$11:$U$13,0))="Yes",INDEX('Rate Case History'!V$15:V$17,MATCH($N1443,'Rate Case History'!$U$15:$U$17,0))="Yes",$M1443&lt;='Rate Case History'!$V$7,ISNUMBER($S1443)),$S1443/100,"NA")</f>
        <v>0.155</v>
      </c>
    </row>
    <row r="1444" spans="1:27" x14ac:dyDescent="0.25">
      <c r="A1444" s="55" t="s">
        <v>147</v>
      </c>
      <c r="B1444" s="56" t="s">
        <v>1646</v>
      </c>
      <c r="C1444" s="55" t="s">
        <v>57</v>
      </c>
      <c r="D1444" s="55" t="s">
        <v>2518</v>
      </c>
      <c r="E1444" s="55" t="s">
        <v>163</v>
      </c>
      <c r="F1444" s="55" t="s">
        <v>35</v>
      </c>
      <c r="G1444" s="57">
        <v>29857</v>
      </c>
      <c r="H1444" s="58">
        <v>12.8</v>
      </c>
      <c r="I1444" s="59">
        <v>14.07</v>
      </c>
      <c r="J1444" s="59">
        <v>15.9</v>
      </c>
      <c r="K1444" s="59">
        <v>43.4</v>
      </c>
      <c r="L1444" s="60">
        <v>70.599999999999994</v>
      </c>
      <c r="M1444" s="57">
        <v>30125</v>
      </c>
      <c r="N1444" s="55" t="s">
        <v>76</v>
      </c>
      <c r="O1444" s="58">
        <v>10</v>
      </c>
      <c r="P1444" s="55" t="s">
        <v>74</v>
      </c>
      <c r="Q1444" s="55" t="s">
        <v>74</v>
      </c>
      <c r="R1444" s="59">
        <v>13.7</v>
      </c>
      <c r="S1444" s="59">
        <v>15.5</v>
      </c>
      <c r="T1444" s="59">
        <v>42.2</v>
      </c>
      <c r="U1444" s="55" t="s">
        <v>1970</v>
      </c>
      <c r="V1444" s="60">
        <v>62.3</v>
      </c>
      <c r="W1444" s="55" t="s">
        <v>21</v>
      </c>
      <c r="X1444" s="61">
        <v>8</v>
      </c>
      <c r="Y1444" s="11">
        <f t="shared" si="106"/>
        <v>1982</v>
      </c>
      <c r="Z1444" s="7" t="str">
        <f t="shared" si="107"/>
        <v>1982.2</v>
      </c>
      <c r="AA1444" s="12">
        <f>IF(AND(INDEX('Rate Case History'!V$11:V$13,MATCH($F1444,'Rate Case History'!$U$11:$U$13,0))="Yes",INDEX('Rate Case History'!V$15:V$17,MATCH($N1444,'Rate Case History'!$U$15:$U$17,0))="Yes",$M1444&lt;='Rate Case History'!$V$7,ISNUMBER($S1444)),$S1444/100,"NA")</f>
        <v>0.155</v>
      </c>
    </row>
    <row r="1445" spans="1:27" x14ac:dyDescent="0.25">
      <c r="A1445" s="55" t="s">
        <v>148</v>
      </c>
      <c r="B1445" s="56" t="s">
        <v>149</v>
      </c>
      <c r="C1445" s="55" t="s">
        <v>58</v>
      </c>
      <c r="D1445" s="55" t="s">
        <v>1932</v>
      </c>
      <c r="E1445" s="55" t="s">
        <v>163</v>
      </c>
      <c r="F1445" s="55" t="s">
        <v>35</v>
      </c>
      <c r="G1445" s="57">
        <v>45016</v>
      </c>
      <c r="H1445" s="58">
        <v>5.4567389999999998</v>
      </c>
      <c r="I1445" s="59">
        <v>8.23</v>
      </c>
      <c r="J1445" s="59">
        <v>10.38</v>
      </c>
      <c r="K1445" s="59">
        <v>54.78</v>
      </c>
      <c r="L1445" s="59">
        <v>1058.8655409999999</v>
      </c>
      <c r="M1445" s="57">
        <v>45189</v>
      </c>
      <c r="N1445" s="55" t="s">
        <v>73</v>
      </c>
      <c r="O1445" s="58">
        <v>-5.1279909999999997</v>
      </c>
      <c r="P1445" s="55" t="s">
        <v>74</v>
      </c>
      <c r="Q1445" s="55" t="s">
        <v>74</v>
      </c>
      <c r="R1445" s="59">
        <v>7.74</v>
      </c>
      <c r="S1445" s="60">
        <v>9.49</v>
      </c>
      <c r="T1445" s="60">
        <v>54.78</v>
      </c>
      <c r="U1445" s="55" t="s">
        <v>1672</v>
      </c>
      <c r="V1445" s="59">
        <v>1058.4467560000001</v>
      </c>
      <c r="W1445" s="55" t="s">
        <v>18</v>
      </c>
      <c r="X1445" s="61">
        <v>5</v>
      </c>
      <c r="Y1445" s="11">
        <f t="shared" si="106"/>
        <v>2023</v>
      </c>
      <c r="Z1445" s="7" t="str">
        <f t="shared" si="107"/>
        <v>2023.3</v>
      </c>
      <c r="AA1445" s="12">
        <f>IF(AND(INDEX('Rate Case History'!V$11:V$13,MATCH($F1445,'Rate Case History'!$U$11:$U$13,0))="Yes",INDEX('Rate Case History'!V$15:V$17,MATCH($N1445,'Rate Case History'!$U$15:$U$17,0))="Yes",$M1445&lt;='Rate Case History'!$V$7,ISNUMBER($S1445)),$S1445/100,"NA")</f>
        <v>9.4899999999999998E-2</v>
      </c>
    </row>
    <row r="1446" spans="1:27" x14ac:dyDescent="0.25">
      <c r="A1446" s="55" t="s">
        <v>148</v>
      </c>
      <c r="B1446" s="56" t="s">
        <v>149</v>
      </c>
      <c r="C1446" s="55" t="s">
        <v>58</v>
      </c>
      <c r="D1446" s="55" t="s">
        <v>1125</v>
      </c>
      <c r="E1446" s="55" t="s">
        <v>163</v>
      </c>
      <c r="F1446" s="55" t="s">
        <v>35</v>
      </c>
      <c r="G1446" s="57">
        <v>43266</v>
      </c>
      <c r="H1446" s="58">
        <v>-18.737190999999999</v>
      </c>
      <c r="I1446" s="59">
        <v>8.19</v>
      </c>
      <c r="J1446" s="59" t="s">
        <v>17</v>
      </c>
      <c r="K1446" s="59">
        <v>53.13</v>
      </c>
      <c r="L1446" s="59">
        <v>604.57647899999995</v>
      </c>
      <c r="M1446" s="57">
        <v>43369</v>
      </c>
      <c r="N1446" s="55" t="s">
        <v>76</v>
      </c>
      <c r="O1446" s="58">
        <v>-19.716936</v>
      </c>
      <c r="P1446" s="55" t="s">
        <v>74</v>
      </c>
      <c r="Q1446" s="55" t="s">
        <v>74</v>
      </c>
      <c r="R1446" s="59">
        <v>8.0500000000000007</v>
      </c>
      <c r="S1446" s="60" t="s">
        <v>17</v>
      </c>
      <c r="T1446" s="60">
        <v>49.83</v>
      </c>
      <c r="U1446" s="55" t="s">
        <v>1819</v>
      </c>
      <c r="V1446" s="59">
        <v>604.59968300000003</v>
      </c>
      <c r="W1446" s="55" t="s">
        <v>18</v>
      </c>
      <c r="X1446" s="61">
        <v>3</v>
      </c>
      <c r="Y1446" s="11">
        <f t="shared" si="106"/>
        <v>2018</v>
      </c>
      <c r="Z1446" s="7" t="str">
        <f t="shared" si="107"/>
        <v>2018.3</v>
      </c>
      <c r="AA1446" s="12" t="str">
        <f>IF(AND(INDEX('Rate Case History'!V$11:V$13,MATCH($F1446,'Rate Case History'!$U$11:$U$13,0))="Yes",INDEX('Rate Case History'!V$15:V$17,MATCH($N1446,'Rate Case History'!$U$15:$U$17,0))="Yes",$M1446&lt;='Rate Case History'!$V$7,ISNUMBER($S1446)),$S1446/100,"NA")</f>
        <v>NA</v>
      </c>
    </row>
    <row r="1447" spans="1:27" x14ac:dyDescent="0.25">
      <c r="A1447" s="55" t="s">
        <v>148</v>
      </c>
      <c r="B1447" s="56" t="s">
        <v>149</v>
      </c>
      <c r="C1447" s="55" t="s">
        <v>58</v>
      </c>
      <c r="D1447" s="55" t="s">
        <v>1126</v>
      </c>
      <c r="E1447" s="55" t="s">
        <v>163</v>
      </c>
      <c r="F1447" s="55" t="s">
        <v>35</v>
      </c>
      <c r="G1447" s="57">
        <v>42901</v>
      </c>
      <c r="H1447" s="58">
        <v>9.0220979999999997</v>
      </c>
      <c r="I1447" s="59">
        <v>8.15</v>
      </c>
      <c r="J1447" s="59" t="s">
        <v>17</v>
      </c>
      <c r="K1447" s="59">
        <v>52.16</v>
      </c>
      <c r="L1447" s="59">
        <v>588.95898499999998</v>
      </c>
      <c r="M1447" s="57">
        <v>43005</v>
      </c>
      <c r="N1447" s="55" t="s">
        <v>76</v>
      </c>
      <c r="O1447" s="58">
        <v>8.6335379999999997</v>
      </c>
      <c r="P1447" s="55" t="s">
        <v>74</v>
      </c>
      <c r="Q1447" s="55" t="s">
        <v>74</v>
      </c>
      <c r="R1447" s="59">
        <v>8.15</v>
      </c>
      <c r="S1447" s="60" t="s">
        <v>17</v>
      </c>
      <c r="T1447" s="60">
        <v>52.16</v>
      </c>
      <c r="U1447" s="55" t="s">
        <v>1854</v>
      </c>
      <c r="V1447" s="59">
        <v>588.95302400000003</v>
      </c>
      <c r="W1447" s="55" t="s">
        <v>18</v>
      </c>
      <c r="X1447" s="61">
        <v>3</v>
      </c>
      <c r="Y1447" s="11">
        <f t="shared" si="106"/>
        <v>2017</v>
      </c>
      <c r="Z1447" s="7" t="str">
        <f t="shared" si="107"/>
        <v>2017.3</v>
      </c>
      <c r="AA1447" s="12" t="str">
        <f>IF(AND(INDEX('Rate Case History'!V$11:V$13,MATCH($F1447,'Rate Case History'!$U$11:$U$13,0))="Yes",INDEX('Rate Case History'!V$15:V$17,MATCH($N1447,'Rate Case History'!$U$15:$U$17,0))="Yes",$M1447&lt;='Rate Case History'!$V$7,ISNUMBER($S1447)),$S1447/100,"NA")</f>
        <v>NA</v>
      </c>
    </row>
    <row r="1448" spans="1:27" x14ac:dyDescent="0.25">
      <c r="A1448" s="55" t="s">
        <v>148</v>
      </c>
      <c r="B1448" s="56" t="s">
        <v>149</v>
      </c>
      <c r="C1448" s="55" t="s">
        <v>58</v>
      </c>
      <c r="D1448" s="55" t="s">
        <v>1127</v>
      </c>
      <c r="E1448" s="55" t="s">
        <v>163</v>
      </c>
      <c r="F1448" s="55" t="s">
        <v>35</v>
      </c>
      <c r="G1448" s="57">
        <v>42536</v>
      </c>
      <c r="H1448" s="58">
        <v>4.3866949999999996</v>
      </c>
      <c r="I1448" s="59">
        <v>8.07</v>
      </c>
      <c r="J1448" s="59" t="s">
        <v>17</v>
      </c>
      <c r="K1448" s="59">
        <v>51.18</v>
      </c>
      <c r="L1448" s="59">
        <v>545.71288200000004</v>
      </c>
      <c r="M1448" s="57">
        <v>42656</v>
      </c>
      <c r="N1448" s="55" t="s">
        <v>76</v>
      </c>
      <c r="O1448" s="58">
        <v>4.0861470000000004</v>
      </c>
      <c r="P1448" s="55" t="s">
        <v>74</v>
      </c>
      <c r="Q1448" s="55" t="s">
        <v>74</v>
      </c>
      <c r="R1448" s="59">
        <v>8.11</v>
      </c>
      <c r="S1448" s="60" t="s">
        <v>17</v>
      </c>
      <c r="T1448" s="60">
        <v>51.35</v>
      </c>
      <c r="U1448" s="55" t="s">
        <v>1740</v>
      </c>
      <c r="V1448" s="60">
        <v>545.70106599999997</v>
      </c>
      <c r="W1448" s="55" t="s">
        <v>18</v>
      </c>
      <c r="X1448" s="61">
        <v>4</v>
      </c>
      <c r="Y1448" s="11">
        <f t="shared" si="106"/>
        <v>2016</v>
      </c>
      <c r="Z1448" s="7" t="str">
        <f t="shared" si="107"/>
        <v>2016.4</v>
      </c>
      <c r="AA1448" s="12" t="str">
        <f>IF(AND(INDEX('Rate Case History'!V$11:V$13,MATCH($F1448,'Rate Case History'!$U$11:$U$13,0))="Yes",INDEX('Rate Case History'!V$15:V$17,MATCH($N1448,'Rate Case History'!$U$15:$U$17,0))="Yes",$M1448&lt;='Rate Case History'!$V$7,ISNUMBER($S1448)),$S1448/100,"NA")</f>
        <v>NA</v>
      </c>
    </row>
    <row r="1449" spans="1:27" x14ac:dyDescent="0.25">
      <c r="A1449" s="55" t="s">
        <v>148</v>
      </c>
      <c r="B1449" s="56" t="s">
        <v>149</v>
      </c>
      <c r="C1449" s="55" t="s">
        <v>58</v>
      </c>
      <c r="D1449" s="55" t="s">
        <v>1128</v>
      </c>
      <c r="E1449" s="55" t="s">
        <v>163</v>
      </c>
      <c r="F1449" s="55" t="s">
        <v>35</v>
      </c>
      <c r="G1449" s="57">
        <v>41803</v>
      </c>
      <c r="H1449" s="58">
        <v>-2.9971700000000001</v>
      </c>
      <c r="I1449" s="59">
        <v>8.11</v>
      </c>
      <c r="J1449" s="59" t="s">
        <v>17</v>
      </c>
      <c r="K1449" s="59">
        <v>53.33</v>
      </c>
      <c r="L1449" s="60">
        <v>500.894228</v>
      </c>
      <c r="M1449" s="57">
        <v>41927</v>
      </c>
      <c r="N1449" s="55" t="s">
        <v>76</v>
      </c>
      <c r="O1449" s="58">
        <v>-2.6473230000000001</v>
      </c>
      <c r="P1449" s="55" t="s">
        <v>74</v>
      </c>
      <c r="Q1449" s="55" t="s">
        <v>74</v>
      </c>
      <c r="R1449" s="59">
        <v>8.1300000000000008</v>
      </c>
      <c r="S1449" s="59" t="s">
        <v>17</v>
      </c>
      <c r="T1449" s="59">
        <v>53.52</v>
      </c>
      <c r="U1449" s="55" t="s">
        <v>1829</v>
      </c>
      <c r="V1449" s="60">
        <v>500.90989000000002</v>
      </c>
      <c r="W1449" s="55" t="s">
        <v>18</v>
      </c>
      <c r="X1449" s="61">
        <v>4</v>
      </c>
      <c r="Y1449" s="11">
        <f t="shared" si="106"/>
        <v>2014</v>
      </c>
      <c r="Z1449" s="7" t="str">
        <f t="shared" si="107"/>
        <v>2014.4</v>
      </c>
      <c r="AA1449" s="12" t="str">
        <f>IF(AND(INDEX('Rate Case History'!V$11:V$13,MATCH($F1449,'Rate Case History'!$U$11:$U$13,0))="Yes",INDEX('Rate Case History'!V$15:V$17,MATCH($N1449,'Rate Case History'!$U$15:$U$17,0))="Yes",$M1449&lt;='Rate Case History'!$V$7,ISNUMBER($S1449)),$S1449/100,"NA")</f>
        <v>NA</v>
      </c>
    </row>
    <row r="1450" spans="1:27" x14ac:dyDescent="0.25">
      <c r="A1450" s="55" t="s">
        <v>148</v>
      </c>
      <c r="B1450" s="56" t="s">
        <v>149</v>
      </c>
      <c r="C1450" s="55" t="s">
        <v>58</v>
      </c>
      <c r="D1450" s="55" t="s">
        <v>1129</v>
      </c>
      <c r="E1450" s="55" t="s">
        <v>163</v>
      </c>
      <c r="F1450" s="55" t="s">
        <v>35</v>
      </c>
      <c r="G1450" s="57">
        <v>41075</v>
      </c>
      <c r="H1450" s="58">
        <v>8.7778050000000007</v>
      </c>
      <c r="I1450" s="59">
        <v>8.34</v>
      </c>
      <c r="J1450" s="59" t="s">
        <v>17</v>
      </c>
      <c r="K1450" s="59">
        <v>54.15</v>
      </c>
      <c r="L1450" s="59">
        <v>467.42031700000001</v>
      </c>
      <c r="M1450" s="57">
        <v>41193</v>
      </c>
      <c r="N1450" s="55" t="s">
        <v>76</v>
      </c>
      <c r="O1450" s="58">
        <v>7.5270000000000001</v>
      </c>
      <c r="P1450" s="55" t="s">
        <v>74</v>
      </c>
      <c r="Q1450" s="55" t="s">
        <v>74</v>
      </c>
      <c r="R1450" s="59">
        <v>8.34</v>
      </c>
      <c r="S1450" s="60" t="s">
        <v>17</v>
      </c>
      <c r="T1450" s="60">
        <v>54.28</v>
      </c>
      <c r="U1450" s="55" t="s">
        <v>1802</v>
      </c>
      <c r="V1450" s="60">
        <v>467.392044</v>
      </c>
      <c r="W1450" s="55" t="s">
        <v>18</v>
      </c>
      <c r="X1450" s="61">
        <v>3</v>
      </c>
      <c r="Y1450" s="11">
        <f t="shared" si="106"/>
        <v>2012</v>
      </c>
      <c r="Z1450" s="7" t="str">
        <f t="shared" si="107"/>
        <v>2012.4</v>
      </c>
      <c r="AA1450" s="12" t="str">
        <f>IF(AND(INDEX('Rate Case History'!V$11:V$13,MATCH($F1450,'Rate Case History'!$U$11:$U$13,0))="Yes",INDEX('Rate Case History'!V$15:V$17,MATCH($N1450,'Rate Case History'!$U$15:$U$17,0))="Yes",$M1450&lt;='Rate Case History'!$V$7,ISNUMBER($S1450)),$S1450/100,"NA")</f>
        <v>NA</v>
      </c>
    </row>
    <row r="1451" spans="1:27" x14ac:dyDescent="0.25">
      <c r="A1451" s="55" t="s">
        <v>148</v>
      </c>
      <c r="B1451" s="56" t="s">
        <v>149</v>
      </c>
      <c r="C1451" s="55" t="s">
        <v>58</v>
      </c>
      <c r="D1451" s="55" t="s">
        <v>1130</v>
      </c>
      <c r="E1451" s="55" t="s">
        <v>163</v>
      </c>
      <c r="F1451" s="55" t="s">
        <v>35</v>
      </c>
      <c r="G1451" s="57">
        <v>40709</v>
      </c>
      <c r="H1451" s="58">
        <v>8.6</v>
      </c>
      <c r="I1451" s="59">
        <v>8.44</v>
      </c>
      <c r="J1451" s="59" t="s">
        <v>17</v>
      </c>
      <c r="K1451" s="59">
        <v>54.58</v>
      </c>
      <c r="L1451" s="60">
        <v>438.8</v>
      </c>
      <c r="M1451" s="57">
        <v>40829</v>
      </c>
      <c r="N1451" s="55" t="s">
        <v>76</v>
      </c>
      <c r="O1451" s="58">
        <v>8.5</v>
      </c>
      <c r="P1451" s="55" t="s">
        <v>74</v>
      </c>
      <c r="Q1451" s="55" t="s">
        <v>74</v>
      </c>
      <c r="R1451" s="59">
        <v>8.44</v>
      </c>
      <c r="S1451" s="59" t="s">
        <v>17</v>
      </c>
      <c r="T1451" s="59">
        <v>54.58</v>
      </c>
      <c r="U1451" s="55" t="s">
        <v>1769</v>
      </c>
      <c r="V1451" s="60">
        <v>438.8</v>
      </c>
      <c r="W1451" s="55" t="s">
        <v>18</v>
      </c>
      <c r="X1451" s="61">
        <v>4</v>
      </c>
      <c r="Y1451" s="11">
        <f t="shared" si="106"/>
        <v>2011</v>
      </c>
      <c r="Z1451" s="7" t="str">
        <f t="shared" si="107"/>
        <v>2011.4</v>
      </c>
      <c r="AA1451" s="12" t="str">
        <f>IF(AND(INDEX('Rate Case History'!V$11:V$13,MATCH($F1451,'Rate Case History'!$U$11:$U$13,0))="Yes",INDEX('Rate Case History'!V$15:V$17,MATCH($N1451,'Rate Case History'!$U$15:$U$17,0))="Yes",$M1451&lt;='Rate Case History'!$V$7,ISNUMBER($S1451)),$S1451/100,"NA")</f>
        <v>NA</v>
      </c>
    </row>
    <row r="1452" spans="1:27" x14ac:dyDescent="0.25">
      <c r="A1452" s="55" t="s">
        <v>148</v>
      </c>
      <c r="B1452" s="56" t="s">
        <v>149</v>
      </c>
      <c r="C1452" s="55" t="s">
        <v>58</v>
      </c>
      <c r="D1452" s="55" t="s">
        <v>1131</v>
      </c>
      <c r="E1452" s="55" t="s">
        <v>163</v>
      </c>
      <c r="F1452" s="55" t="s">
        <v>35</v>
      </c>
      <c r="G1452" s="57">
        <v>38468</v>
      </c>
      <c r="H1452" s="58">
        <v>28.5</v>
      </c>
      <c r="I1452" s="59">
        <v>9.19</v>
      </c>
      <c r="J1452" s="60">
        <v>11.75</v>
      </c>
      <c r="K1452" s="59">
        <v>50.74</v>
      </c>
      <c r="L1452" s="59">
        <v>268.2</v>
      </c>
      <c r="M1452" s="57">
        <v>38656</v>
      </c>
      <c r="N1452" s="55" t="s">
        <v>73</v>
      </c>
      <c r="O1452" s="58">
        <v>22.9</v>
      </c>
      <c r="P1452" s="55" t="s">
        <v>74</v>
      </c>
      <c r="Q1452" s="55" t="s">
        <v>74</v>
      </c>
      <c r="R1452" s="59">
        <v>8.43</v>
      </c>
      <c r="S1452" s="60">
        <v>10.25</v>
      </c>
      <c r="T1452" s="59">
        <v>50.75</v>
      </c>
      <c r="U1452" s="55" t="s">
        <v>1726</v>
      </c>
      <c r="V1452" s="59">
        <v>268</v>
      </c>
      <c r="W1452" s="55" t="s">
        <v>18</v>
      </c>
      <c r="X1452" s="61">
        <v>6</v>
      </c>
      <c r="Y1452" s="11">
        <f t="shared" si="106"/>
        <v>2005</v>
      </c>
      <c r="Z1452" s="7" t="str">
        <f t="shared" si="107"/>
        <v>2005.4</v>
      </c>
      <c r="AA1452" s="12">
        <f>IF(AND(INDEX('Rate Case History'!V$11:V$13,MATCH($F1452,'Rate Case History'!$U$11:$U$13,0))="Yes",INDEX('Rate Case History'!V$15:V$17,MATCH($N1452,'Rate Case History'!$U$15:$U$17,0))="Yes",$M1452&lt;='Rate Case History'!$V$7,ISNUMBER($S1452)),$S1452/100,"NA")</f>
        <v>0.10249999999999999</v>
      </c>
    </row>
    <row r="1453" spans="1:27" x14ac:dyDescent="0.25">
      <c r="A1453" s="55" t="s">
        <v>148</v>
      </c>
      <c r="B1453" s="56" t="s">
        <v>149</v>
      </c>
      <c r="C1453" s="55" t="s">
        <v>58</v>
      </c>
      <c r="D1453" s="55" t="s">
        <v>2519</v>
      </c>
      <c r="E1453" s="55" t="s">
        <v>163</v>
      </c>
      <c r="F1453" s="55" t="s">
        <v>35</v>
      </c>
      <c r="G1453" s="57">
        <v>32660</v>
      </c>
      <c r="H1453" s="58">
        <v>11.3</v>
      </c>
      <c r="I1453" s="59">
        <v>10.69</v>
      </c>
      <c r="J1453" s="59">
        <v>13.25</v>
      </c>
      <c r="K1453" s="59">
        <v>44.23</v>
      </c>
      <c r="L1453" s="59">
        <v>131.30000000000001</v>
      </c>
      <c r="M1453" s="57">
        <v>32840</v>
      </c>
      <c r="N1453" s="55" t="s">
        <v>76</v>
      </c>
      <c r="O1453" s="58">
        <v>10.1</v>
      </c>
      <c r="P1453" s="55" t="s">
        <v>74</v>
      </c>
      <c r="Q1453" s="55" t="s">
        <v>74</v>
      </c>
      <c r="R1453" s="59">
        <v>10.48</v>
      </c>
      <c r="S1453" s="59">
        <v>12.75</v>
      </c>
      <c r="T1453" s="59">
        <v>45</v>
      </c>
      <c r="U1453" s="55" t="s">
        <v>2127</v>
      </c>
      <c r="V1453" s="59">
        <v>128.6</v>
      </c>
      <c r="W1453" s="55" t="s">
        <v>18</v>
      </c>
      <c r="X1453" s="61">
        <v>6</v>
      </c>
      <c r="Y1453" s="11">
        <f t="shared" si="106"/>
        <v>1989</v>
      </c>
      <c r="Z1453" s="7" t="str">
        <f t="shared" si="107"/>
        <v>1989.4</v>
      </c>
      <c r="AA1453" s="12">
        <f>IF(AND(INDEX('Rate Case History'!V$11:V$13,MATCH($F1453,'Rate Case History'!$U$11:$U$13,0))="Yes",INDEX('Rate Case History'!V$15:V$17,MATCH($N1453,'Rate Case History'!$U$15:$U$17,0))="Yes",$M1453&lt;='Rate Case History'!$V$7,ISNUMBER($S1453)),$S1453/100,"NA")</f>
        <v>0.1275</v>
      </c>
    </row>
    <row r="1454" spans="1:27" x14ac:dyDescent="0.25">
      <c r="A1454" s="55" t="s">
        <v>148</v>
      </c>
      <c r="B1454" s="56" t="s">
        <v>149</v>
      </c>
      <c r="C1454" s="55" t="s">
        <v>58</v>
      </c>
      <c r="D1454" s="55" t="s">
        <v>2520</v>
      </c>
      <c r="E1454" s="55" t="s">
        <v>163</v>
      </c>
      <c r="F1454" s="55" t="s">
        <v>35</v>
      </c>
      <c r="G1454" s="57">
        <v>31933</v>
      </c>
      <c r="H1454" s="58">
        <v>6.7</v>
      </c>
      <c r="I1454" s="59">
        <v>10.87</v>
      </c>
      <c r="J1454" s="59">
        <v>14.25</v>
      </c>
      <c r="K1454" s="59">
        <v>44.24</v>
      </c>
      <c r="L1454" s="59" t="s">
        <v>17</v>
      </c>
      <c r="M1454" s="57">
        <v>32093</v>
      </c>
      <c r="N1454" s="55" t="s">
        <v>76</v>
      </c>
      <c r="O1454" s="58">
        <v>4.3</v>
      </c>
      <c r="P1454" s="55" t="s">
        <v>74</v>
      </c>
      <c r="Q1454" s="55" t="s">
        <v>74</v>
      </c>
      <c r="R1454" s="59">
        <v>10.24</v>
      </c>
      <c r="S1454" s="59">
        <v>12.75</v>
      </c>
      <c r="T1454" s="59">
        <v>44.18</v>
      </c>
      <c r="U1454" s="55" t="s">
        <v>2286</v>
      </c>
      <c r="V1454" s="59" t="s">
        <v>17</v>
      </c>
      <c r="W1454" s="55" t="s">
        <v>17</v>
      </c>
      <c r="X1454" s="61">
        <v>5</v>
      </c>
      <c r="Y1454" s="11">
        <f t="shared" si="106"/>
        <v>1987</v>
      </c>
      <c r="Z1454" s="7" t="str">
        <f t="shared" si="107"/>
        <v>1987.4</v>
      </c>
      <c r="AA1454" s="12">
        <f>IF(AND(INDEX('Rate Case History'!V$11:V$13,MATCH($F1454,'Rate Case History'!$U$11:$U$13,0))="Yes",INDEX('Rate Case History'!V$15:V$17,MATCH($N1454,'Rate Case History'!$U$15:$U$17,0))="Yes",$M1454&lt;='Rate Case History'!$V$7,ISNUMBER($S1454)),$S1454/100,"NA")</f>
        <v>0.1275</v>
      </c>
    </row>
    <row r="1455" spans="1:27" x14ac:dyDescent="0.25">
      <c r="A1455" s="55" t="s">
        <v>148</v>
      </c>
      <c r="B1455" s="56" t="s">
        <v>149</v>
      </c>
      <c r="C1455" s="55" t="s">
        <v>58</v>
      </c>
      <c r="D1455" s="55" t="s">
        <v>2521</v>
      </c>
      <c r="E1455" s="55" t="s">
        <v>163</v>
      </c>
      <c r="F1455" s="55" t="s">
        <v>35</v>
      </c>
      <c r="G1455" s="57">
        <v>30480</v>
      </c>
      <c r="H1455" s="58">
        <v>11.4</v>
      </c>
      <c r="I1455" s="59">
        <v>12.48</v>
      </c>
      <c r="J1455" s="60">
        <v>16</v>
      </c>
      <c r="K1455" s="59">
        <v>40.96</v>
      </c>
      <c r="L1455" s="59" t="s">
        <v>17</v>
      </c>
      <c r="M1455" s="57">
        <v>30587</v>
      </c>
      <c r="N1455" s="55" t="s">
        <v>76</v>
      </c>
      <c r="O1455" s="58">
        <v>7.5</v>
      </c>
      <c r="P1455" s="55" t="s">
        <v>74</v>
      </c>
      <c r="Q1455" s="55" t="s">
        <v>74</v>
      </c>
      <c r="R1455" s="59">
        <v>11.8</v>
      </c>
      <c r="S1455" s="60">
        <v>14.25</v>
      </c>
      <c r="T1455" s="59">
        <v>41.77</v>
      </c>
      <c r="U1455" s="55" t="s">
        <v>2005</v>
      </c>
      <c r="V1455" s="59" t="s">
        <v>17</v>
      </c>
      <c r="W1455" s="55" t="s">
        <v>17</v>
      </c>
      <c r="X1455" s="61">
        <v>3</v>
      </c>
      <c r="Y1455" s="11">
        <f t="shared" ref="Y1455:Y1472" si="108">YEAR(M1455)</f>
        <v>1983</v>
      </c>
      <c r="Z1455" s="7" t="str">
        <f t="shared" ref="Z1455:Z1472" si="109">YEAR(M1455)&amp;"."&amp;INT((MONTH(M1455)-1)/3)+1</f>
        <v>1983.3</v>
      </c>
      <c r="AA1455" s="12">
        <f>IF(AND(INDEX('Rate Case History'!V$11:V$13,MATCH($F1455,'Rate Case History'!$U$11:$U$13,0))="Yes",INDEX('Rate Case History'!V$15:V$17,MATCH($N1455,'Rate Case History'!$U$15:$U$17,0))="Yes",$M1455&lt;='Rate Case History'!$V$7,ISNUMBER($S1455)),$S1455/100,"NA")</f>
        <v>0.14249999999999999</v>
      </c>
    </row>
    <row r="1456" spans="1:27" x14ac:dyDescent="0.25">
      <c r="A1456" s="55" t="s">
        <v>148</v>
      </c>
      <c r="B1456" s="56" t="s">
        <v>149</v>
      </c>
      <c r="C1456" s="55" t="s">
        <v>58</v>
      </c>
      <c r="D1456" s="55" t="s">
        <v>2522</v>
      </c>
      <c r="E1456" s="55" t="s">
        <v>163</v>
      </c>
      <c r="F1456" s="55" t="s">
        <v>35</v>
      </c>
      <c r="G1456" s="57">
        <v>30133</v>
      </c>
      <c r="H1456" s="58">
        <v>16.399999999999999</v>
      </c>
      <c r="I1456" s="59">
        <v>13.32</v>
      </c>
      <c r="J1456" s="59">
        <v>18</v>
      </c>
      <c r="K1456" s="59">
        <v>39.14</v>
      </c>
      <c r="L1456" s="59">
        <v>78.400000000000006</v>
      </c>
      <c r="M1456" s="57">
        <v>30223</v>
      </c>
      <c r="N1456" s="55" t="s">
        <v>76</v>
      </c>
      <c r="O1456" s="58">
        <v>10.3</v>
      </c>
      <c r="P1456" s="55" t="s">
        <v>74</v>
      </c>
      <c r="Q1456" s="55" t="s">
        <v>75</v>
      </c>
      <c r="R1456" s="59">
        <v>11.86</v>
      </c>
      <c r="S1456" s="59">
        <v>14.5</v>
      </c>
      <c r="T1456" s="59">
        <v>38.25</v>
      </c>
      <c r="U1456" s="55" t="s">
        <v>2060</v>
      </c>
      <c r="V1456" s="59">
        <v>77.8</v>
      </c>
      <c r="W1456" s="55" t="s">
        <v>18</v>
      </c>
      <c r="X1456" s="61">
        <v>3</v>
      </c>
      <c r="Y1456" s="11">
        <f t="shared" si="108"/>
        <v>1982</v>
      </c>
      <c r="Z1456" s="7" t="str">
        <f t="shared" si="109"/>
        <v>1982.3</v>
      </c>
      <c r="AA1456" s="12">
        <f>IF(AND(INDEX('Rate Case History'!V$11:V$13,MATCH($F1456,'Rate Case History'!$U$11:$U$13,0))="Yes",INDEX('Rate Case History'!V$15:V$17,MATCH($N1456,'Rate Case History'!$U$15:$U$17,0))="Yes",$M1456&lt;='Rate Case History'!$V$7,ISNUMBER($S1456)),$S1456/100,"NA")</f>
        <v>0.14499999999999999</v>
      </c>
    </row>
    <row r="1457" spans="1:27" x14ac:dyDescent="0.25">
      <c r="A1457" s="55" t="s">
        <v>148</v>
      </c>
      <c r="B1457" s="56" t="s">
        <v>837</v>
      </c>
      <c r="C1457" s="55" t="s">
        <v>50</v>
      </c>
      <c r="D1457" s="55" t="s">
        <v>2523</v>
      </c>
      <c r="E1457" s="55" t="s">
        <v>163</v>
      </c>
      <c r="F1457" s="55" t="s">
        <v>35</v>
      </c>
      <c r="G1457" s="57">
        <v>45092</v>
      </c>
      <c r="H1457" s="58">
        <v>13.62384</v>
      </c>
      <c r="I1457" s="59">
        <v>6.94</v>
      </c>
      <c r="J1457" s="59">
        <v>9.3000000000000007</v>
      </c>
      <c r="K1457" s="59">
        <v>54.05</v>
      </c>
      <c r="L1457" s="60">
        <v>561.02418</v>
      </c>
      <c r="M1457" s="57">
        <v>45204</v>
      </c>
      <c r="N1457" s="55" t="s">
        <v>73</v>
      </c>
      <c r="O1457" s="58">
        <v>12.9399</v>
      </c>
      <c r="P1457" s="55" t="s">
        <v>74</v>
      </c>
      <c r="Q1457" s="55" t="s">
        <v>74</v>
      </c>
      <c r="R1457" s="59">
        <v>6.9</v>
      </c>
      <c r="S1457" s="59">
        <v>9.3000000000000007</v>
      </c>
      <c r="T1457" s="59">
        <v>53.13</v>
      </c>
      <c r="U1457" s="55" t="s">
        <v>1904</v>
      </c>
      <c r="V1457" s="60">
        <v>558.58260700000005</v>
      </c>
      <c r="W1457" s="55" t="s">
        <v>18</v>
      </c>
      <c r="X1457" s="61">
        <v>3</v>
      </c>
      <c r="Y1457" s="11">
        <f t="shared" si="108"/>
        <v>2023</v>
      </c>
      <c r="Z1457" s="7" t="str">
        <f t="shared" si="109"/>
        <v>2023.4</v>
      </c>
      <c r="AA1457" s="12">
        <f>IF(AND(INDEX('Rate Case History'!V$11:V$13,MATCH($F1457,'Rate Case History'!$U$11:$U$13,0))="Yes",INDEX('Rate Case History'!V$15:V$17,MATCH($N1457,'Rate Case History'!$U$15:$U$17,0))="Yes",$M1457&lt;='Rate Case History'!$V$7,ISNUMBER($S1457)),$S1457/100,"NA")</f>
        <v>9.3000000000000013E-2</v>
      </c>
    </row>
    <row r="1458" spans="1:27" x14ac:dyDescent="0.25">
      <c r="A1458" s="55" t="s">
        <v>148</v>
      </c>
      <c r="B1458" s="56" t="s">
        <v>837</v>
      </c>
      <c r="C1458" s="55" t="s">
        <v>50</v>
      </c>
      <c r="D1458" s="55" t="s">
        <v>1599</v>
      </c>
      <c r="E1458" s="55" t="s">
        <v>163</v>
      </c>
      <c r="F1458" s="55" t="s">
        <v>35</v>
      </c>
      <c r="G1458" s="57">
        <v>44652</v>
      </c>
      <c r="H1458" s="58">
        <v>9.5709560000000007</v>
      </c>
      <c r="I1458" s="59">
        <v>7.26</v>
      </c>
      <c r="J1458" s="59">
        <v>9.9</v>
      </c>
      <c r="K1458" s="59">
        <v>54.56</v>
      </c>
      <c r="L1458" s="60">
        <v>505.22607099999999</v>
      </c>
      <c r="M1458" s="57">
        <v>44819</v>
      </c>
      <c r="N1458" s="55" t="s">
        <v>73</v>
      </c>
      <c r="O1458" s="58">
        <v>1.6591400000000001</v>
      </c>
      <c r="P1458" s="55" t="s">
        <v>74</v>
      </c>
      <c r="Q1458" s="55" t="s">
        <v>74</v>
      </c>
      <c r="R1458" s="59">
        <v>6.8</v>
      </c>
      <c r="S1458" s="59">
        <v>9.3000000000000007</v>
      </c>
      <c r="T1458" s="59">
        <v>52.2</v>
      </c>
      <c r="U1458" s="55" t="s">
        <v>1664</v>
      </c>
      <c r="V1458" s="60">
        <v>501.32206100000002</v>
      </c>
      <c r="W1458" s="55" t="s">
        <v>18</v>
      </c>
      <c r="X1458" s="61">
        <v>5</v>
      </c>
      <c r="Y1458" s="11">
        <f t="shared" si="108"/>
        <v>2022</v>
      </c>
      <c r="Z1458" s="7" t="str">
        <f t="shared" si="109"/>
        <v>2022.3</v>
      </c>
      <c r="AA1458" s="12">
        <f>IF(AND(INDEX('Rate Case History'!V$11:V$13,MATCH($F1458,'Rate Case History'!$U$11:$U$13,0))="Yes",INDEX('Rate Case History'!V$15:V$17,MATCH($N1458,'Rate Case History'!$U$15:$U$17,0))="Yes",$M1458&lt;='Rate Case History'!$V$7,ISNUMBER($S1458)),$S1458/100,"NA")</f>
        <v>9.3000000000000013E-2</v>
      </c>
    </row>
    <row r="1459" spans="1:27" x14ac:dyDescent="0.25">
      <c r="A1459" s="55" t="s">
        <v>148</v>
      </c>
      <c r="B1459" s="56" t="s">
        <v>837</v>
      </c>
      <c r="C1459" s="55" t="s">
        <v>50</v>
      </c>
      <c r="D1459" s="55" t="s">
        <v>1578</v>
      </c>
      <c r="E1459" s="55" t="s">
        <v>163</v>
      </c>
      <c r="F1459" s="55" t="s">
        <v>35</v>
      </c>
      <c r="G1459" s="57">
        <v>44362</v>
      </c>
      <c r="H1459" s="58">
        <v>17.282001999999999</v>
      </c>
      <c r="I1459" s="59" t="s">
        <v>17</v>
      </c>
      <c r="J1459" s="59">
        <v>12.6</v>
      </c>
      <c r="K1459" s="59">
        <v>52.2</v>
      </c>
      <c r="L1459" s="59">
        <v>452.73102699999998</v>
      </c>
      <c r="M1459" s="57">
        <v>44468</v>
      </c>
      <c r="N1459" s="55" t="s">
        <v>73</v>
      </c>
      <c r="O1459" s="58">
        <v>7.4415620000000002</v>
      </c>
      <c r="P1459" s="55" t="s">
        <v>74</v>
      </c>
      <c r="Q1459" s="55" t="s">
        <v>74</v>
      </c>
      <c r="R1459" s="59">
        <v>7.07</v>
      </c>
      <c r="S1459" s="59">
        <v>9.8000000000000007</v>
      </c>
      <c r="T1459" s="59">
        <v>52.2</v>
      </c>
      <c r="U1459" s="55" t="s">
        <v>1693</v>
      </c>
      <c r="V1459" s="59">
        <v>452.65558800000002</v>
      </c>
      <c r="W1459" s="55" t="s">
        <v>18</v>
      </c>
      <c r="X1459" s="61">
        <v>3</v>
      </c>
      <c r="Y1459" s="11">
        <f t="shared" si="108"/>
        <v>2021</v>
      </c>
      <c r="Z1459" s="7" t="str">
        <f t="shared" si="109"/>
        <v>2021.3</v>
      </c>
      <c r="AA1459" s="12">
        <f>IF(AND(INDEX('Rate Case History'!V$11:V$13,MATCH($F1459,'Rate Case History'!$U$11:$U$13,0))="Yes",INDEX('Rate Case History'!V$15:V$17,MATCH($N1459,'Rate Case History'!$U$15:$U$17,0))="Yes",$M1459&lt;='Rate Case History'!$V$7,ISNUMBER($S1459)),$S1459/100,"NA")</f>
        <v>9.8000000000000004E-2</v>
      </c>
    </row>
    <row r="1460" spans="1:27" x14ac:dyDescent="0.25">
      <c r="A1460" s="55" t="s">
        <v>148</v>
      </c>
      <c r="B1460" s="56" t="s">
        <v>837</v>
      </c>
      <c r="C1460" s="55" t="s">
        <v>50</v>
      </c>
      <c r="D1460" s="55" t="s">
        <v>1579</v>
      </c>
      <c r="E1460" s="55" t="s">
        <v>163</v>
      </c>
      <c r="F1460" s="55" t="s">
        <v>35</v>
      </c>
      <c r="G1460" s="57">
        <v>43997</v>
      </c>
      <c r="H1460" s="58">
        <v>15.428794</v>
      </c>
      <c r="I1460" s="59">
        <v>8.75</v>
      </c>
      <c r="J1460" s="59">
        <v>12.6</v>
      </c>
      <c r="K1460" s="59">
        <v>52.31</v>
      </c>
      <c r="L1460" s="59">
        <v>407.61348400000003</v>
      </c>
      <c r="M1460" s="57">
        <v>44108</v>
      </c>
      <c r="N1460" s="55" t="s">
        <v>73</v>
      </c>
      <c r="O1460" s="58">
        <v>7.0845349999999998</v>
      </c>
      <c r="P1460" s="55" t="s">
        <v>74</v>
      </c>
      <c r="Q1460" s="55" t="s">
        <v>74</v>
      </c>
      <c r="R1460" s="59">
        <v>7.23</v>
      </c>
      <c r="S1460" s="59">
        <v>9.8000000000000007</v>
      </c>
      <c r="T1460" s="59">
        <v>52.31</v>
      </c>
      <c r="U1460" s="55" t="s">
        <v>1694</v>
      </c>
      <c r="V1460" s="59">
        <v>407.61204600000002</v>
      </c>
      <c r="W1460" s="55" t="s">
        <v>18</v>
      </c>
      <c r="X1460" s="61">
        <v>3</v>
      </c>
      <c r="Y1460" s="11">
        <f t="shared" si="108"/>
        <v>2020</v>
      </c>
      <c r="Z1460" s="7" t="str">
        <f t="shared" si="109"/>
        <v>2020.4</v>
      </c>
      <c r="AA1460" s="12">
        <f>IF(AND(INDEX('Rate Case History'!V$11:V$13,MATCH($F1460,'Rate Case History'!$U$11:$U$13,0))="Yes",INDEX('Rate Case History'!V$15:V$17,MATCH($N1460,'Rate Case History'!$U$15:$U$17,0))="Yes",$M1460&lt;='Rate Case History'!$V$7,ISNUMBER($S1460)),$S1460/100,"NA")</f>
        <v>9.8000000000000004E-2</v>
      </c>
    </row>
    <row r="1461" spans="1:27" x14ac:dyDescent="0.25">
      <c r="A1461" s="55" t="s">
        <v>148</v>
      </c>
      <c r="B1461" s="56" t="s">
        <v>837</v>
      </c>
      <c r="C1461" s="55" t="s">
        <v>50</v>
      </c>
      <c r="D1461" s="55" t="s">
        <v>1580</v>
      </c>
      <c r="E1461" s="55" t="s">
        <v>163</v>
      </c>
      <c r="F1461" s="55" t="s">
        <v>35</v>
      </c>
      <c r="G1461" s="57">
        <v>43630</v>
      </c>
      <c r="H1461" s="58">
        <v>12.941236999999999</v>
      </c>
      <c r="I1461" s="59">
        <v>8.8800000000000008</v>
      </c>
      <c r="J1461" s="59">
        <v>12.6</v>
      </c>
      <c r="K1461" s="59">
        <v>55.35</v>
      </c>
      <c r="L1461" s="59">
        <v>365.77878500000003</v>
      </c>
      <c r="M1461" s="57">
        <v>43740</v>
      </c>
      <c r="N1461" s="55" t="s">
        <v>73</v>
      </c>
      <c r="O1461" s="58">
        <v>6.1023170000000002</v>
      </c>
      <c r="P1461" s="55" t="s">
        <v>74</v>
      </c>
      <c r="Q1461" s="55" t="s">
        <v>74</v>
      </c>
      <c r="R1461" s="59">
        <v>7.57</v>
      </c>
      <c r="S1461" s="59">
        <v>9.9</v>
      </c>
      <c r="T1461" s="59">
        <v>55.35</v>
      </c>
      <c r="U1461" s="55" t="s">
        <v>1784</v>
      </c>
      <c r="V1461" s="59">
        <v>365.709406</v>
      </c>
      <c r="W1461" s="55" t="s">
        <v>18</v>
      </c>
      <c r="X1461" s="61">
        <v>3</v>
      </c>
      <c r="Y1461" s="11">
        <f t="shared" si="108"/>
        <v>2019</v>
      </c>
      <c r="Z1461" s="7" t="str">
        <f t="shared" si="109"/>
        <v>2019.4</v>
      </c>
      <c r="AA1461" s="12">
        <f>IF(AND(INDEX('Rate Case History'!V$11:V$13,MATCH($F1461,'Rate Case History'!$U$11:$U$13,0))="Yes",INDEX('Rate Case History'!V$15:V$17,MATCH($N1461,'Rate Case History'!$U$15:$U$17,0))="Yes",$M1461&lt;='Rate Case History'!$V$7,ISNUMBER($S1461)),$S1461/100,"NA")</f>
        <v>9.9000000000000005E-2</v>
      </c>
    </row>
    <row r="1462" spans="1:27" x14ac:dyDescent="0.25">
      <c r="A1462" s="55" t="s">
        <v>148</v>
      </c>
      <c r="B1462" s="56" t="s">
        <v>837</v>
      </c>
      <c r="C1462" s="55" t="s">
        <v>50</v>
      </c>
      <c r="D1462" s="55" t="s">
        <v>1132</v>
      </c>
      <c r="E1462" s="55" t="s">
        <v>163</v>
      </c>
      <c r="F1462" s="55" t="s">
        <v>35</v>
      </c>
      <c r="G1462" s="57">
        <v>43266</v>
      </c>
      <c r="H1462" s="58">
        <v>-3.9526379999999999</v>
      </c>
      <c r="I1462" s="59">
        <v>8.8699999999999992</v>
      </c>
      <c r="J1462" s="59" t="s">
        <v>17</v>
      </c>
      <c r="K1462" s="59">
        <v>53</v>
      </c>
      <c r="L1462" s="60">
        <v>341.62804</v>
      </c>
      <c r="M1462" s="57">
        <v>43369</v>
      </c>
      <c r="N1462" s="55" t="s">
        <v>73</v>
      </c>
      <c r="O1462" s="58">
        <v>-13.855623</v>
      </c>
      <c r="P1462" s="55" t="s">
        <v>74</v>
      </c>
      <c r="Q1462" s="55" t="s">
        <v>74</v>
      </c>
      <c r="R1462" s="59">
        <v>7.6</v>
      </c>
      <c r="S1462" s="59">
        <v>10.199999999999999</v>
      </c>
      <c r="T1462" s="59">
        <v>53</v>
      </c>
      <c r="U1462" s="55" t="s">
        <v>1819</v>
      </c>
      <c r="V1462" s="60">
        <v>341.418476</v>
      </c>
      <c r="W1462" s="55" t="s">
        <v>18</v>
      </c>
      <c r="X1462" s="61">
        <v>3</v>
      </c>
      <c r="Y1462" s="11">
        <f t="shared" si="108"/>
        <v>2018</v>
      </c>
      <c r="Z1462" s="7" t="str">
        <f t="shared" si="109"/>
        <v>2018.3</v>
      </c>
      <c r="AA1462" s="12">
        <f>IF(AND(INDEX('Rate Case History'!V$11:V$13,MATCH($F1462,'Rate Case History'!$U$11:$U$13,0))="Yes",INDEX('Rate Case History'!V$15:V$17,MATCH($N1462,'Rate Case History'!$U$15:$U$17,0))="Yes",$M1462&lt;='Rate Case History'!$V$7,ISNUMBER($S1462)),$S1462/100,"NA")</f>
        <v>0.10199999999999999</v>
      </c>
    </row>
    <row r="1463" spans="1:27" x14ac:dyDescent="0.25">
      <c r="A1463" s="55" t="s">
        <v>148</v>
      </c>
      <c r="B1463" s="56" t="s">
        <v>837</v>
      </c>
      <c r="C1463" s="55" t="s">
        <v>50</v>
      </c>
      <c r="D1463" s="55" t="s">
        <v>1133</v>
      </c>
      <c r="E1463" s="55" t="s">
        <v>163</v>
      </c>
      <c r="F1463" s="55" t="s">
        <v>35</v>
      </c>
      <c r="G1463" s="57">
        <v>42901</v>
      </c>
      <c r="H1463" s="58">
        <v>17.223521999999999</v>
      </c>
      <c r="I1463" s="59">
        <v>8.8699999999999992</v>
      </c>
      <c r="J1463" s="59">
        <v>12.6</v>
      </c>
      <c r="K1463" s="59">
        <v>53</v>
      </c>
      <c r="L1463" s="60">
        <v>304.79726099999999</v>
      </c>
      <c r="M1463" s="57">
        <v>43005</v>
      </c>
      <c r="N1463" s="55" t="s">
        <v>73</v>
      </c>
      <c r="O1463" s="58">
        <v>5.5</v>
      </c>
      <c r="P1463" s="55" t="s">
        <v>74</v>
      </c>
      <c r="Q1463" s="55" t="s">
        <v>74</v>
      </c>
      <c r="R1463" s="60">
        <v>7.6</v>
      </c>
      <c r="S1463" s="60">
        <v>10.199999999999999</v>
      </c>
      <c r="T1463" s="60">
        <v>53</v>
      </c>
      <c r="U1463" s="55" t="s">
        <v>1854</v>
      </c>
      <c r="V1463" s="60">
        <v>304.07718799999998</v>
      </c>
      <c r="W1463" s="55" t="s">
        <v>18</v>
      </c>
      <c r="X1463" s="61">
        <v>3</v>
      </c>
      <c r="Y1463" s="11">
        <f t="shared" si="108"/>
        <v>2017</v>
      </c>
      <c r="Z1463" s="7" t="str">
        <f t="shared" si="109"/>
        <v>2017.3</v>
      </c>
      <c r="AA1463" s="12">
        <f>IF(AND(INDEX('Rate Case History'!V$11:V$13,MATCH($F1463,'Rate Case History'!$U$11:$U$13,0))="Yes",INDEX('Rate Case History'!V$15:V$17,MATCH($N1463,'Rate Case History'!$U$15:$U$17,0))="Yes",$M1463&lt;='Rate Case History'!$V$7,ISNUMBER($S1463)),$S1463/100,"NA")</f>
        <v>0.10199999999999999</v>
      </c>
    </row>
    <row r="1464" spans="1:27" x14ac:dyDescent="0.25">
      <c r="A1464" s="55" t="s">
        <v>148</v>
      </c>
      <c r="B1464" s="56" t="s">
        <v>837</v>
      </c>
      <c r="C1464" s="55" t="s">
        <v>50</v>
      </c>
      <c r="D1464" s="55" t="s">
        <v>1134</v>
      </c>
      <c r="E1464" s="55" t="s">
        <v>163</v>
      </c>
      <c r="F1464" s="55" t="s">
        <v>35</v>
      </c>
      <c r="G1464" s="57">
        <v>42536</v>
      </c>
      <c r="H1464" s="58">
        <v>15.555221</v>
      </c>
      <c r="I1464" s="59">
        <v>8.9600000000000009</v>
      </c>
      <c r="J1464" s="59">
        <v>12.6</v>
      </c>
      <c r="K1464" s="59">
        <v>53</v>
      </c>
      <c r="L1464" s="60">
        <v>246.093583</v>
      </c>
      <c r="M1464" s="57">
        <v>42656</v>
      </c>
      <c r="N1464" s="55" t="s">
        <v>73</v>
      </c>
      <c r="O1464" s="58">
        <v>8.3000000000000007</v>
      </c>
      <c r="P1464" s="55" t="s">
        <v>74</v>
      </c>
      <c r="Q1464" s="55" t="s">
        <v>74</v>
      </c>
      <c r="R1464" s="59">
        <v>7.68</v>
      </c>
      <c r="S1464" s="59">
        <v>10.199999999999999</v>
      </c>
      <c r="T1464" s="60">
        <v>53</v>
      </c>
      <c r="U1464" s="55" t="s">
        <v>1740</v>
      </c>
      <c r="V1464" s="60">
        <v>246.085576</v>
      </c>
      <c r="W1464" s="55" t="s">
        <v>18</v>
      </c>
      <c r="X1464" s="61">
        <v>4</v>
      </c>
      <c r="Y1464" s="11">
        <f t="shared" si="108"/>
        <v>2016</v>
      </c>
      <c r="Z1464" s="7" t="str">
        <f t="shared" si="109"/>
        <v>2016.4</v>
      </c>
      <c r="AA1464" s="12">
        <f>IF(AND(INDEX('Rate Case History'!V$11:V$13,MATCH($F1464,'Rate Case History'!$U$11:$U$13,0))="Yes",INDEX('Rate Case History'!V$15:V$17,MATCH($N1464,'Rate Case History'!$U$15:$U$17,0))="Yes",$M1464&lt;='Rate Case History'!$V$7,ISNUMBER($S1464)),$S1464/100,"NA")</f>
        <v>0.10199999999999999</v>
      </c>
    </row>
    <row r="1465" spans="1:27" x14ac:dyDescent="0.25">
      <c r="A1465" s="55" t="s">
        <v>148</v>
      </c>
      <c r="B1465" s="56" t="s">
        <v>837</v>
      </c>
      <c r="C1465" s="55" t="s">
        <v>50</v>
      </c>
      <c r="D1465" s="55" t="s">
        <v>1135</v>
      </c>
      <c r="E1465" s="55" t="s">
        <v>163</v>
      </c>
      <c r="F1465" s="55" t="s">
        <v>35</v>
      </c>
      <c r="G1465" s="57">
        <v>37379</v>
      </c>
      <c r="H1465" s="58">
        <v>15.336891</v>
      </c>
      <c r="I1465" s="59" t="s">
        <v>17</v>
      </c>
      <c r="J1465" s="59">
        <v>12.6</v>
      </c>
      <c r="K1465" s="59" t="s">
        <v>17</v>
      </c>
      <c r="L1465" s="59" t="s">
        <v>17</v>
      </c>
      <c r="M1465" s="57">
        <v>37561</v>
      </c>
      <c r="N1465" s="55" t="s">
        <v>76</v>
      </c>
      <c r="O1465" s="58">
        <v>8.3812200000000008</v>
      </c>
      <c r="P1465" s="55" t="s">
        <v>74</v>
      </c>
      <c r="Q1465" s="55" t="s">
        <v>74</v>
      </c>
      <c r="R1465" s="59">
        <v>10.39</v>
      </c>
      <c r="S1465" s="59">
        <v>12.6</v>
      </c>
      <c r="T1465" s="59">
        <v>54.9</v>
      </c>
      <c r="U1465" s="55" t="s">
        <v>1899</v>
      </c>
      <c r="V1465" s="59">
        <v>184.08396200000001</v>
      </c>
      <c r="W1465" s="55" t="s">
        <v>18</v>
      </c>
      <c r="X1465" s="61">
        <v>6</v>
      </c>
      <c r="Y1465" s="11">
        <f t="shared" si="108"/>
        <v>2002</v>
      </c>
      <c r="Z1465" s="7" t="str">
        <f t="shared" si="109"/>
        <v>2002.4</v>
      </c>
      <c r="AA1465" s="12">
        <f>IF(AND(INDEX('Rate Case History'!V$11:V$13,MATCH($F1465,'Rate Case History'!$U$11:$U$13,0))="Yes",INDEX('Rate Case History'!V$15:V$17,MATCH($N1465,'Rate Case History'!$U$15:$U$17,0))="Yes",$M1465&lt;='Rate Case History'!$V$7,ISNUMBER($S1465)),$S1465/100,"NA")</f>
        <v>0.126</v>
      </c>
    </row>
    <row r="1466" spans="1:27" x14ac:dyDescent="0.25">
      <c r="A1466" s="55" t="s">
        <v>148</v>
      </c>
      <c r="B1466" s="56" t="s">
        <v>837</v>
      </c>
      <c r="C1466" s="55" t="s">
        <v>50</v>
      </c>
      <c r="D1466" s="55" t="s">
        <v>1136</v>
      </c>
      <c r="E1466" s="55" t="s">
        <v>163</v>
      </c>
      <c r="F1466" s="55" t="s">
        <v>35</v>
      </c>
      <c r="G1466" s="57">
        <v>34827</v>
      </c>
      <c r="H1466" s="58">
        <v>8.8000000000000007</v>
      </c>
      <c r="I1466" s="59">
        <v>11.31</v>
      </c>
      <c r="J1466" s="59">
        <v>13.5</v>
      </c>
      <c r="K1466" s="59">
        <v>54.17</v>
      </c>
      <c r="L1466" s="59">
        <v>130</v>
      </c>
      <c r="M1466" s="57">
        <v>35010</v>
      </c>
      <c r="N1466" s="55" t="s">
        <v>76</v>
      </c>
      <c r="O1466" s="58">
        <v>7.8</v>
      </c>
      <c r="P1466" s="55" t="s">
        <v>74</v>
      </c>
      <c r="Q1466" s="55" t="s">
        <v>74</v>
      </c>
      <c r="R1466" s="59">
        <v>10.77</v>
      </c>
      <c r="S1466" s="59">
        <v>12.5</v>
      </c>
      <c r="T1466" s="59">
        <v>54.19</v>
      </c>
      <c r="U1466" s="55" t="s">
        <v>1793</v>
      </c>
      <c r="V1466" s="59">
        <v>129.9</v>
      </c>
      <c r="W1466" s="55" t="s">
        <v>18</v>
      </c>
      <c r="X1466" s="61">
        <v>6</v>
      </c>
      <c r="Y1466" s="11">
        <f t="shared" si="108"/>
        <v>1995</v>
      </c>
      <c r="Z1466" s="7" t="str">
        <f t="shared" si="109"/>
        <v>1995.4</v>
      </c>
      <c r="AA1466" s="12">
        <f>IF(AND(INDEX('Rate Case History'!V$11:V$13,MATCH($F1466,'Rate Case History'!$U$11:$U$13,0))="Yes",INDEX('Rate Case History'!V$15:V$17,MATCH($N1466,'Rate Case History'!$U$15:$U$17,0))="Yes",$M1466&lt;='Rate Case History'!$V$7,ISNUMBER($S1466)),$S1466/100,"NA")</f>
        <v>0.125</v>
      </c>
    </row>
    <row r="1467" spans="1:27" x14ac:dyDescent="0.25">
      <c r="A1467" s="55" t="s">
        <v>148</v>
      </c>
      <c r="B1467" s="56" t="s">
        <v>837</v>
      </c>
      <c r="C1467" s="55" t="s">
        <v>50</v>
      </c>
      <c r="D1467" s="55" t="s">
        <v>2524</v>
      </c>
      <c r="E1467" s="55" t="s">
        <v>163</v>
      </c>
      <c r="F1467" s="55" t="s">
        <v>35</v>
      </c>
      <c r="G1467" s="57">
        <v>29784</v>
      </c>
      <c r="H1467" s="58">
        <v>3.7</v>
      </c>
      <c r="I1467" s="59">
        <v>12.28</v>
      </c>
      <c r="J1467" s="59">
        <v>17</v>
      </c>
      <c r="K1467" s="59">
        <v>50.14</v>
      </c>
      <c r="L1467" s="60" t="s">
        <v>17</v>
      </c>
      <c r="M1467" s="57">
        <v>29871</v>
      </c>
      <c r="N1467" s="55" t="s">
        <v>76</v>
      </c>
      <c r="O1467" s="58">
        <v>2.9</v>
      </c>
      <c r="P1467" s="55" t="s">
        <v>74</v>
      </c>
      <c r="Q1467" s="55" t="s">
        <v>75</v>
      </c>
      <c r="R1467" s="59">
        <v>11.91</v>
      </c>
      <c r="S1467" s="59">
        <v>16.25</v>
      </c>
      <c r="T1467" s="59">
        <v>50.14</v>
      </c>
      <c r="U1467" s="55" t="s">
        <v>1983</v>
      </c>
      <c r="V1467" s="59" t="s">
        <v>17</v>
      </c>
      <c r="W1467" s="55" t="s">
        <v>17</v>
      </c>
      <c r="X1467" s="61">
        <v>2</v>
      </c>
      <c r="Y1467" s="11">
        <f t="shared" si="108"/>
        <v>1981</v>
      </c>
      <c r="Z1467" s="7" t="str">
        <f t="shared" si="109"/>
        <v>1981.4</v>
      </c>
      <c r="AA1467" s="12">
        <f>IF(AND(INDEX('Rate Case History'!V$11:V$13,MATCH($F1467,'Rate Case History'!$U$11:$U$13,0))="Yes",INDEX('Rate Case History'!V$15:V$17,MATCH($N1467,'Rate Case History'!$U$15:$U$17,0))="Yes",$M1467&lt;='Rate Case History'!$V$7,ISNUMBER($S1467)),$S1467/100,"NA")</f>
        <v>0.16250000000000001</v>
      </c>
    </row>
    <row r="1468" spans="1:27" x14ac:dyDescent="0.25">
      <c r="A1468" s="55" t="s">
        <v>150</v>
      </c>
      <c r="B1468" s="56" t="s">
        <v>102</v>
      </c>
      <c r="C1468" s="55" t="s">
        <v>53</v>
      </c>
      <c r="D1468" s="55" t="s">
        <v>1647</v>
      </c>
      <c r="E1468" s="55" t="s">
        <v>163</v>
      </c>
      <c r="F1468" s="55" t="s">
        <v>35</v>
      </c>
      <c r="G1468" s="57">
        <v>44699</v>
      </c>
      <c r="H1468" s="58">
        <v>7.0369999999999999</v>
      </c>
      <c r="I1468" s="59">
        <v>7.6</v>
      </c>
      <c r="J1468" s="59">
        <v>10.75</v>
      </c>
      <c r="K1468" s="59">
        <v>53.33</v>
      </c>
      <c r="L1468" s="60">
        <v>152.18700000000001</v>
      </c>
      <c r="M1468" s="57">
        <v>45013</v>
      </c>
      <c r="N1468" s="55" t="s">
        <v>73</v>
      </c>
      <c r="O1468" s="58">
        <v>5.9465409999999999</v>
      </c>
      <c r="P1468" s="55" t="s">
        <v>75</v>
      </c>
      <c r="Q1468" s="55" t="s">
        <v>75</v>
      </c>
      <c r="R1468" s="59">
        <v>6.75</v>
      </c>
      <c r="S1468" s="59" t="s">
        <v>17</v>
      </c>
      <c r="T1468" s="59" t="s">
        <v>17</v>
      </c>
      <c r="U1468" s="55" t="s">
        <v>1664</v>
      </c>
      <c r="V1468" s="60">
        <v>153.482079</v>
      </c>
      <c r="W1468" s="55" t="s">
        <v>21</v>
      </c>
      <c r="X1468" s="61">
        <v>10</v>
      </c>
      <c r="Y1468" s="11">
        <f t="shared" si="108"/>
        <v>2023</v>
      </c>
      <c r="Z1468" s="7" t="str">
        <f t="shared" si="109"/>
        <v>2023.1</v>
      </c>
      <c r="AA1468" s="12" t="str">
        <f>IF(AND(INDEX('Rate Case History'!V$11:V$13,MATCH($F1468,'Rate Case History'!$U$11:$U$13,0))="Yes",INDEX('Rate Case History'!V$15:V$17,MATCH($N1468,'Rate Case History'!$U$15:$U$17,0))="Yes",$M1468&lt;='Rate Case History'!$V$7,ISNUMBER($S1468)),$S1468/100,"NA")</f>
        <v>NA</v>
      </c>
    </row>
    <row r="1469" spans="1:27" x14ac:dyDescent="0.25">
      <c r="A1469" s="55" t="s">
        <v>150</v>
      </c>
      <c r="B1469" s="56" t="s">
        <v>1931</v>
      </c>
      <c r="C1469" s="55" t="s">
        <v>130</v>
      </c>
      <c r="D1469" s="55" t="s">
        <v>1137</v>
      </c>
      <c r="E1469" s="55" t="s">
        <v>163</v>
      </c>
      <c r="F1469" s="55" t="s">
        <v>35</v>
      </c>
      <c r="G1469" s="57">
        <v>39234</v>
      </c>
      <c r="H1469" s="58">
        <v>3.6823769999999998</v>
      </c>
      <c r="I1469" s="59">
        <v>8.99</v>
      </c>
      <c r="J1469" s="59">
        <v>11.25</v>
      </c>
      <c r="K1469" s="59">
        <v>51.46</v>
      </c>
      <c r="L1469" s="59">
        <v>53.175851999999999</v>
      </c>
      <c r="M1469" s="57">
        <v>39434</v>
      </c>
      <c r="N1469" s="55" t="s">
        <v>73</v>
      </c>
      <c r="O1469" s="58">
        <v>3.0775429999999999</v>
      </c>
      <c r="P1469" s="55" t="s">
        <v>74</v>
      </c>
      <c r="Q1469" s="55" t="s">
        <v>74</v>
      </c>
      <c r="R1469" s="60">
        <v>7.96</v>
      </c>
      <c r="S1469" s="60" t="s">
        <v>17</v>
      </c>
      <c r="T1469" s="60" t="s">
        <v>17</v>
      </c>
      <c r="U1469" s="55" t="s">
        <v>1678</v>
      </c>
      <c r="V1469" s="60">
        <v>51.142682000000001</v>
      </c>
      <c r="W1469" s="55" t="s">
        <v>21</v>
      </c>
      <c r="X1469" s="61">
        <v>6</v>
      </c>
      <c r="Y1469" s="11">
        <f t="shared" si="108"/>
        <v>2007</v>
      </c>
      <c r="Z1469" s="7" t="str">
        <f t="shared" si="109"/>
        <v>2007.4</v>
      </c>
      <c r="AA1469" s="12" t="str">
        <f>IF(AND(INDEX('Rate Case History'!V$11:V$13,MATCH($F1469,'Rate Case History'!$U$11:$U$13,0))="Yes",INDEX('Rate Case History'!V$15:V$17,MATCH($N1469,'Rate Case History'!$U$15:$U$17,0))="Yes",$M1469&lt;='Rate Case History'!$V$7,ISNUMBER($S1469)),$S1469/100,"NA")</f>
        <v>NA</v>
      </c>
    </row>
    <row r="1470" spans="1:27" x14ac:dyDescent="0.25">
      <c r="A1470" s="55" t="s">
        <v>54</v>
      </c>
      <c r="B1470" s="56" t="s">
        <v>269</v>
      </c>
      <c r="C1470" s="55" t="s">
        <v>270</v>
      </c>
      <c r="D1470" s="55" t="s">
        <v>1933</v>
      </c>
      <c r="E1470" s="55" t="s">
        <v>163</v>
      </c>
      <c r="F1470" s="55" t="s">
        <v>35</v>
      </c>
      <c r="G1470" s="57">
        <v>44957</v>
      </c>
      <c r="H1470" s="58">
        <v>2.6834E-2</v>
      </c>
      <c r="I1470" s="59">
        <v>7.58</v>
      </c>
      <c r="J1470" s="59" t="s">
        <v>17</v>
      </c>
      <c r="K1470" s="59">
        <v>62.2</v>
      </c>
      <c r="L1470" s="59">
        <v>499.42890699999998</v>
      </c>
      <c r="M1470" s="57">
        <v>45099</v>
      </c>
      <c r="N1470" s="55" t="s">
        <v>76</v>
      </c>
      <c r="O1470" s="58">
        <v>-1.156523</v>
      </c>
      <c r="P1470" s="55" t="s">
        <v>74</v>
      </c>
      <c r="Q1470" s="55" t="s">
        <v>74</v>
      </c>
      <c r="R1470" s="59">
        <v>7.58</v>
      </c>
      <c r="S1470" s="59" t="s">
        <v>17</v>
      </c>
      <c r="T1470" s="59">
        <v>62.2</v>
      </c>
      <c r="U1470" s="55" t="s">
        <v>1672</v>
      </c>
      <c r="V1470" s="59">
        <v>499.44707599999998</v>
      </c>
      <c r="W1470" s="55" t="s">
        <v>21</v>
      </c>
      <c r="X1470" s="61">
        <v>4</v>
      </c>
      <c r="Y1470" s="11">
        <f t="shared" si="108"/>
        <v>2023</v>
      </c>
      <c r="Z1470" s="7" t="str">
        <f t="shared" si="109"/>
        <v>2023.2</v>
      </c>
      <c r="AA1470" s="12" t="str">
        <f>IF(AND(INDEX('Rate Case History'!V$11:V$13,MATCH($F1470,'Rate Case History'!$U$11:$U$13,0))="Yes",INDEX('Rate Case History'!V$15:V$17,MATCH($N1470,'Rate Case History'!$U$15:$U$17,0))="Yes",$M1470&lt;='Rate Case History'!$V$7,ISNUMBER($S1470)),$S1470/100,"NA")</f>
        <v>NA</v>
      </c>
    </row>
    <row r="1471" spans="1:27" x14ac:dyDescent="0.25">
      <c r="A1471" s="55" t="s">
        <v>54</v>
      </c>
      <c r="B1471" s="56" t="s">
        <v>269</v>
      </c>
      <c r="C1471" s="55" t="s">
        <v>270</v>
      </c>
      <c r="D1471" s="55" t="s">
        <v>1591</v>
      </c>
      <c r="E1471" s="55" t="s">
        <v>163</v>
      </c>
      <c r="F1471" s="55" t="s">
        <v>35</v>
      </c>
      <c r="G1471" s="57">
        <v>44593</v>
      </c>
      <c r="H1471" s="58">
        <v>2.4657589999999998</v>
      </c>
      <c r="I1471" s="59">
        <v>7.53</v>
      </c>
      <c r="J1471" s="59" t="s">
        <v>17</v>
      </c>
      <c r="K1471" s="59">
        <v>60.59</v>
      </c>
      <c r="L1471" s="59">
        <v>447.44799</v>
      </c>
      <c r="M1471" s="57">
        <v>44732</v>
      </c>
      <c r="N1471" s="55" t="s">
        <v>76</v>
      </c>
      <c r="O1471" s="58">
        <v>2.4657589999999998</v>
      </c>
      <c r="P1471" s="55" t="s">
        <v>74</v>
      </c>
      <c r="Q1471" s="55" t="s">
        <v>74</v>
      </c>
      <c r="R1471" s="59">
        <v>7.53</v>
      </c>
      <c r="S1471" s="59" t="s">
        <v>17</v>
      </c>
      <c r="T1471" s="59">
        <v>60.59</v>
      </c>
      <c r="U1471" s="55" t="s">
        <v>1673</v>
      </c>
      <c r="V1471" s="59">
        <v>447.44799</v>
      </c>
      <c r="W1471" s="55" t="s">
        <v>21</v>
      </c>
      <c r="X1471" s="61">
        <v>4</v>
      </c>
      <c r="Y1471" s="11">
        <f t="shared" si="108"/>
        <v>2022</v>
      </c>
      <c r="Z1471" s="7" t="str">
        <f t="shared" si="109"/>
        <v>2022.2</v>
      </c>
      <c r="AA1471" s="12" t="str">
        <f>IF(AND(INDEX('Rate Case History'!V$11:V$13,MATCH($F1471,'Rate Case History'!$U$11:$U$13,0))="Yes",INDEX('Rate Case History'!V$15:V$17,MATCH($N1471,'Rate Case History'!$U$15:$U$17,0))="Yes",$M1471&lt;='Rate Case History'!$V$7,ISNUMBER($S1471)),$S1471/100,"NA")</f>
        <v>NA</v>
      </c>
    </row>
    <row r="1472" spans="1:27" x14ac:dyDescent="0.25">
      <c r="A1472" s="55" t="s">
        <v>54</v>
      </c>
      <c r="B1472" s="56" t="s">
        <v>269</v>
      </c>
      <c r="C1472" s="55" t="s">
        <v>270</v>
      </c>
      <c r="D1472" s="55" t="s">
        <v>1138</v>
      </c>
      <c r="E1472" s="55" t="s">
        <v>163</v>
      </c>
      <c r="F1472" s="55" t="s">
        <v>35</v>
      </c>
      <c r="G1472" s="57">
        <v>44228</v>
      </c>
      <c r="H1472" s="58">
        <v>7.8965699999999996</v>
      </c>
      <c r="I1472" s="59">
        <v>7.62</v>
      </c>
      <c r="J1472" s="59" t="s">
        <v>17</v>
      </c>
      <c r="K1472" s="59">
        <v>59.88</v>
      </c>
      <c r="L1472" s="60">
        <v>421.38851</v>
      </c>
      <c r="M1472" s="57">
        <v>44396</v>
      </c>
      <c r="N1472" s="55" t="s">
        <v>73</v>
      </c>
      <c r="O1472" s="58">
        <v>10.467763</v>
      </c>
      <c r="P1472" s="55" t="s">
        <v>74</v>
      </c>
      <c r="Q1472" s="55" t="s">
        <v>74</v>
      </c>
      <c r="R1472" s="59">
        <v>7.62</v>
      </c>
      <c r="S1472" s="59" t="s">
        <v>17</v>
      </c>
      <c r="T1472" s="59">
        <v>59.88</v>
      </c>
      <c r="U1472" s="55" t="s">
        <v>1674</v>
      </c>
      <c r="V1472" s="59">
        <v>421.18846200000002</v>
      </c>
      <c r="W1472" s="55" t="s">
        <v>21</v>
      </c>
      <c r="X1472" s="61">
        <v>5</v>
      </c>
      <c r="Y1472" s="11">
        <f t="shared" si="108"/>
        <v>2021</v>
      </c>
      <c r="Z1472" s="7" t="str">
        <f t="shared" si="109"/>
        <v>2021.3</v>
      </c>
      <c r="AA1472" s="12" t="str">
        <f>IF(AND(INDEX('Rate Case History'!V$11:V$13,MATCH($F1472,'Rate Case History'!$U$11:$U$13,0))="Yes",INDEX('Rate Case History'!V$15:V$17,MATCH($N1472,'Rate Case History'!$U$15:$U$17,0))="Yes",$M1472&lt;='Rate Case History'!$V$7,ISNUMBER($S1472)),$S1472/100,"NA")</f>
        <v>NA</v>
      </c>
    </row>
    <row r="1473" spans="1:27" x14ac:dyDescent="0.25">
      <c r="A1473" s="55" t="s">
        <v>54</v>
      </c>
      <c r="B1473" s="56" t="s">
        <v>269</v>
      </c>
      <c r="C1473" s="55" t="s">
        <v>270</v>
      </c>
      <c r="D1473" s="55" t="s">
        <v>1139</v>
      </c>
      <c r="E1473" s="55" t="s">
        <v>163</v>
      </c>
      <c r="F1473" s="55" t="s">
        <v>35</v>
      </c>
      <c r="G1473" s="57">
        <v>43497</v>
      </c>
      <c r="H1473" s="58">
        <v>0.86135499999999998</v>
      </c>
      <c r="I1473" s="59">
        <v>7.79</v>
      </c>
      <c r="J1473" s="59" t="s">
        <v>17</v>
      </c>
      <c r="K1473" s="59">
        <v>58.38</v>
      </c>
      <c r="L1473" s="60">
        <v>389.06146899999999</v>
      </c>
      <c r="M1473" s="57">
        <v>43605</v>
      </c>
      <c r="N1473" s="55" t="s">
        <v>73</v>
      </c>
      <c r="O1473" s="58">
        <v>2.3824000000000001E-2</v>
      </c>
      <c r="P1473" s="55" t="s">
        <v>74</v>
      </c>
      <c r="Q1473" s="55" t="s">
        <v>74</v>
      </c>
      <c r="R1473" s="59">
        <v>7.79</v>
      </c>
      <c r="S1473" s="59" t="s">
        <v>17</v>
      </c>
      <c r="T1473" s="59">
        <v>58.38</v>
      </c>
      <c r="U1473" s="55" t="s">
        <v>1815</v>
      </c>
      <c r="V1473" s="60">
        <v>389.06139300000001</v>
      </c>
      <c r="W1473" s="55" t="s">
        <v>21</v>
      </c>
      <c r="X1473" s="61">
        <v>3</v>
      </c>
      <c r="Y1473" s="11">
        <f t="shared" ref="Y1473:Y1512" si="110">YEAR(M1473)</f>
        <v>2019</v>
      </c>
      <c r="Z1473" s="7" t="str">
        <f t="shared" ref="Z1473:Z1512" si="111">YEAR(M1473)&amp;"."&amp;INT((MONTH(M1473)-1)/3)+1</f>
        <v>2019.2</v>
      </c>
      <c r="AA1473" s="12" t="str">
        <f>IF(AND(INDEX('Rate Case History'!V$11:V$13,MATCH($F1473,'Rate Case History'!$U$11:$U$13,0))="Yes",INDEX('Rate Case History'!V$15:V$17,MATCH($N1473,'Rate Case History'!$U$15:$U$17,0))="Yes",$M1473&lt;='Rate Case History'!$V$7,ISNUMBER($S1473)),$S1473/100,"NA")</f>
        <v>NA</v>
      </c>
    </row>
    <row r="1474" spans="1:27" x14ac:dyDescent="0.25">
      <c r="A1474" s="55" t="s">
        <v>54</v>
      </c>
      <c r="B1474" s="56" t="s">
        <v>269</v>
      </c>
      <c r="C1474" s="55" t="s">
        <v>270</v>
      </c>
      <c r="D1474" s="55" t="s">
        <v>1140</v>
      </c>
      <c r="E1474" s="55" t="s">
        <v>163</v>
      </c>
      <c r="F1474" s="55" t="s">
        <v>35</v>
      </c>
      <c r="G1474" s="57">
        <v>43266</v>
      </c>
      <c r="H1474" s="58">
        <v>-5.0319960000000004</v>
      </c>
      <c r="I1474" s="59">
        <v>7.26</v>
      </c>
      <c r="J1474" s="59" t="s">
        <v>17</v>
      </c>
      <c r="K1474" s="59">
        <v>51.4</v>
      </c>
      <c r="L1474" s="60">
        <v>351.84774199999998</v>
      </c>
      <c r="M1474" s="57">
        <v>43438</v>
      </c>
      <c r="N1474" s="55" t="s">
        <v>73</v>
      </c>
      <c r="O1474" s="58">
        <v>-5.0319960000000004</v>
      </c>
      <c r="P1474" s="55" t="s">
        <v>74</v>
      </c>
      <c r="Q1474" s="55" t="s">
        <v>74</v>
      </c>
      <c r="R1474" s="59">
        <v>7.26</v>
      </c>
      <c r="S1474" s="59" t="s">
        <v>17</v>
      </c>
      <c r="T1474" s="59">
        <v>51.4</v>
      </c>
      <c r="U1474" s="55" t="s">
        <v>1835</v>
      </c>
      <c r="V1474" s="60">
        <v>351.84774199999998</v>
      </c>
      <c r="W1474" s="55" t="s">
        <v>21</v>
      </c>
      <c r="X1474" s="61">
        <v>5</v>
      </c>
      <c r="Y1474" s="11">
        <f t="shared" si="110"/>
        <v>2018</v>
      </c>
      <c r="Z1474" s="7" t="str">
        <f t="shared" si="111"/>
        <v>2018.4</v>
      </c>
      <c r="AA1474" s="12" t="str">
        <f>IF(AND(INDEX('Rate Case History'!V$11:V$13,MATCH($F1474,'Rate Case History'!$U$11:$U$13,0))="Yes",INDEX('Rate Case History'!V$15:V$17,MATCH($N1474,'Rate Case History'!$U$15:$U$17,0))="Yes",$M1474&lt;='Rate Case History'!$V$7,ISNUMBER($S1474)),$S1474/100,"NA")</f>
        <v>NA</v>
      </c>
    </row>
    <row r="1475" spans="1:27" x14ac:dyDescent="0.25">
      <c r="A1475" s="55" t="s">
        <v>54</v>
      </c>
      <c r="B1475" s="56" t="s">
        <v>269</v>
      </c>
      <c r="C1475" s="55" t="s">
        <v>270</v>
      </c>
      <c r="D1475" s="55" t="s">
        <v>1141</v>
      </c>
      <c r="E1475" s="55" t="s">
        <v>163</v>
      </c>
      <c r="F1475" s="55" t="s">
        <v>35</v>
      </c>
      <c r="G1475" s="57">
        <v>41968</v>
      </c>
      <c r="H1475" s="58">
        <v>5.8886120000000002</v>
      </c>
      <c r="I1475" s="59">
        <v>8.58</v>
      </c>
      <c r="J1475" s="59">
        <v>10.7</v>
      </c>
      <c r="K1475" s="59">
        <v>55.93</v>
      </c>
      <c r="L1475" s="60">
        <v>254.734497</v>
      </c>
      <c r="M1475" s="57">
        <v>42135</v>
      </c>
      <c r="N1475" s="55" t="s">
        <v>73</v>
      </c>
      <c r="O1475" s="58">
        <v>0.71147199999999999</v>
      </c>
      <c r="P1475" s="55" t="s">
        <v>74</v>
      </c>
      <c r="Q1475" s="55" t="s">
        <v>74</v>
      </c>
      <c r="R1475" s="59">
        <v>7.73</v>
      </c>
      <c r="S1475" s="59">
        <v>9.8000000000000007</v>
      </c>
      <c r="T1475" s="59">
        <v>53.13</v>
      </c>
      <c r="U1475" s="55" t="s">
        <v>1823</v>
      </c>
      <c r="V1475" s="60">
        <v>247.95827700000001</v>
      </c>
      <c r="W1475" s="55" t="s">
        <v>21</v>
      </c>
      <c r="X1475" s="61">
        <v>5</v>
      </c>
      <c r="Y1475" s="11">
        <f t="shared" si="110"/>
        <v>2015</v>
      </c>
      <c r="Z1475" s="7" t="str">
        <f t="shared" si="111"/>
        <v>2015.2</v>
      </c>
      <c r="AA1475" s="12">
        <f>IF(AND(INDEX('Rate Case History'!V$11:V$13,MATCH($F1475,'Rate Case History'!$U$11:$U$13,0))="Yes",INDEX('Rate Case History'!V$15:V$17,MATCH($N1475,'Rate Case History'!$U$15:$U$17,0))="Yes",$M1475&lt;='Rate Case History'!$V$7,ISNUMBER($S1475)),$S1475/100,"NA")</f>
        <v>9.8000000000000004E-2</v>
      </c>
    </row>
    <row r="1476" spans="1:27" x14ac:dyDescent="0.25">
      <c r="A1476" s="55" t="s">
        <v>54</v>
      </c>
      <c r="B1476" s="56" t="s">
        <v>269</v>
      </c>
      <c r="C1476" s="55" t="s">
        <v>270</v>
      </c>
      <c r="D1476" s="55" t="s">
        <v>1142</v>
      </c>
      <c r="E1476" s="55" t="s">
        <v>163</v>
      </c>
      <c r="F1476" s="55" t="s">
        <v>24</v>
      </c>
      <c r="G1476" s="57">
        <v>41879</v>
      </c>
      <c r="H1476" s="58">
        <v>2.517023</v>
      </c>
      <c r="I1476" s="59">
        <v>8.11</v>
      </c>
      <c r="J1476" s="59" t="s">
        <v>17</v>
      </c>
      <c r="K1476" s="59">
        <v>51.87</v>
      </c>
      <c r="L1476" s="60">
        <v>242.18057400000001</v>
      </c>
      <c r="M1476" s="57">
        <v>41981</v>
      </c>
      <c r="N1476" s="55" t="s">
        <v>17</v>
      </c>
      <c r="O1476" s="58" t="s">
        <v>17</v>
      </c>
      <c r="P1476" s="55" t="s">
        <v>74</v>
      </c>
      <c r="Q1476" s="55" t="s">
        <v>74</v>
      </c>
      <c r="R1476" s="59" t="s">
        <v>17</v>
      </c>
      <c r="S1476" s="59" t="s">
        <v>17</v>
      </c>
      <c r="T1476" s="59" t="s">
        <v>17</v>
      </c>
      <c r="U1476" s="55" t="s">
        <v>17</v>
      </c>
      <c r="V1476" s="59" t="s">
        <v>17</v>
      </c>
      <c r="W1476" s="55" t="s">
        <v>17</v>
      </c>
      <c r="X1476" s="61">
        <v>3</v>
      </c>
      <c r="Y1476" s="11">
        <f t="shared" si="110"/>
        <v>2014</v>
      </c>
      <c r="Z1476" s="7" t="str">
        <f t="shared" si="111"/>
        <v>2014.4</v>
      </c>
      <c r="AA1476" s="12" t="str">
        <f>IF(AND(INDEX('Rate Case History'!V$11:V$13,MATCH($F1476,'Rate Case History'!$U$11:$U$13,0))="Yes",INDEX('Rate Case History'!V$15:V$17,MATCH($N1476,'Rate Case History'!$U$15:$U$17,0))="Yes",$M1476&lt;='Rate Case History'!$V$7,ISNUMBER($S1476)),$S1476/100,"NA")</f>
        <v>NA</v>
      </c>
    </row>
    <row r="1477" spans="1:27" x14ac:dyDescent="0.25">
      <c r="A1477" s="55" t="s">
        <v>54</v>
      </c>
      <c r="B1477" s="56" t="s">
        <v>269</v>
      </c>
      <c r="C1477" s="55" t="s">
        <v>270</v>
      </c>
      <c r="D1477" s="55" t="s">
        <v>1143</v>
      </c>
      <c r="E1477" s="55" t="s">
        <v>163</v>
      </c>
      <c r="F1477" s="55" t="s">
        <v>35</v>
      </c>
      <c r="G1477" s="57">
        <v>41082</v>
      </c>
      <c r="H1477" s="58">
        <v>10.800897000000001</v>
      </c>
      <c r="I1477" s="60">
        <v>8.75</v>
      </c>
      <c r="J1477" s="59">
        <v>11</v>
      </c>
      <c r="K1477" s="59">
        <v>51.32</v>
      </c>
      <c r="L1477" s="60">
        <v>208.66103699999999</v>
      </c>
      <c r="M1477" s="57">
        <v>41221</v>
      </c>
      <c r="N1477" s="55" t="s">
        <v>73</v>
      </c>
      <c r="O1477" s="58">
        <v>7.1</v>
      </c>
      <c r="P1477" s="55" t="s">
        <v>74</v>
      </c>
      <c r="Q1477" s="55" t="s">
        <v>74</v>
      </c>
      <c r="R1477" s="59">
        <v>8.2799999999999994</v>
      </c>
      <c r="S1477" s="59">
        <v>10.1</v>
      </c>
      <c r="T1477" s="59">
        <v>51.32</v>
      </c>
      <c r="U1477" s="55" t="s">
        <v>1900</v>
      </c>
      <c r="V1477" s="60">
        <v>201.359443</v>
      </c>
      <c r="W1477" s="55" t="s">
        <v>21</v>
      </c>
      <c r="X1477" s="61">
        <v>4</v>
      </c>
      <c r="Y1477" s="11">
        <f t="shared" si="110"/>
        <v>2012</v>
      </c>
      <c r="Z1477" s="7" t="str">
        <f t="shared" si="111"/>
        <v>2012.4</v>
      </c>
      <c r="AA1477" s="12">
        <f>IF(AND(INDEX('Rate Case History'!V$11:V$13,MATCH($F1477,'Rate Case History'!$U$11:$U$13,0))="Yes",INDEX('Rate Case History'!V$15:V$17,MATCH($N1477,'Rate Case History'!$U$15:$U$17,0))="Yes",$M1477&lt;='Rate Case History'!$V$7,ISNUMBER($S1477)),$S1477/100,"NA")</f>
        <v>0.10099999999999999</v>
      </c>
    </row>
    <row r="1478" spans="1:27" x14ac:dyDescent="0.25">
      <c r="A1478" s="55" t="s">
        <v>54</v>
      </c>
      <c r="B1478" s="56" t="s">
        <v>269</v>
      </c>
      <c r="C1478" s="55" t="s">
        <v>270</v>
      </c>
      <c r="D1478" s="55" t="s">
        <v>1144</v>
      </c>
      <c r="E1478" s="55" t="s">
        <v>163</v>
      </c>
      <c r="F1478" s="55" t="s">
        <v>35</v>
      </c>
      <c r="G1478" s="57">
        <v>39736</v>
      </c>
      <c r="H1478" s="58">
        <v>7.3886219999999998</v>
      </c>
      <c r="I1478" s="59">
        <v>9.0399999999999991</v>
      </c>
      <c r="J1478" s="59">
        <v>11.7</v>
      </c>
      <c r="K1478" s="59">
        <v>50</v>
      </c>
      <c r="L1478" s="59">
        <v>190.136999</v>
      </c>
      <c r="M1478" s="57">
        <v>39881</v>
      </c>
      <c r="N1478" s="55" t="s">
        <v>73</v>
      </c>
      <c r="O1478" s="58">
        <v>2.512575</v>
      </c>
      <c r="P1478" s="55" t="s">
        <v>74</v>
      </c>
      <c r="Q1478" s="55" t="s">
        <v>74</v>
      </c>
      <c r="R1478" s="60">
        <v>8.24</v>
      </c>
      <c r="S1478" s="60">
        <v>10.3</v>
      </c>
      <c r="T1478" s="60">
        <v>48.12</v>
      </c>
      <c r="U1478" s="55" t="s">
        <v>1847</v>
      </c>
      <c r="V1478" s="60">
        <v>190.136999</v>
      </c>
      <c r="W1478" s="55" t="s">
        <v>21</v>
      </c>
      <c r="X1478" s="61">
        <v>4</v>
      </c>
      <c r="Y1478" s="11">
        <f t="shared" si="110"/>
        <v>2009</v>
      </c>
      <c r="Z1478" s="7" t="str">
        <f t="shared" si="111"/>
        <v>2009.1</v>
      </c>
      <c r="AA1478" s="12">
        <f>IF(AND(INDEX('Rate Case History'!V$11:V$13,MATCH($F1478,'Rate Case History'!$U$11:$U$13,0))="Yes",INDEX('Rate Case History'!V$15:V$17,MATCH($N1478,'Rate Case History'!$U$15:$U$17,0))="Yes",$M1478&lt;='Rate Case History'!$V$7,ISNUMBER($S1478)),$S1478/100,"NA")</f>
        <v>0.10300000000000001</v>
      </c>
    </row>
    <row r="1479" spans="1:27" x14ac:dyDescent="0.25">
      <c r="A1479" s="55" t="s">
        <v>54</v>
      </c>
      <c r="B1479" s="56" t="s">
        <v>269</v>
      </c>
      <c r="C1479" s="55" t="s">
        <v>270</v>
      </c>
      <c r="D1479" s="55" t="s">
        <v>1145</v>
      </c>
      <c r="E1479" s="55" t="s">
        <v>163</v>
      </c>
      <c r="F1479" s="55" t="s">
        <v>35</v>
      </c>
      <c r="G1479" s="57">
        <v>39206</v>
      </c>
      <c r="H1479" s="58">
        <v>11.055187999999999</v>
      </c>
      <c r="I1479" s="59">
        <v>8.84</v>
      </c>
      <c r="J1479" s="59">
        <v>11.75</v>
      </c>
      <c r="K1479" s="59">
        <v>48.5</v>
      </c>
      <c r="L1479" s="59">
        <v>188.92005499999999</v>
      </c>
      <c r="M1479" s="57">
        <v>39363</v>
      </c>
      <c r="N1479" s="55" t="s">
        <v>73</v>
      </c>
      <c r="O1479" s="58">
        <v>3.99</v>
      </c>
      <c r="P1479" s="55" t="s">
        <v>74</v>
      </c>
      <c r="Q1479" s="55" t="s">
        <v>74</v>
      </c>
      <c r="R1479" s="59">
        <v>8.0299999999999994</v>
      </c>
      <c r="S1479" s="59">
        <v>10.48</v>
      </c>
      <c r="T1479" s="59">
        <v>44.2</v>
      </c>
      <c r="U1479" s="55" t="s">
        <v>1901</v>
      </c>
      <c r="V1479" s="60">
        <v>186.50611599999999</v>
      </c>
      <c r="W1479" s="55" t="s">
        <v>21</v>
      </c>
      <c r="X1479" s="61">
        <v>5</v>
      </c>
      <c r="Y1479" s="11">
        <f t="shared" si="110"/>
        <v>2007</v>
      </c>
      <c r="Z1479" s="7" t="str">
        <f t="shared" si="111"/>
        <v>2007.4</v>
      </c>
      <c r="AA1479" s="12">
        <f>IF(AND(INDEX('Rate Case History'!V$11:V$13,MATCH($F1479,'Rate Case History'!$U$11:$U$13,0))="Yes",INDEX('Rate Case History'!V$15:V$17,MATCH($N1479,'Rate Case History'!$U$15:$U$17,0))="Yes",$M1479&lt;='Rate Case History'!$V$7,ISNUMBER($S1479)),$S1479/100,"NA")</f>
        <v>0.1048</v>
      </c>
    </row>
    <row r="1480" spans="1:27" x14ac:dyDescent="0.25">
      <c r="A1480" s="55" t="s">
        <v>54</v>
      </c>
      <c r="B1480" s="56" t="s">
        <v>269</v>
      </c>
      <c r="C1480" s="55" t="s">
        <v>270</v>
      </c>
      <c r="D1480" s="55" t="s">
        <v>2525</v>
      </c>
      <c r="E1480" s="55" t="s">
        <v>163</v>
      </c>
      <c r="F1480" s="55" t="s">
        <v>35</v>
      </c>
      <c r="G1480" s="57">
        <v>32639</v>
      </c>
      <c r="H1480" s="58">
        <v>8.9</v>
      </c>
      <c r="I1480" s="59">
        <v>11.91</v>
      </c>
      <c r="J1480" s="59">
        <v>14.5</v>
      </c>
      <c r="K1480" s="59">
        <v>39.75</v>
      </c>
      <c r="L1480" s="59">
        <v>73.3</v>
      </c>
      <c r="M1480" s="57">
        <v>32821</v>
      </c>
      <c r="N1480" s="55" t="s">
        <v>73</v>
      </c>
      <c r="O1480" s="58">
        <v>6.8</v>
      </c>
      <c r="P1480" s="55" t="s">
        <v>74</v>
      </c>
      <c r="Q1480" s="55" t="s">
        <v>74</v>
      </c>
      <c r="R1480" s="59">
        <v>11.16</v>
      </c>
      <c r="S1480" s="59">
        <v>12.6</v>
      </c>
      <c r="T1480" s="59">
        <v>39.75</v>
      </c>
      <c r="U1480" s="55" t="s">
        <v>2223</v>
      </c>
      <c r="V1480" s="59">
        <v>89.5</v>
      </c>
      <c r="W1480" s="55" t="s">
        <v>21</v>
      </c>
      <c r="X1480" s="61">
        <v>6</v>
      </c>
      <c r="Y1480" s="11">
        <f t="shared" si="110"/>
        <v>1989</v>
      </c>
      <c r="Z1480" s="7" t="str">
        <f t="shared" si="111"/>
        <v>1989.4</v>
      </c>
      <c r="AA1480" s="12">
        <f>IF(AND(INDEX('Rate Case History'!V$11:V$13,MATCH($F1480,'Rate Case History'!$U$11:$U$13,0))="Yes",INDEX('Rate Case History'!V$15:V$17,MATCH($N1480,'Rate Case History'!$U$15:$U$17,0))="Yes",$M1480&lt;='Rate Case History'!$V$7,ISNUMBER($S1480)),$S1480/100,"NA")</f>
        <v>0.126</v>
      </c>
    </row>
    <row r="1481" spans="1:27" x14ac:dyDescent="0.25">
      <c r="A1481" s="55" t="s">
        <v>54</v>
      </c>
      <c r="B1481" s="56" t="s">
        <v>269</v>
      </c>
      <c r="C1481" s="55" t="s">
        <v>270</v>
      </c>
      <c r="D1481" s="55" t="s">
        <v>2526</v>
      </c>
      <c r="E1481" s="55" t="s">
        <v>163</v>
      </c>
      <c r="F1481" s="55" t="s">
        <v>35</v>
      </c>
      <c r="G1481" s="57">
        <v>31645</v>
      </c>
      <c r="H1481" s="58">
        <v>5.4</v>
      </c>
      <c r="I1481" s="59">
        <v>12.02</v>
      </c>
      <c r="J1481" s="59">
        <v>14</v>
      </c>
      <c r="K1481" s="59">
        <v>47</v>
      </c>
      <c r="L1481" s="59" t="s">
        <v>17</v>
      </c>
      <c r="M1481" s="57">
        <v>31821</v>
      </c>
      <c r="N1481" s="55" t="s">
        <v>76</v>
      </c>
      <c r="O1481" s="58">
        <v>2.4</v>
      </c>
      <c r="P1481" s="55" t="s">
        <v>74</v>
      </c>
      <c r="Q1481" s="55" t="s">
        <v>74</v>
      </c>
      <c r="R1481" s="59">
        <v>11.01</v>
      </c>
      <c r="S1481" s="59">
        <v>12.6</v>
      </c>
      <c r="T1481" s="59">
        <v>45.8</v>
      </c>
      <c r="U1481" s="55" t="s">
        <v>2409</v>
      </c>
      <c r="V1481" s="59" t="s">
        <v>17</v>
      </c>
      <c r="W1481" s="55" t="s">
        <v>21</v>
      </c>
      <c r="X1481" s="61">
        <v>5</v>
      </c>
      <c r="Y1481" s="11">
        <f t="shared" si="110"/>
        <v>1987</v>
      </c>
      <c r="Z1481" s="7" t="str">
        <f t="shared" si="111"/>
        <v>1987.1</v>
      </c>
      <c r="AA1481" s="12">
        <f>IF(AND(INDEX('Rate Case History'!V$11:V$13,MATCH($F1481,'Rate Case History'!$U$11:$U$13,0))="Yes",INDEX('Rate Case History'!V$15:V$17,MATCH($N1481,'Rate Case History'!$U$15:$U$17,0))="Yes",$M1481&lt;='Rate Case History'!$V$7,ISNUMBER($S1481)),$S1481/100,"NA")</f>
        <v>0.126</v>
      </c>
    </row>
    <row r="1482" spans="1:27" x14ac:dyDescent="0.25">
      <c r="A1482" s="55" t="s">
        <v>54</v>
      </c>
      <c r="B1482" s="56" t="s">
        <v>269</v>
      </c>
      <c r="C1482" s="55" t="s">
        <v>270</v>
      </c>
      <c r="D1482" s="55" t="s">
        <v>2527</v>
      </c>
      <c r="E1482" s="55" t="s">
        <v>163</v>
      </c>
      <c r="F1482" s="55" t="s">
        <v>35</v>
      </c>
      <c r="G1482" s="57">
        <v>31031</v>
      </c>
      <c r="H1482" s="58">
        <v>3.9</v>
      </c>
      <c r="I1482" s="59">
        <v>13.62</v>
      </c>
      <c r="J1482" s="59">
        <v>16.5</v>
      </c>
      <c r="K1482" s="59">
        <v>47.01</v>
      </c>
      <c r="L1482" s="59" t="s">
        <v>17</v>
      </c>
      <c r="M1482" s="57">
        <v>31208</v>
      </c>
      <c r="N1482" s="55" t="s">
        <v>76</v>
      </c>
      <c r="O1482" s="58">
        <v>2.5</v>
      </c>
      <c r="P1482" s="55" t="s">
        <v>74</v>
      </c>
      <c r="Q1482" s="55" t="s">
        <v>74</v>
      </c>
      <c r="R1482" s="59">
        <v>12.33</v>
      </c>
      <c r="S1482" s="59">
        <v>15.75</v>
      </c>
      <c r="T1482" s="59">
        <v>37.9</v>
      </c>
      <c r="U1482" s="55" t="s">
        <v>1955</v>
      </c>
      <c r="V1482" s="59" t="s">
        <v>17</v>
      </c>
      <c r="W1482" s="55" t="s">
        <v>21</v>
      </c>
      <c r="X1482" s="61">
        <v>5</v>
      </c>
      <c r="Y1482" s="11">
        <f t="shared" si="110"/>
        <v>1985</v>
      </c>
      <c r="Z1482" s="7" t="str">
        <f t="shared" si="111"/>
        <v>1985.2</v>
      </c>
      <c r="AA1482" s="12">
        <f>IF(AND(INDEX('Rate Case History'!V$11:V$13,MATCH($F1482,'Rate Case History'!$U$11:$U$13,0))="Yes",INDEX('Rate Case History'!V$15:V$17,MATCH($N1482,'Rate Case History'!$U$15:$U$17,0))="Yes",$M1482&lt;='Rate Case History'!$V$7,ISNUMBER($S1482)),$S1482/100,"NA")</f>
        <v>0.1575</v>
      </c>
    </row>
    <row r="1483" spans="1:27" x14ac:dyDescent="0.25">
      <c r="A1483" s="55" t="s">
        <v>54</v>
      </c>
      <c r="B1483" s="56" t="s">
        <v>1146</v>
      </c>
      <c r="C1483" s="55" t="s">
        <v>97</v>
      </c>
      <c r="D1483" s="55" t="s">
        <v>2653</v>
      </c>
      <c r="E1483" s="55" t="s">
        <v>163</v>
      </c>
      <c r="F1483" s="55" t="s">
        <v>35</v>
      </c>
      <c r="G1483" s="57">
        <v>45036</v>
      </c>
      <c r="H1483" s="58">
        <v>12.044392999999999</v>
      </c>
      <c r="I1483" s="60">
        <v>7.12</v>
      </c>
      <c r="J1483" s="60">
        <v>9.8000000000000007</v>
      </c>
      <c r="K1483" s="60">
        <v>49.23</v>
      </c>
      <c r="L1483" s="60">
        <v>245.51476</v>
      </c>
      <c r="M1483" s="57">
        <v>45205</v>
      </c>
      <c r="N1483" s="55" t="s">
        <v>73</v>
      </c>
      <c r="O1483" s="58">
        <v>11.936563</v>
      </c>
      <c r="P1483" s="55" t="s">
        <v>74</v>
      </c>
      <c r="Q1483" s="55" t="s">
        <v>74</v>
      </c>
      <c r="R1483" s="60">
        <v>7.12</v>
      </c>
      <c r="S1483" s="60">
        <v>9.8000000000000007</v>
      </c>
      <c r="T1483" s="60">
        <v>49.23</v>
      </c>
      <c r="U1483" s="55" t="s">
        <v>1684</v>
      </c>
      <c r="V1483" s="60" t="s">
        <v>17</v>
      </c>
      <c r="W1483" s="55" t="s">
        <v>17</v>
      </c>
      <c r="X1483" s="61">
        <v>5</v>
      </c>
      <c r="Y1483" s="11">
        <f t="shared" si="110"/>
        <v>2023</v>
      </c>
      <c r="Z1483" s="7" t="str">
        <f t="shared" si="111"/>
        <v>2023.4</v>
      </c>
      <c r="AA1483" s="12">
        <f>IF(AND(INDEX('Rate Case History'!V$11:V$13,MATCH($F1483,'Rate Case History'!$U$11:$U$13,0))="Yes",INDEX('Rate Case History'!V$15:V$17,MATCH($N1483,'Rate Case History'!$U$15:$U$17,0))="Yes",$M1483&lt;='Rate Case History'!$V$7,ISNUMBER($S1483)),$S1483/100,"NA")</f>
        <v>9.8000000000000004E-2</v>
      </c>
    </row>
    <row r="1484" spans="1:27" x14ac:dyDescent="0.25">
      <c r="A1484" s="55" t="s">
        <v>54</v>
      </c>
      <c r="B1484" s="56" t="s">
        <v>1146</v>
      </c>
      <c r="C1484" s="55" t="s">
        <v>97</v>
      </c>
      <c r="D1484" s="55" t="s">
        <v>1934</v>
      </c>
      <c r="E1484" s="55" t="s">
        <v>163</v>
      </c>
      <c r="F1484" s="55" t="s">
        <v>35</v>
      </c>
      <c r="G1484" s="57">
        <v>44671</v>
      </c>
      <c r="H1484" s="58">
        <v>8.0212570000000003</v>
      </c>
      <c r="I1484" s="60" t="s">
        <v>17</v>
      </c>
      <c r="J1484" s="60" t="s">
        <v>17</v>
      </c>
      <c r="K1484" s="60" t="s">
        <v>17</v>
      </c>
      <c r="L1484" s="60">
        <v>210.023754</v>
      </c>
      <c r="M1484" s="57">
        <v>44862</v>
      </c>
      <c r="N1484" s="55" t="s">
        <v>76</v>
      </c>
      <c r="O1484" s="58">
        <v>7.9117639999999998</v>
      </c>
      <c r="P1484" s="55" t="s">
        <v>74</v>
      </c>
      <c r="Q1484" s="55" t="s">
        <v>74</v>
      </c>
      <c r="R1484" s="60" t="s">
        <v>17</v>
      </c>
      <c r="S1484" s="60" t="s">
        <v>17</v>
      </c>
      <c r="T1484" s="60" t="s">
        <v>17</v>
      </c>
      <c r="U1484" s="55" t="s">
        <v>1664</v>
      </c>
      <c r="V1484" s="60">
        <v>210.018272</v>
      </c>
      <c r="W1484" s="55" t="s">
        <v>21</v>
      </c>
      <c r="X1484" s="61">
        <v>6</v>
      </c>
      <c r="Y1484" s="11">
        <f t="shared" si="110"/>
        <v>2022</v>
      </c>
      <c r="Z1484" s="7" t="str">
        <f t="shared" si="111"/>
        <v>2022.4</v>
      </c>
      <c r="AA1484" s="12" t="str">
        <f>IF(AND(INDEX('Rate Case History'!V$11:V$13,MATCH($F1484,'Rate Case History'!$U$11:$U$13,0))="Yes",INDEX('Rate Case History'!V$15:V$17,MATCH($N1484,'Rate Case History'!$U$15:$U$17,0))="Yes",$M1484&lt;='Rate Case History'!$V$7,ISNUMBER($S1484)),$S1484/100,"NA")</f>
        <v>NA</v>
      </c>
    </row>
    <row r="1485" spans="1:27" x14ac:dyDescent="0.25">
      <c r="A1485" s="55" t="s">
        <v>54</v>
      </c>
      <c r="B1485" s="56" t="s">
        <v>1146</v>
      </c>
      <c r="C1485" s="55" t="s">
        <v>97</v>
      </c>
      <c r="D1485" s="55" t="s">
        <v>1935</v>
      </c>
      <c r="E1485" s="55" t="s">
        <v>163</v>
      </c>
      <c r="F1485" s="55" t="s">
        <v>35</v>
      </c>
      <c r="G1485" s="57">
        <v>44306</v>
      </c>
      <c r="H1485" s="58">
        <v>11.887115</v>
      </c>
      <c r="I1485" s="59" t="s">
        <v>17</v>
      </c>
      <c r="J1485" s="59" t="s">
        <v>17</v>
      </c>
      <c r="K1485" s="59" t="s">
        <v>17</v>
      </c>
      <c r="L1485" s="59">
        <v>190.23159799999999</v>
      </c>
      <c r="M1485" s="57">
        <v>44501</v>
      </c>
      <c r="N1485" s="55" t="s">
        <v>73</v>
      </c>
      <c r="O1485" s="58">
        <v>11.545439</v>
      </c>
      <c r="P1485" s="55" t="s">
        <v>74</v>
      </c>
      <c r="Q1485" s="55" t="s">
        <v>74</v>
      </c>
      <c r="R1485" s="59" t="s">
        <v>17</v>
      </c>
      <c r="S1485" s="59" t="s">
        <v>17</v>
      </c>
      <c r="T1485" s="59" t="s">
        <v>17</v>
      </c>
      <c r="U1485" s="55" t="s">
        <v>1685</v>
      </c>
      <c r="V1485" s="59">
        <v>190.12925999999999</v>
      </c>
      <c r="W1485" s="55" t="s">
        <v>21</v>
      </c>
      <c r="X1485" s="61">
        <v>6</v>
      </c>
      <c r="Y1485" s="11">
        <f t="shared" si="110"/>
        <v>2021</v>
      </c>
      <c r="Z1485" s="7" t="str">
        <f t="shared" si="111"/>
        <v>2021.4</v>
      </c>
      <c r="AA1485" s="12" t="str">
        <f>IF(AND(INDEX('Rate Case History'!V$11:V$13,MATCH($F1485,'Rate Case History'!$U$11:$U$13,0))="Yes",INDEX('Rate Case History'!V$15:V$17,MATCH($N1485,'Rate Case History'!$U$15:$U$17,0))="Yes",$M1485&lt;='Rate Case History'!$V$7,ISNUMBER($S1485)),$S1485/100,"NA")</f>
        <v>NA</v>
      </c>
    </row>
    <row r="1486" spans="1:27" x14ac:dyDescent="0.25">
      <c r="A1486" s="55" t="s">
        <v>54</v>
      </c>
      <c r="B1486" s="56" t="s">
        <v>1146</v>
      </c>
      <c r="C1486" s="55" t="s">
        <v>97</v>
      </c>
      <c r="D1486" s="55" t="s">
        <v>1147</v>
      </c>
      <c r="E1486" s="55" t="s">
        <v>163</v>
      </c>
      <c r="F1486" s="55" t="s">
        <v>35</v>
      </c>
      <c r="G1486" s="57">
        <v>43980</v>
      </c>
      <c r="H1486" s="58">
        <v>5.1869009999999998</v>
      </c>
      <c r="I1486" s="59">
        <v>7.12</v>
      </c>
      <c r="J1486" s="59" t="s">
        <v>17</v>
      </c>
      <c r="K1486" s="59">
        <v>49.23</v>
      </c>
      <c r="L1486" s="59">
        <v>163.29445200000001</v>
      </c>
      <c r="M1486" s="57">
        <v>44088</v>
      </c>
      <c r="N1486" s="55" t="s">
        <v>76</v>
      </c>
      <c r="O1486" s="58">
        <v>4.7585759999999997</v>
      </c>
      <c r="P1486" s="55" t="s">
        <v>74</v>
      </c>
      <c r="Q1486" s="55" t="s">
        <v>74</v>
      </c>
      <c r="R1486" s="59">
        <v>7.12</v>
      </c>
      <c r="S1486" s="59" t="s">
        <v>17</v>
      </c>
      <c r="T1486" s="59">
        <v>49.23</v>
      </c>
      <c r="U1486" s="55" t="s">
        <v>1686</v>
      </c>
      <c r="V1486" s="59">
        <v>163.37967900000001</v>
      </c>
      <c r="W1486" s="55" t="s">
        <v>21</v>
      </c>
      <c r="X1486" s="61">
        <v>3</v>
      </c>
      <c r="Y1486" s="11">
        <f t="shared" si="110"/>
        <v>2020</v>
      </c>
      <c r="Z1486" s="7" t="str">
        <f t="shared" si="111"/>
        <v>2020.3</v>
      </c>
      <c r="AA1486" s="12" t="str">
        <f>IF(AND(INDEX('Rate Case History'!V$11:V$13,MATCH($F1486,'Rate Case History'!$U$11:$U$13,0))="Yes",INDEX('Rate Case History'!V$15:V$17,MATCH($N1486,'Rate Case History'!$U$15:$U$17,0))="Yes",$M1486&lt;='Rate Case History'!$V$7,ISNUMBER($S1486)),$S1486/100,"NA")</f>
        <v>NA</v>
      </c>
    </row>
    <row r="1487" spans="1:27" x14ac:dyDescent="0.25">
      <c r="A1487" s="55" t="s">
        <v>54</v>
      </c>
      <c r="B1487" s="56" t="s">
        <v>1146</v>
      </c>
      <c r="C1487" s="55" t="s">
        <v>97</v>
      </c>
      <c r="D1487" s="55" t="s">
        <v>1148</v>
      </c>
      <c r="E1487" s="55" t="s">
        <v>163</v>
      </c>
      <c r="F1487" s="55" t="s">
        <v>35</v>
      </c>
      <c r="G1487" s="57">
        <v>43146</v>
      </c>
      <c r="H1487" s="58">
        <v>6.1993340000000003</v>
      </c>
      <c r="I1487" s="59">
        <v>7.83</v>
      </c>
      <c r="J1487" s="59">
        <v>11.25</v>
      </c>
      <c r="K1487" s="59">
        <v>49.23</v>
      </c>
      <c r="L1487" s="59">
        <v>157.795287</v>
      </c>
      <c r="M1487" s="57">
        <v>43388</v>
      </c>
      <c r="N1487" s="55" t="s">
        <v>76</v>
      </c>
      <c r="O1487" s="58">
        <v>1.390347</v>
      </c>
      <c r="P1487" s="55" t="s">
        <v>17</v>
      </c>
      <c r="Q1487" s="55" t="s">
        <v>17</v>
      </c>
      <c r="R1487" s="59">
        <v>7.12</v>
      </c>
      <c r="S1487" s="59">
        <v>9.8000000000000007</v>
      </c>
      <c r="T1487" s="59">
        <v>49.23</v>
      </c>
      <c r="U1487" s="55" t="s">
        <v>1699</v>
      </c>
      <c r="V1487" s="60">
        <v>149.73971599999999</v>
      </c>
      <c r="W1487" s="55" t="s">
        <v>21</v>
      </c>
      <c r="X1487" s="61">
        <v>8</v>
      </c>
      <c r="Y1487" s="11">
        <f t="shared" si="110"/>
        <v>2018</v>
      </c>
      <c r="Z1487" s="7" t="str">
        <f t="shared" si="111"/>
        <v>2018.4</v>
      </c>
      <c r="AA1487" s="12">
        <f>IF(AND(INDEX('Rate Case History'!V$11:V$13,MATCH($F1487,'Rate Case History'!$U$11:$U$13,0))="Yes",INDEX('Rate Case History'!V$15:V$17,MATCH($N1487,'Rate Case History'!$U$15:$U$17,0))="Yes",$M1487&lt;='Rate Case History'!$V$7,ISNUMBER($S1487)),$S1487/100,"NA")</f>
        <v>9.8000000000000004E-2</v>
      </c>
    </row>
    <row r="1488" spans="1:27" x14ac:dyDescent="0.25">
      <c r="A1488" s="55" t="s">
        <v>54</v>
      </c>
      <c r="B1488" s="56" t="s">
        <v>1146</v>
      </c>
      <c r="C1488" s="55" t="s">
        <v>97</v>
      </c>
      <c r="D1488" s="55" t="s">
        <v>1149</v>
      </c>
      <c r="E1488" s="55" t="s">
        <v>163</v>
      </c>
      <c r="F1488" s="55" t="s">
        <v>35</v>
      </c>
      <c r="G1488" s="57">
        <v>40133</v>
      </c>
      <c r="H1488" s="58">
        <v>2.2483759999999999</v>
      </c>
      <c r="I1488" s="59">
        <v>8.2799999999999994</v>
      </c>
      <c r="J1488" s="59">
        <v>11</v>
      </c>
      <c r="K1488" s="59">
        <v>50.9</v>
      </c>
      <c r="L1488" s="59">
        <v>93.818504000000004</v>
      </c>
      <c r="M1488" s="57">
        <v>40322</v>
      </c>
      <c r="N1488" s="55" t="s">
        <v>76</v>
      </c>
      <c r="O1488" s="58">
        <v>6.0068000000000003E-2</v>
      </c>
      <c r="P1488" s="55" t="s">
        <v>74</v>
      </c>
      <c r="Q1488" s="55" t="s">
        <v>74</v>
      </c>
      <c r="R1488" s="59">
        <v>7.41</v>
      </c>
      <c r="S1488" s="59">
        <v>10.050000000000001</v>
      </c>
      <c r="T1488" s="59">
        <v>46.06</v>
      </c>
      <c r="U1488" s="55" t="s">
        <v>1902</v>
      </c>
      <c r="V1488" s="60">
        <v>93.818504000000004</v>
      </c>
      <c r="W1488" s="55" t="s">
        <v>21</v>
      </c>
      <c r="X1488" s="61">
        <v>6</v>
      </c>
      <c r="Y1488" s="11">
        <f t="shared" si="110"/>
        <v>2010</v>
      </c>
      <c r="Z1488" s="7" t="str">
        <f t="shared" si="111"/>
        <v>2010.2</v>
      </c>
      <c r="AA1488" s="12">
        <f>IF(AND(INDEX('Rate Case History'!V$11:V$13,MATCH($F1488,'Rate Case History'!$U$11:$U$13,0))="Yes",INDEX('Rate Case History'!V$15:V$17,MATCH($N1488,'Rate Case History'!$U$15:$U$17,0))="Yes",$M1488&lt;='Rate Case History'!$V$7,ISNUMBER($S1488)),$S1488/100,"NA")</f>
        <v>0.10050000000000001</v>
      </c>
    </row>
    <row r="1489" spans="1:27" x14ac:dyDescent="0.25">
      <c r="A1489" s="55" t="s">
        <v>54</v>
      </c>
      <c r="B1489" s="56" t="s">
        <v>1146</v>
      </c>
      <c r="C1489" s="55" t="s">
        <v>97</v>
      </c>
      <c r="D1489" s="55" t="s">
        <v>1150</v>
      </c>
      <c r="E1489" s="55" t="s">
        <v>163</v>
      </c>
      <c r="F1489" s="55" t="s">
        <v>35</v>
      </c>
      <c r="G1489" s="57">
        <v>38898</v>
      </c>
      <c r="H1489" s="58">
        <v>5.8169740000000001</v>
      </c>
      <c r="I1489" s="59">
        <v>8.64</v>
      </c>
      <c r="J1489" s="59">
        <v>11.5</v>
      </c>
      <c r="K1489" s="59">
        <v>46.38</v>
      </c>
      <c r="L1489" s="59">
        <v>108.236152</v>
      </c>
      <c r="M1489" s="57">
        <v>39056</v>
      </c>
      <c r="N1489" s="55" t="s">
        <v>73</v>
      </c>
      <c r="O1489" s="58">
        <v>2.7546409999999999</v>
      </c>
      <c r="P1489" s="55" t="s">
        <v>74</v>
      </c>
      <c r="Q1489" s="55" t="s">
        <v>74</v>
      </c>
      <c r="R1489" s="60">
        <v>7.89</v>
      </c>
      <c r="S1489" s="60">
        <v>10.199999999999999</v>
      </c>
      <c r="T1489" s="60">
        <v>44.8</v>
      </c>
      <c r="U1489" s="55" t="s">
        <v>1733</v>
      </c>
      <c r="V1489" s="60">
        <v>106.361541</v>
      </c>
      <c r="W1489" s="55" t="s">
        <v>21</v>
      </c>
      <c r="X1489" s="61">
        <v>5</v>
      </c>
      <c r="Y1489" s="11">
        <f t="shared" si="110"/>
        <v>2006</v>
      </c>
      <c r="Z1489" s="7" t="str">
        <f t="shared" si="111"/>
        <v>2006.4</v>
      </c>
      <c r="AA1489" s="12">
        <f>IF(AND(INDEX('Rate Case History'!V$11:V$13,MATCH($F1489,'Rate Case History'!$U$11:$U$13,0))="Yes",INDEX('Rate Case History'!V$15:V$17,MATCH($N1489,'Rate Case History'!$U$15:$U$17,0))="Yes",$M1489&lt;='Rate Case History'!$V$7,ISNUMBER($S1489)),$S1489/100,"NA")</f>
        <v>0.10199999999999999</v>
      </c>
    </row>
    <row r="1490" spans="1:27" x14ac:dyDescent="0.25">
      <c r="A1490" s="55" t="s">
        <v>54</v>
      </c>
      <c r="B1490" s="56" t="s">
        <v>1146</v>
      </c>
      <c r="C1490" s="55" t="s">
        <v>97</v>
      </c>
      <c r="D1490" s="55" t="s">
        <v>1151</v>
      </c>
      <c r="E1490" s="55" t="s">
        <v>163</v>
      </c>
      <c r="F1490" s="55" t="s">
        <v>35</v>
      </c>
      <c r="G1490" s="57">
        <v>38012</v>
      </c>
      <c r="H1490" s="58">
        <v>3.7</v>
      </c>
      <c r="I1490" s="59">
        <v>8.84</v>
      </c>
      <c r="J1490" s="59">
        <v>11.25</v>
      </c>
      <c r="K1490" s="59">
        <v>46.9</v>
      </c>
      <c r="L1490" s="59">
        <v>95.5</v>
      </c>
      <c r="M1490" s="57">
        <v>38280</v>
      </c>
      <c r="N1490" s="55" t="s">
        <v>76</v>
      </c>
      <c r="O1490" s="58">
        <v>0.6</v>
      </c>
      <c r="P1490" s="55" t="s">
        <v>74</v>
      </c>
      <c r="Q1490" s="55" t="s">
        <v>74</v>
      </c>
      <c r="R1490" s="60">
        <v>7.43</v>
      </c>
      <c r="S1490" s="60">
        <v>10.199999999999999</v>
      </c>
      <c r="T1490" s="60">
        <v>35.5</v>
      </c>
      <c r="U1490" s="55" t="s">
        <v>1767</v>
      </c>
      <c r="V1490" s="60">
        <v>95.3</v>
      </c>
      <c r="W1490" s="55" t="s">
        <v>18</v>
      </c>
      <c r="X1490" s="61">
        <v>8</v>
      </c>
      <c r="Y1490" s="11">
        <f t="shared" si="110"/>
        <v>2004</v>
      </c>
      <c r="Z1490" s="7" t="str">
        <f t="shared" si="111"/>
        <v>2004.4</v>
      </c>
      <c r="AA1490" s="12">
        <f>IF(AND(INDEX('Rate Case History'!V$11:V$13,MATCH($F1490,'Rate Case History'!$U$11:$U$13,0))="Yes",INDEX('Rate Case History'!V$15:V$17,MATCH($N1490,'Rate Case History'!$U$15:$U$17,0))="Yes",$M1490&lt;='Rate Case History'!$V$7,ISNUMBER($S1490)),$S1490/100,"NA")</f>
        <v>0.10199999999999999</v>
      </c>
    </row>
    <row r="1491" spans="1:27" x14ac:dyDescent="0.25">
      <c r="A1491" s="55" t="s">
        <v>54</v>
      </c>
      <c r="B1491" s="56" t="s">
        <v>1146</v>
      </c>
      <c r="C1491" s="55" t="s">
        <v>97</v>
      </c>
      <c r="D1491" s="55" t="s">
        <v>1152</v>
      </c>
      <c r="E1491" s="55" t="s">
        <v>163</v>
      </c>
      <c r="F1491" s="55" t="s">
        <v>35</v>
      </c>
      <c r="G1491" s="57">
        <v>35551</v>
      </c>
      <c r="H1491" s="58">
        <v>4.4000000000000004</v>
      </c>
      <c r="I1491" s="59">
        <v>9.61</v>
      </c>
      <c r="J1491" s="59">
        <v>12.25</v>
      </c>
      <c r="K1491" s="59">
        <v>44.2</v>
      </c>
      <c r="L1491" s="59" t="s">
        <v>17</v>
      </c>
      <c r="M1491" s="57">
        <v>36075</v>
      </c>
      <c r="N1491" s="55" t="s">
        <v>76</v>
      </c>
      <c r="O1491" s="58">
        <v>-1.2</v>
      </c>
      <c r="P1491" s="55" t="s">
        <v>74</v>
      </c>
      <c r="Q1491" s="55" t="s">
        <v>74</v>
      </c>
      <c r="R1491" s="60">
        <v>9.08</v>
      </c>
      <c r="S1491" s="60">
        <v>11.06</v>
      </c>
      <c r="T1491" s="60">
        <v>44.16</v>
      </c>
      <c r="U1491" s="55" t="s">
        <v>1762</v>
      </c>
      <c r="V1491" s="60" t="s">
        <v>17</v>
      </c>
      <c r="W1491" s="55" t="s">
        <v>21</v>
      </c>
      <c r="X1491" s="61">
        <v>17</v>
      </c>
      <c r="Y1491" s="11">
        <f t="shared" si="110"/>
        <v>1998</v>
      </c>
      <c r="Z1491" s="7" t="str">
        <f t="shared" si="111"/>
        <v>1998.4</v>
      </c>
      <c r="AA1491" s="12">
        <f>IF(AND(INDEX('Rate Case History'!V$11:V$13,MATCH($F1491,'Rate Case History'!$U$11:$U$13,0))="Yes",INDEX('Rate Case History'!V$15:V$17,MATCH($N1491,'Rate Case History'!$U$15:$U$17,0))="Yes",$M1491&lt;='Rate Case History'!$V$7,ISNUMBER($S1491)),$S1491/100,"NA")</f>
        <v>0.1106</v>
      </c>
    </row>
    <row r="1492" spans="1:27" x14ac:dyDescent="0.25">
      <c r="A1492" s="55" t="s">
        <v>54</v>
      </c>
      <c r="B1492" s="56" t="s">
        <v>1146</v>
      </c>
      <c r="C1492" s="55" t="s">
        <v>97</v>
      </c>
      <c r="D1492" s="55" t="s">
        <v>1153</v>
      </c>
      <c r="E1492" s="55" t="s">
        <v>163</v>
      </c>
      <c r="F1492" s="55" t="s">
        <v>35</v>
      </c>
      <c r="G1492" s="57">
        <v>34820</v>
      </c>
      <c r="H1492" s="58">
        <v>5.2</v>
      </c>
      <c r="I1492" s="60">
        <v>10.029999999999999</v>
      </c>
      <c r="J1492" s="60">
        <v>12.5</v>
      </c>
      <c r="K1492" s="60">
        <v>45.82</v>
      </c>
      <c r="L1492" s="60" t="s">
        <v>17</v>
      </c>
      <c r="M1492" s="57">
        <v>34983</v>
      </c>
      <c r="N1492" s="55" t="s">
        <v>73</v>
      </c>
      <c r="O1492" s="58">
        <v>2.5</v>
      </c>
      <c r="P1492" s="55" t="s">
        <v>74</v>
      </c>
      <c r="Q1492" s="55" t="s">
        <v>74</v>
      </c>
      <c r="R1492" s="60" t="s">
        <v>17</v>
      </c>
      <c r="S1492" s="60" t="s">
        <v>17</v>
      </c>
      <c r="T1492" s="60" t="s">
        <v>17</v>
      </c>
      <c r="U1492" s="55" t="s">
        <v>17</v>
      </c>
      <c r="V1492" s="60" t="s">
        <v>17</v>
      </c>
      <c r="W1492" s="55" t="s">
        <v>17</v>
      </c>
      <c r="X1492" s="61">
        <v>5</v>
      </c>
      <c r="Y1492" s="11">
        <f t="shared" si="110"/>
        <v>1995</v>
      </c>
      <c r="Z1492" s="7" t="str">
        <f t="shared" si="111"/>
        <v>1995.4</v>
      </c>
      <c r="AA1492" s="12" t="str">
        <f>IF(AND(INDEX('Rate Case History'!V$11:V$13,MATCH($F1492,'Rate Case History'!$U$11:$U$13,0))="Yes",INDEX('Rate Case History'!V$15:V$17,MATCH($N1492,'Rate Case History'!$U$15:$U$17,0))="Yes",$M1492&lt;='Rate Case History'!$V$7,ISNUMBER($S1492)),$S1492/100,"NA")</f>
        <v>NA</v>
      </c>
    </row>
    <row r="1493" spans="1:27" x14ac:dyDescent="0.25">
      <c r="A1493" s="55" t="s">
        <v>54</v>
      </c>
      <c r="B1493" s="56" t="s">
        <v>1146</v>
      </c>
      <c r="C1493" s="55" t="s">
        <v>97</v>
      </c>
      <c r="D1493" s="55" t="s">
        <v>1154</v>
      </c>
      <c r="E1493" s="55" t="s">
        <v>163</v>
      </c>
      <c r="F1493" s="55" t="s">
        <v>35</v>
      </c>
      <c r="G1493" s="57">
        <v>34184</v>
      </c>
      <c r="H1493" s="58">
        <v>5.7</v>
      </c>
      <c r="I1493" s="59">
        <v>10.050000000000001</v>
      </c>
      <c r="J1493" s="59">
        <v>12.5</v>
      </c>
      <c r="K1493" s="59">
        <v>43.82</v>
      </c>
      <c r="L1493" s="59">
        <v>77.599999999999994</v>
      </c>
      <c r="M1493" s="57">
        <v>34359</v>
      </c>
      <c r="N1493" s="55" t="s">
        <v>73</v>
      </c>
      <c r="O1493" s="58">
        <v>3.5</v>
      </c>
      <c r="P1493" s="55" t="s">
        <v>74</v>
      </c>
      <c r="Q1493" s="55" t="s">
        <v>74</v>
      </c>
      <c r="R1493" s="59">
        <v>9.82</v>
      </c>
      <c r="S1493" s="59">
        <v>12</v>
      </c>
      <c r="T1493" s="59">
        <v>43.82</v>
      </c>
      <c r="U1493" s="55" t="s">
        <v>1681</v>
      </c>
      <c r="V1493" s="59">
        <v>78.900000000000006</v>
      </c>
      <c r="W1493" s="55" t="s">
        <v>21</v>
      </c>
      <c r="X1493" s="61">
        <v>5</v>
      </c>
      <c r="Y1493" s="11">
        <f t="shared" si="110"/>
        <v>1994</v>
      </c>
      <c r="Z1493" s="7" t="str">
        <f t="shared" si="111"/>
        <v>1994.1</v>
      </c>
      <c r="AA1493" s="12">
        <f>IF(AND(INDEX('Rate Case History'!V$11:V$13,MATCH($F1493,'Rate Case History'!$U$11:$U$13,0))="Yes",INDEX('Rate Case History'!V$15:V$17,MATCH($N1493,'Rate Case History'!$U$15:$U$17,0))="Yes",$M1493&lt;='Rate Case History'!$V$7,ISNUMBER($S1493)),$S1493/100,"NA")</f>
        <v>0.12</v>
      </c>
    </row>
    <row r="1494" spans="1:27" x14ac:dyDescent="0.25">
      <c r="A1494" s="55" t="s">
        <v>54</v>
      </c>
      <c r="B1494" s="56" t="s">
        <v>1146</v>
      </c>
      <c r="C1494" s="55" t="s">
        <v>97</v>
      </c>
      <c r="D1494" s="55" t="s">
        <v>2528</v>
      </c>
      <c r="E1494" s="55" t="s">
        <v>163</v>
      </c>
      <c r="F1494" s="55" t="s">
        <v>35</v>
      </c>
      <c r="G1494" s="57">
        <v>31275</v>
      </c>
      <c r="H1494" s="58">
        <v>5.3</v>
      </c>
      <c r="I1494" s="59">
        <v>13.52</v>
      </c>
      <c r="J1494" s="59">
        <v>16</v>
      </c>
      <c r="K1494" s="59">
        <v>65.650000000000006</v>
      </c>
      <c r="L1494" s="59" t="s">
        <v>17</v>
      </c>
      <c r="M1494" s="57">
        <v>31455</v>
      </c>
      <c r="N1494" s="55" t="s">
        <v>76</v>
      </c>
      <c r="O1494" s="58">
        <v>2</v>
      </c>
      <c r="P1494" s="55" t="s">
        <v>74</v>
      </c>
      <c r="Q1494" s="55" t="s">
        <v>74</v>
      </c>
      <c r="R1494" s="59">
        <v>12.92</v>
      </c>
      <c r="S1494" s="59">
        <v>15.2</v>
      </c>
      <c r="T1494" s="59">
        <v>51.5</v>
      </c>
      <c r="U1494" s="55" t="s">
        <v>1953</v>
      </c>
      <c r="V1494" s="60" t="s">
        <v>17</v>
      </c>
      <c r="W1494" s="55" t="s">
        <v>21</v>
      </c>
      <c r="X1494" s="61">
        <v>6</v>
      </c>
      <c r="Y1494" s="11">
        <f t="shared" si="110"/>
        <v>1986</v>
      </c>
      <c r="Z1494" s="7" t="str">
        <f t="shared" si="111"/>
        <v>1986.1</v>
      </c>
      <c r="AA1494" s="12">
        <f>IF(AND(INDEX('Rate Case History'!V$11:V$13,MATCH($F1494,'Rate Case History'!$U$11:$U$13,0))="Yes",INDEX('Rate Case History'!V$15:V$17,MATCH($N1494,'Rate Case History'!$U$15:$U$17,0))="Yes",$M1494&lt;='Rate Case History'!$V$7,ISNUMBER($S1494)),$S1494/100,"NA")</f>
        <v>0.152</v>
      </c>
    </row>
    <row r="1495" spans="1:27" x14ac:dyDescent="0.25">
      <c r="A1495" s="55" t="s">
        <v>54</v>
      </c>
      <c r="B1495" s="56" t="s">
        <v>1146</v>
      </c>
      <c r="C1495" s="55" t="s">
        <v>97</v>
      </c>
      <c r="D1495" s="55" t="s">
        <v>2529</v>
      </c>
      <c r="E1495" s="55" t="s">
        <v>163</v>
      </c>
      <c r="F1495" s="55" t="s">
        <v>35</v>
      </c>
      <c r="G1495" s="57">
        <v>30130</v>
      </c>
      <c r="H1495" s="58">
        <v>5.3</v>
      </c>
      <c r="I1495" s="59">
        <v>13.71</v>
      </c>
      <c r="J1495" s="59">
        <v>18</v>
      </c>
      <c r="K1495" s="59">
        <v>53.45</v>
      </c>
      <c r="L1495" s="59" t="s">
        <v>17</v>
      </c>
      <c r="M1495" s="57">
        <v>30298</v>
      </c>
      <c r="N1495" s="55" t="s">
        <v>76</v>
      </c>
      <c r="O1495" s="58">
        <v>3.4</v>
      </c>
      <c r="P1495" s="55" t="s">
        <v>74</v>
      </c>
      <c r="Q1495" s="55" t="s">
        <v>74</v>
      </c>
      <c r="R1495" s="59">
        <v>12.45</v>
      </c>
      <c r="S1495" s="59">
        <v>16</v>
      </c>
      <c r="T1495" s="59">
        <v>49.72</v>
      </c>
      <c r="U1495" s="55" t="s">
        <v>1981</v>
      </c>
      <c r="V1495" s="59" t="s">
        <v>17</v>
      </c>
      <c r="W1495" s="55" t="s">
        <v>21</v>
      </c>
      <c r="X1495" s="61">
        <v>5</v>
      </c>
      <c r="Y1495" s="11">
        <f t="shared" si="110"/>
        <v>1982</v>
      </c>
      <c r="Z1495" s="7" t="str">
        <f t="shared" si="111"/>
        <v>1982.4</v>
      </c>
      <c r="AA1495" s="12">
        <f>IF(AND(INDEX('Rate Case History'!V$11:V$13,MATCH($F1495,'Rate Case History'!$U$11:$U$13,0))="Yes",INDEX('Rate Case History'!V$15:V$17,MATCH($N1495,'Rate Case History'!$U$15:$U$17,0))="Yes",$M1495&lt;='Rate Case History'!$V$7,ISNUMBER($S1495)),$S1495/100,"NA")</f>
        <v>0.16</v>
      </c>
    </row>
    <row r="1496" spans="1:27" x14ac:dyDescent="0.25">
      <c r="A1496" s="55" t="s">
        <v>54</v>
      </c>
      <c r="B1496" s="56" t="s">
        <v>837</v>
      </c>
      <c r="C1496" s="55" t="s">
        <v>50</v>
      </c>
      <c r="D1496" s="55" t="s">
        <v>2654</v>
      </c>
      <c r="E1496" s="55" t="s">
        <v>163</v>
      </c>
      <c r="F1496" s="55" t="s">
        <v>35</v>
      </c>
      <c r="G1496" s="57">
        <v>45065</v>
      </c>
      <c r="H1496" s="60">
        <v>41.560727</v>
      </c>
      <c r="I1496" s="60">
        <v>6.95</v>
      </c>
      <c r="J1496" s="60">
        <v>9.8000000000000007</v>
      </c>
      <c r="K1496" s="60">
        <v>50.09</v>
      </c>
      <c r="L1496" s="60">
        <v>1143.947445</v>
      </c>
      <c r="M1496" s="57">
        <v>45264</v>
      </c>
      <c r="N1496" s="55" t="s">
        <v>73</v>
      </c>
      <c r="O1496" s="58">
        <v>40.208694000000001</v>
      </c>
      <c r="P1496" s="55" t="s">
        <v>74</v>
      </c>
      <c r="Q1496" s="55" t="s">
        <v>74</v>
      </c>
      <c r="R1496" s="60">
        <v>6.95</v>
      </c>
      <c r="S1496" s="60">
        <v>9.8000000000000007</v>
      </c>
      <c r="T1496" s="60">
        <v>50.09</v>
      </c>
      <c r="U1496" s="55" t="s">
        <v>1684</v>
      </c>
      <c r="V1496" s="60">
        <v>1140.6712640000001</v>
      </c>
      <c r="W1496" s="55" t="s">
        <v>21</v>
      </c>
      <c r="X1496" s="61">
        <v>6</v>
      </c>
      <c r="Y1496" s="11">
        <f t="shared" si="110"/>
        <v>2023</v>
      </c>
      <c r="Z1496" s="7" t="str">
        <f t="shared" si="111"/>
        <v>2023.4</v>
      </c>
      <c r="AA1496" s="12">
        <f>IF(AND(INDEX('Rate Case History'!V$11:V$13,MATCH($F1496,'Rate Case History'!$U$11:$U$13,0))="Yes",INDEX('Rate Case History'!V$15:V$17,MATCH($N1496,'Rate Case History'!$U$15:$U$17,0))="Yes",$M1496&lt;='Rate Case History'!$V$7,ISNUMBER($S1496)),$S1496/100,"NA")</f>
        <v>9.8000000000000004E-2</v>
      </c>
    </row>
    <row r="1497" spans="1:27" x14ac:dyDescent="0.25">
      <c r="A1497" s="55" t="s">
        <v>54</v>
      </c>
      <c r="B1497" s="56" t="s">
        <v>837</v>
      </c>
      <c r="C1497" s="55" t="s">
        <v>50</v>
      </c>
      <c r="D1497" s="55" t="s">
        <v>1155</v>
      </c>
      <c r="E1497" s="55" t="s">
        <v>163</v>
      </c>
      <c r="F1497" s="55" t="s">
        <v>35</v>
      </c>
      <c r="G1497" s="57">
        <v>44014</v>
      </c>
      <c r="H1497" s="60">
        <v>25.802067000000001</v>
      </c>
      <c r="I1497" s="60">
        <v>7.1</v>
      </c>
      <c r="J1497" s="60">
        <v>10.3</v>
      </c>
      <c r="K1497" s="60">
        <v>50.5</v>
      </c>
      <c r="L1497" s="60">
        <v>909.88368700000001</v>
      </c>
      <c r="M1497" s="57">
        <v>44243</v>
      </c>
      <c r="N1497" s="55" t="s">
        <v>73</v>
      </c>
      <c r="O1497" s="58">
        <v>16.25</v>
      </c>
      <c r="P1497" s="55" t="s">
        <v>74</v>
      </c>
      <c r="Q1497" s="55" t="s">
        <v>75</v>
      </c>
      <c r="R1497" s="60">
        <v>6.85</v>
      </c>
      <c r="S1497" s="60">
        <v>9.8000000000000007</v>
      </c>
      <c r="T1497" s="60">
        <v>50.5</v>
      </c>
      <c r="U1497" s="55" t="s">
        <v>1664</v>
      </c>
      <c r="V1497" s="60">
        <v>897.26714500000003</v>
      </c>
      <c r="W1497" s="55" t="s">
        <v>21</v>
      </c>
      <c r="X1497" s="61">
        <v>7</v>
      </c>
      <c r="Y1497" s="11">
        <f t="shared" si="110"/>
        <v>2021</v>
      </c>
      <c r="Z1497" s="7" t="str">
        <f t="shared" si="111"/>
        <v>2021.1</v>
      </c>
      <c r="AA1497" s="12">
        <f>IF(AND(INDEX('Rate Case History'!V$11:V$13,MATCH($F1497,'Rate Case History'!$U$11:$U$13,0))="Yes",INDEX('Rate Case History'!V$15:V$17,MATCH($N1497,'Rate Case History'!$U$15:$U$17,0))="Yes",$M1497&lt;='Rate Case History'!$V$7,ISNUMBER($S1497)),$S1497/100,"NA")</f>
        <v>9.8000000000000004E-2</v>
      </c>
    </row>
    <row r="1498" spans="1:27" x14ac:dyDescent="0.25">
      <c r="A1498" s="55" t="s">
        <v>54</v>
      </c>
      <c r="B1498" s="56" t="s">
        <v>837</v>
      </c>
      <c r="C1498" s="55" t="s">
        <v>50</v>
      </c>
      <c r="D1498" s="55" t="s">
        <v>1156</v>
      </c>
      <c r="E1498" s="55" t="s">
        <v>163</v>
      </c>
      <c r="F1498" s="55" t="s">
        <v>35</v>
      </c>
      <c r="G1498" s="57">
        <v>40788</v>
      </c>
      <c r="H1498" s="60">
        <v>16.712710999999999</v>
      </c>
      <c r="I1498" s="60">
        <v>8.5299999999999994</v>
      </c>
      <c r="J1498" s="60">
        <v>11.25</v>
      </c>
      <c r="K1498" s="60">
        <v>52.71</v>
      </c>
      <c r="L1498" s="60">
        <v>338.574703</v>
      </c>
      <c r="M1498" s="57">
        <v>40931</v>
      </c>
      <c r="N1498" s="55" t="s">
        <v>73</v>
      </c>
      <c r="O1498" s="58">
        <v>11.9</v>
      </c>
      <c r="P1498" s="55" t="s">
        <v>74</v>
      </c>
      <c r="Q1498" s="55" t="s">
        <v>74</v>
      </c>
      <c r="R1498" s="59">
        <v>7.98</v>
      </c>
      <c r="S1498" s="59">
        <v>10.199999999999999</v>
      </c>
      <c r="T1498" s="59">
        <v>52.71</v>
      </c>
      <c r="U1498" s="55" t="s">
        <v>1850</v>
      </c>
      <c r="V1498" s="59">
        <v>348.87281899999999</v>
      </c>
      <c r="W1498" s="55" t="s">
        <v>21</v>
      </c>
      <c r="X1498" s="61">
        <v>4</v>
      </c>
      <c r="Y1498" s="11">
        <f t="shared" si="110"/>
        <v>2012</v>
      </c>
      <c r="Z1498" s="7" t="str">
        <f t="shared" si="111"/>
        <v>2012.1</v>
      </c>
      <c r="AA1498" s="12">
        <f>IF(AND(INDEX('Rate Case History'!V$11:V$13,MATCH($F1498,'Rate Case History'!$U$11:$U$13,0))="Yes",INDEX('Rate Case History'!V$15:V$17,MATCH($N1498,'Rate Case History'!$U$15:$U$17,0))="Yes",$M1498&lt;='Rate Case History'!$V$7,ISNUMBER($S1498)),$S1498/100,"NA")</f>
        <v>0.10199999999999999</v>
      </c>
    </row>
    <row r="1499" spans="1:27" x14ac:dyDescent="0.25">
      <c r="A1499" s="55" t="s">
        <v>54</v>
      </c>
      <c r="B1499" s="56" t="s">
        <v>837</v>
      </c>
      <c r="C1499" s="55" t="s">
        <v>50</v>
      </c>
      <c r="D1499" s="55" t="s">
        <v>1157</v>
      </c>
      <c r="E1499" s="55" t="s">
        <v>163</v>
      </c>
      <c r="F1499" s="55" t="s">
        <v>35</v>
      </c>
      <c r="G1499" s="57">
        <v>37740</v>
      </c>
      <c r="H1499" s="58">
        <v>18.315474999999999</v>
      </c>
      <c r="I1499" s="59">
        <v>10.23</v>
      </c>
      <c r="J1499" s="59">
        <v>12.6</v>
      </c>
      <c r="K1499" s="59" t="s">
        <v>17</v>
      </c>
      <c r="L1499" s="59" t="s">
        <v>17</v>
      </c>
      <c r="M1499" s="57">
        <v>37886</v>
      </c>
      <c r="N1499" s="55" t="s">
        <v>73</v>
      </c>
      <c r="O1499" s="58">
        <v>10.3</v>
      </c>
      <c r="P1499" s="55" t="s">
        <v>74</v>
      </c>
      <c r="Q1499" s="55" t="s">
        <v>74</v>
      </c>
      <c r="R1499" s="59">
        <v>8.42</v>
      </c>
      <c r="S1499" s="59" t="s">
        <v>17</v>
      </c>
      <c r="T1499" s="59" t="s">
        <v>17</v>
      </c>
      <c r="U1499" s="55" t="s">
        <v>1882</v>
      </c>
      <c r="V1499" s="59">
        <v>259.85992700000003</v>
      </c>
      <c r="W1499" s="55" t="s">
        <v>17</v>
      </c>
      <c r="X1499" s="61" t="s">
        <v>17</v>
      </c>
      <c r="Y1499" s="11">
        <f t="shared" si="110"/>
        <v>2003</v>
      </c>
      <c r="Z1499" s="7" t="str">
        <f t="shared" si="111"/>
        <v>2003.3</v>
      </c>
      <c r="AA1499" s="12" t="str">
        <f>IF(AND(INDEX('Rate Case History'!V$11:V$13,MATCH($F1499,'Rate Case History'!$U$11:$U$13,0))="Yes",INDEX('Rate Case History'!V$15:V$17,MATCH($N1499,'Rate Case History'!$U$15:$U$17,0))="Yes",$M1499&lt;='Rate Case History'!$V$7,ISNUMBER($S1499)),$S1499/100,"NA")</f>
        <v>NA</v>
      </c>
    </row>
    <row r="1500" spans="1:27" x14ac:dyDescent="0.25">
      <c r="A1500" s="55" t="s">
        <v>54</v>
      </c>
      <c r="B1500" s="56" t="s">
        <v>837</v>
      </c>
      <c r="C1500" s="55" t="s">
        <v>50</v>
      </c>
      <c r="D1500" s="55" t="s">
        <v>1158</v>
      </c>
      <c r="E1500" s="55" t="s">
        <v>163</v>
      </c>
      <c r="F1500" s="55" t="s">
        <v>35</v>
      </c>
      <c r="G1500" s="57">
        <v>36524</v>
      </c>
      <c r="H1500" s="58">
        <v>10.1</v>
      </c>
      <c r="I1500" s="59">
        <v>10.5</v>
      </c>
      <c r="J1500" s="59">
        <v>12.5</v>
      </c>
      <c r="K1500" s="59">
        <v>54.6</v>
      </c>
      <c r="L1500" s="59" t="s">
        <v>17</v>
      </c>
      <c r="M1500" s="57">
        <v>36682</v>
      </c>
      <c r="N1500" s="55" t="s">
        <v>73</v>
      </c>
      <c r="O1500" s="58">
        <v>4.9000000000000004</v>
      </c>
      <c r="P1500" s="55" t="s">
        <v>74</v>
      </c>
      <c r="Q1500" s="55" t="s">
        <v>74</v>
      </c>
      <c r="R1500" s="59">
        <v>9.56</v>
      </c>
      <c r="S1500" s="59" t="s">
        <v>17</v>
      </c>
      <c r="T1500" s="59" t="s">
        <v>17</v>
      </c>
      <c r="U1500" s="55" t="s">
        <v>17</v>
      </c>
      <c r="V1500" s="60" t="s">
        <v>17</v>
      </c>
      <c r="W1500" s="55" t="s">
        <v>17</v>
      </c>
      <c r="X1500" s="61">
        <v>5</v>
      </c>
      <c r="Y1500" s="11">
        <f t="shared" si="110"/>
        <v>2000</v>
      </c>
      <c r="Z1500" s="7" t="str">
        <f t="shared" si="111"/>
        <v>2000.2</v>
      </c>
      <c r="AA1500" s="12" t="str">
        <f>IF(AND(INDEX('Rate Case History'!V$11:V$13,MATCH($F1500,'Rate Case History'!$U$11:$U$13,0))="Yes",INDEX('Rate Case History'!V$15:V$17,MATCH($N1500,'Rate Case History'!$U$15:$U$17,0))="Yes",$M1500&lt;='Rate Case History'!$V$7,ISNUMBER($S1500)),$S1500/100,"NA")</f>
        <v>NA</v>
      </c>
    </row>
    <row r="1501" spans="1:27" x14ac:dyDescent="0.25">
      <c r="A1501" s="55" t="s">
        <v>54</v>
      </c>
      <c r="B1501" s="56" t="s">
        <v>837</v>
      </c>
      <c r="C1501" s="55" t="s">
        <v>50</v>
      </c>
      <c r="D1501" s="55" t="s">
        <v>1159</v>
      </c>
      <c r="E1501" s="55" t="s">
        <v>163</v>
      </c>
      <c r="F1501" s="55" t="s">
        <v>35</v>
      </c>
      <c r="G1501" s="57">
        <v>35217</v>
      </c>
      <c r="H1501" s="58">
        <v>7.9</v>
      </c>
      <c r="I1501" s="59">
        <v>10.71</v>
      </c>
      <c r="J1501" s="59">
        <v>13</v>
      </c>
      <c r="K1501" s="59">
        <v>51.8</v>
      </c>
      <c r="L1501" s="59">
        <v>201.9</v>
      </c>
      <c r="M1501" s="57">
        <v>35416</v>
      </c>
      <c r="N1501" s="55" t="s">
        <v>76</v>
      </c>
      <c r="O1501" s="58">
        <v>4.4000000000000004</v>
      </c>
      <c r="P1501" s="55" t="s">
        <v>74</v>
      </c>
      <c r="Q1501" s="55" t="s">
        <v>74</v>
      </c>
      <c r="R1501" s="60">
        <v>9.85</v>
      </c>
      <c r="S1501" s="60">
        <v>11.5</v>
      </c>
      <c r="T1501" s="60">
        <v>49.6</v>
      </c>
      <c r="U1501" s="55" t="s">
        <v>1691</v>
      </c>
      <c r="V1501" s="60">
        <v>200.7</v>
      </c>
      <c r="W1501" s="55" t="s">
        <v>21</v>
      </c>
      <c r="X1501" s="61">
        <v>6</v>
      </c>
      <c r="Y1501" s="11">
        <f t="shared" si="110"/>
        <v>1996</v>
      </c>
      <c r="Z1501" s="7" t="str">
        <f t="shared" si="111"/>
        <v>1996.4</v>
      </c>
      <c r="AA1501" s="12">
        <f>IF(AND(INDEX('Rate Case History'!V$11:V$13,MATCH($F1501,'Rate Case History'!$U$11:$U$13,0))="Yes",INDEX('Rate Case History'!V$15:V$17,MATCH($N1501,'Rate Case History'!$U$15:$U$17,0))="Yes",$M1501&lt;='Rate Case History'!$V$7,ISNUMBER($S1501)),$S1501/100,"NA")</f>
        <v>0.115</v>
      </c>
    </row>
    <row r="1502" spans="1:27" x14ac:dyDescent="0.25">
      <c r="A1502" s="55" t="s">
        <v>54</v>
      </c>
      <c r="B1502" s="56" t="s">
        <v>837</v>
      </c>
      <c r="C1502" s="55" t="s">
        <v>50</v>
      </c>
      <c r="D1502" s="55" t="s">
        <v>1160</v>
      </c>
      <c r="E1502" s="55" t="s">
        <v>163</v>
      </c>
      <c r="F1502" s="55" t="s">
        <v>35</v>
      </c>
      <c r="G1502" s="57">
        <v>34453</v>
      </c>
      <c r="H1502" s="58">
        <v>11.1</v>
      </c>
      <c r="I1502" s="59">
        <v>10.59</v>
      </c>
      <c r="J1502" s="59">
        <v>12.5</v>
      </c>
      <c r="K1502" s="59">
        <v>51.74</v>
      </c>
      <c r="L1502" s="59">
        <v>169.3</v>
      </c>
      <c r="M1502" s="57">
        <v>34627</v>
      </c>
      <c r="N1502" s="55" t="s">
        <v>73</v>
      </c>
      <c r="O1502" s="60">
        <v>6.8</v>
      </c>
      <c r="P1502" s="55" t="s">
        <v>74</v>
      </c>
      <c r="Q1502" s="55" t="s">
        <v>74</v>
      </c>
      <c r="R1502" s="60">
        <v>10.220000000000001</v>
      </c>
      <c r="S1502" s="60" t="s">
        <v>17</v>
      </c>
      <c r="T1502" s="60" t="s">
        <v>17</v>
      </c>
      <c r="U1502" s="55" t="s">
        <v>1725</v>
      </c>
      <c r="V1502" s="60">
        <v>168.4</v>
      </c>
      <c r="W1502" s="55" t="s">
        <v>21</v>
      </c>
      <c r="X1502" s="61">
        <v>5</v>
      </c>
      <c r="Y1502" s="11">
        <f t="shared" si="110"/>
        <v>1994</v>
      </c>
      <c r="Z1502" s="7" t="str">
        <f t="shared" si="111"/>
        <v>1994.4</v>
      </c>
      <c r="AA1502" s="12" t="str">
        <f>IF(AND(INDEX('Rate Case History'!V$11:V$13,MATCH($F1502,'Rate Case History'!$U$11:$U$13,0))="Yes",INDEX('Rate Case History'!V$15:V$17,MATCH($N1502,'Rate Case History'!$U$15:$U$17,0))="Yes",$M1502&lt;='Rate Case History'!$V$7,ISNUMBER($S1502)),$S1502/100,"NA")</f>
        <v>NA</v>
      </c>
    </row>
    <row r="1503" spans="1:27" x14ac:dyDescent="0.25">
      <c r="A1503" s="55" t="s">
        <v>54</v>
      </c>
      <c r="B1503" s="56" t="s">
        <v>837</v>
      </c>
      <c r="C1503" s="55" t="s">
        <v>50</v>
      </c>
      <c r="D1503" s="55" t="s">
        <v>2530</v>
      </c>
      <c r="E1503" s="55" t="s">
        <v>163</v>
      </c>
      <c r="F1503" s="55" t="s">
        <v>35</v>
      </c>
      <c r="G1503" s="57">
        <v>33325</v>
      </c>
      <c r="H1503" s="58">
        <v>8</v>
      </c>
      <c r="I1503" s="59">
        <v>11.99</v>
      </c>
      <c r="J1503" s="59">
        <v>14.5</v>
      </c>
      <c r="K1503" s="59">
        <v>47.25</v>
      </c>
      <c r="L1503" s="59">
        <v>130.80000000000001</v>
      </c>
      <c r="M1503" s="57">
        <v>33508</v>
      </c>
      <c r="N1503" s="55" t="s">
        <v>73</v>
      </c>
      <c r="O1503" s="58">
        <v>5.2</v>
      </c>
      <c r="P1503" s="55" t="s">
        <v>74</v>
      </c>
      <c r="Q1503" s="55" t="s">
        <v>74</v>
      </c>
      <c r="R1503" s="60">
        <v>11.06</v>
      </c>
      <c r="S1503" s="59">
        <v>12.5</v>
      </c>
      <c r="T1503" s="60">
        <v>50.5</v>
      </c>
      <c r="U1503" s="55" t="s">
        <v>1758</v>
      </c>
      <c r="V1503" s="60">
        <v>126.5</v>
      </c>
      <c r="W1503" s="55" t="s">
        <v>21</v>
      </c>
      <c r="X1503" s="61">
        <v>6</v>
      </c>
      <c r="Y1503" s="11">
        <f t="shared" si="110"/>
        <v>1991</v>
      </c>
      <c r="Z1503" s="7" t="str">
        <f t="shared" si="111"/>
        <v>1991.3</v>
      </c>
      <c r="AA1503" s="12">
        <f>IF(AND(INDEX('Rate Case History'!V$11:V$13,MATCH($F1503,'Rate Case History'!$U$11:$U$13,0))="Yes",INDEX('Rate Case History'!V$15:V$17,MATCH($N1503,'Rate Case History'!$U$15:$U$17,0))="Yes",$M1503&lt;='Rate Case History'!$V$7,ISNUMBER($S1503)),$S1503/100,"NA")</f>
        <v>0.125</v>
      </c>
    </row>
    <row r="1504" spans="1:27" x14ac:dyDescent="0.25">
      <c r="A1504" s="55" t="s">
        <v>54</v>
      </c>
      <c r="B1504" s="56" t="s">
        <v>837</v>
      </c>
      <c r="C1504" s="55" t="s">
        <v>50</v>
      </c>
      <c r="D1504" s="55" t="s">
        <v>2531</v>
      </c>
      <c r="E1504" s="55" t="s">
        <v>163</v>
      </c>
      <c r="F1504" s="55" t="s">
        <v>35</v>
      </c>
      <c r="G1504" s="57">
        <v>32668</v>
      </c>
      <c r="H1504" s="58">
        <v>9.5</v>
      </c>
      <c r="I1504" s="59">
        <v>11.6</v>
      </c>
      <c r="J1504" s="59">
        <v>13.5</v>
      </c>
      <c r="K1504" s="59">
        <v>46.28</v>
      </c>
      <c r="L1504" s="59">
        <v>107.3</v>
      </c>
      <c r="M1504" s="57">
        <v>32815</v>
      </c>
      <c r="N1504" s="55" t="s">
        <v>73</v>
      </c>
      <c r="O1504" s="58">
        <v>7.9</v>
      </c>
      <c r="P1504" s="55" t="s">
        <v>74</v>
      </c>
      <c r="Q1504" s="55" t="s">
        <v>74</v>
      </c>
      <c r="R1504" s="59">
        <v>11.33</v>
      </c>
      <c r="S1504" s="59">
        <v>12.93</v>
      </c>
      <c r="T1504" s="59">
        <v>46.28</v>
      </c>
      <c r="U1504" s="55" t="s">
        <v>2223</v>
      </c>
      <c r="V1504" s="59">
        <v>107.1</v>
      </c>
      <c r="W1504" s="55" t="s">
        <v>21</v>
      </c>
      <c r="X1504" s="61">
        <v>4</v>
      </c>
      <c r="Y1504" s="11">
        <f t="shared" si="110"/>
        <v>1989</v>
      </c>
      <c r="Z1504" s="7" t="str">
        <f t="shared" si="111"/>
        <v>1989.4</v>
      </c>
      <c r="AA1504" s="12">
        <f>IF(AND(INDEX('Rate Case History'!V$11:V$13,MATCH($F1504,'Rate Case History'!$U$11:$U$13,0))="Yes",INDEX('Rate Case History'!V$15:V$17,MATCH($N1504,'Rate Case History'!$U$15:$U$17,0))="Yes",$M1504&lt;='Rate Case History'!$V$7,ISNUMBER($S1504)),$S1504/100,"NA")</f>
        <v>0.1293</v>
      </c>
    </row>
    <row r="1505" spans="1:27" x14ac:dyDescent="0.25">
      <c r="A1505" s="55" t="s">
        <v>54</v>
      </c>
      <c r="B1505" s="56" t="s">
        <v>837</v>
      </c>
      <c r="C1505" s="55" t="s">
        <v>50</v>
      </c>
      <c r="D1505" s="55" t="s">
        <v>2532</v>
      </c>
      <c r="E1505" s="55" t="s">
        <v>163</v>
      </c>
      <c r="F1505" s="55" t="s">
        <v>35</v>
      </c>
      <c r="G1505" s="57">
        <v>31912</v>
      </c>
      <c r="H1505" s="58">
        <v>5</v>
      </c>
      <c r="I1505" s="59">
        <v>11.73</v>
      </c>
      <c r="J1505" s="59">
        <v>14.5</v>
      </c>
      <c r="K1505" s="59">
        <v>49.11</v>
      </c>
      <c r="L1505" s="59" t="s">
        <v>17</v>
      </c>
      <c r="M1505" s="57">
        <v>32094</v>
      </c>
      <c r="N1505" s="55" t="s">
        <v>73</v>
      </c>
      <c r="O1505" s="58">
        <v>2.1</v>
      </c>
      <c r="P1505" s="55" t="s">
        <v>74</v>
      </c>
      <c r="Q1505" s="55" t="s">
        <v>74</v>
      </c>
      <c r="R1505" s="59">
        <v>11.04</v>
      </c>
      <c r="S1505" s="59">
        <v>12.75</v>
      </c>
      <c r="T1505" s="60">
        <v>48.76</v>
      </c>
      <c r="U1505" s="55" t="s">
        <v>2198</v>
      </c>
      <c r="V1505" s="60" t="s">
        <v>17</v>
      </c>
      <c r="W1505" s="55" t="s">
        <v>21</v>
      </c>
      <c r="X1505" s="61">
        <v>6</v>
      </c>
      <c r="Y1505" s="11">
        <f t="shared" si="110"/>
        <v>1987</v>
      </c>
      <c r="Z1505" s="7" t="str">
        <f t="shared" si="111"/>
        <v>1987.4</v>
      </c>
      <c r="AA1505" s="12">
        <f>IF(AND(INDEX('Rate Case History'!V$11:V$13,MATCH($F1505,'Rate Case History'!$U$11:$U$13,0))="Yes",INDEX('Rate Case History'!V$15:V$17,MATCH($N1505,'Rate Case History'!$U$15:$U$17,0))="Yes",$M1505&lt;='Rate Case History'!$V$7,ISNUMBER($S1505)),$S1505/100,"NA")</f>
        <v>0.1275</v>
      </c>
    </row>
    <row r="1506" spans="1:27" x14ac:dyDescent="0.25">
      <c r="A1506" s="55" t="s">
        <v>54</v>
      </c>
      <c r="B1506" s="56" t="s">
        <v>837</v>
      </c>
      <c r="C1506" s="55" t="s">
        <v>50</v>
      </c>
      <c r="D1506" s="55" t="s">
        <v>2533</v>
      </c>
      <c r="E1506" s="55" t="s">
        <v>163</v>
      </c>
      <c r="F1506" s="55" t="s">
        <v>35</v>
      </c>
      <c r="G1506" s="57">
        <v>31163</v>
      </c>
      <c r="H1506" s="58">
        <v>5.0999999999999996</v>
      </c>
      <c r="I1506" s="59">
        <v>12.92</v>
      </c>
      <c r="J1506" s="59">
        <v>16</v>
      </c>
      <c r="K1506" s="59">
        <v>46.42</v>
      </c>
      <c r="L1506" s="59" t="s">
        <v>17</v>
      </c>
      <c r="M1506" s="57">
        <v>31345</v>
      </c>
      <c r="N1506" s="55" t="s">
        <v>76</v>
      </c>
      <c r="O1506" s="58">
        <v>3.1</v>
      </c>
      <c r="P1506" s="55" t="s">
        <v>74</v>
      </c>
      <c r="Q1506" s="55" t="s">
        <v>74</v>
      </c>
      <c r="R1506" s="60">
        <v>12.05</v>
      </c>
      <c r="S1506" s="60">
        <v>15.25</v>
      </c>
      <c r="T1506" s="60">
        <v>41.41</v>
      </c>
      <c r="U1506" s="55" t="s">
        <v>2295</v>
      </c>
      <c r="V1506" s="60" t="s">
        <v>17</v>
      </c>
      <c r="W1506" s="55" t="s">
        <v>21</v>
      </c>
      <c r="X1506" s="61">
        <v>6</v>
      </c>
      <c r="Y1506" s="11">
        <f t="shared" si="110"/>
        <v>1985</v>
      </c>
      <c r="Z1506" s="7" t="str">
        <f t="shared" si="111"/>
        <v>1985.4</v>
      </c>
      <c r="AA1506" s="12">
        <f>IF(AND(INDEX('Rate Case History'!V$11:V$13,MATCH($F1506,'Rate Case History'!$U$11:$U$13,0))="Yes",INDEX('Rate Case History'!V$15:V$17,MATCH($N1506,'Rate Case History'!$U$15:$U$17,0))="Yes",$M1506&lt;='Rate Case History'!$V$7,ISNUMBER($S1506)),$S1506/100,"NA")</f>
        <v>0.1525</v>
      </c>
    </row>
    <row r="1507" spans="1:27" x14ac:dyDescent="0.25">
      <c r="A1507" s="55" t="s">
        <v>54</v>
      </c>
      <c r="B1507" s="56" t="s">
        <v>837</v>
      </c>
      <c r="C1507" s="55" t="s">
        <v>50</v>
      </c>
      <c r="D1507" s="55" t="s">
        <v>2534</v>
      </c>
      <c r="E1507" s="55" t="s">
        <v>163</v>
      </c>
      <c r="F1507" s="55" t="s">
        <v>35</v>
      </c>
      <c r="G1507" s="57">
        <v>30211</v>
      </c>
      <c r="H1507" s="58">
        <v>9</v>
      </c>
      <c r="I1507" s="59">
        <v>15.66</v>
      </c>
      <c r="J1507" s="59">
        <v>17.7</v>
      </c>
      <c r="K1507" s="59">
        <v>61.34</v>
      </c>
      <c r="L1507" s="59" t="s">
        <v>17</v>
      </c>
      <c r="M1507" s="57">
        <v>30391</v>
      </c>
      <c r="N1507" s="55" t="s">
        <v>76</v>
      </c>
      <c r="O1507" s="58">
        <v>4.9000000000000004</v>
      </c>
      <c r="P1507" s="55" t="s">
        <v>74</v>
      </c>
      <c r="Q1507" s="55" t="s">
        <v>74</v>
      </c>
      <c r="R1507" s="60">
        <v>14.35</v>
      </c>
      <c r="S1507" s="60">
        <v>16</v>
      </c>
      <c r="T1507" s="60">
        <v>57.44</v>
      </c>
      <c r="U1507" s="55" t="s">
        <v>2065</v>
      </c>
      <c r="V1507" s="60" t="s">
        <v>17</v>
      </c>
      <c r="W1507" s="55" t="s">
        <v>21</v>
      </c>
      <c r="X1507" s="61">
        <v>6</v>
      </c>
      <c r="Y1507" s="11">
        <f t="shared" si="110"/>
        <v>1983</v>
      </c>
      <c r="Z1507" s="7" t="str">
        <f t="shared" si="111"/>
        <v>1983.1</v>
      </c>
      <c r="AA1507" s="12">
        <f>IF(AND(INDEX('Rate Case History'!V$11:V$13,MATCH($F1507,'Rate Case History'!$U$11:$U$13,0))="Yes",INDEX('Rate Case History'!V$15:V$17,MATCH($N1507,'Rate Case History'!$U$15:$U$17,0))="Yes",$M1507&lt;='Rate Case History'!$V$7,ISNUMBER($S1507)),$S1507/100,"NA")</f>
        <v>0.16</v>
      </c>
    </row>
    <row r="1508" spans="1:27" x14ac:dyDescent="0.25">
      <c r="A1508" s="55" t="s">
        <v>55</v>
      </c>
      <c r="B1508" s="56" t="s">
        <v>269</v>
      </c>
      <c r="C1508" s="55" t="s">
        <v>270</v>
      </c>
      <c r="D1508" s="55" t="s">
        <v>1161</v>
      </c>
      <c r="E1508" s="55" t="s">
        <v>163</v>
      </c>
      <c r="F1508" s="55" t="s">
        <v>35</v>
      </c>
      <c r="G1508" s="57">
        <v>43735</v>
      </c>
      <c r="H1508" s="58">
        <v>0.3</v>
      </c>
      <c r="I1508" s="59">
        <v>7.71</v>
      </c>
      <c r="J1508" s="59">
        <v>9.8000000000000007</v>
      </c>
      <c r="K1508" s="59">
        <v>60.12</v>
      </c>
      <c r="L1508" s="59">
        <v>37.4</v>
      </c>
      <c r="M1508" s="57">
        <v>43942</v>
      </c>
      <c r="N1508" s="55" t="s">
        <v>73</v>
      </c>
      <c r="O1508" s="58">
        <v>-0.3</v>
      </c>
      <c r="P1508" s="55" t="s">
        <v>74</v>
      </c>
      <c r="Q1508" s="55" t="s">
        <v>74</v>
      </c>
      <c r="R1508" s="59">
        <v>7.71</v>
      </c>
      <c r="S1508" s="59">
        <v>9.8000000000000007</v>
      </c>
      <c r="T1508" s="59">
        <v>60.12</v>
      </c>
      <c r="U1508" s="55" t="s">
        <v>17</v>
      </c>
      <c r="V1508" s="59" t="s">
        <v>17</v>
      </c>
      <c r="W1508" s="55" t="s">
        <v>17</v>
      </c>
      <c r="X1508" s="61">
        <v>6</v>
      </c>
      <c r="Y1508" s="11">
        <f t="shared" si="110"/>
        <v>2020</v>
      </c>
      <c r="Z1508" s="7" t="str">
        <f t="shared" si="111"/>
        <v>2020.2</v>
      </c>
      <c r="AA1508" s="12">
        <f>IF(AND(INDEX('Rate Case History'!V$11:V$13,MATCH($F1508,'Rate Case History'!$U$11:$U$13,0))="Yes",INDEX('Rate Case History'!V$15:V$17,MATCH($N1508,'Rate Case History'!$U$15:$U$17,0))="Yes",$M1508&lt;='Rate Case History'!$V$7,ISNUMBER($S1508)),$S1508/100,"NA")</f>
        <v>9.8000000000000004E-2</v>
      </c>
    </row>
    <row r="1509" spans="1:27" x14ac:dyDescent="0.25">
      <c r="A1509" s="55" t="s">
        <v>55</v>
      </c>
      <c r="B1509" s="56" t="s">
        <v>269</v>
      </c>
      <c r="C1509" s="55" t="s">
        <v>270</v>
      </c>
      <c r="D1509" s="55" t="s">
        <v>1162</v>
      </c>
      <c r="E1509" s="55" t="s">
        <v>163</v>
      </c>
      <c r="F1509" s="55" t="s">
        <v>35</v>
      </c>
      <c r="G1509" s="57">
        <v>43384</v>
      </c>
      <c r="H1509" s="58">
        <v>4.3</v>
      </c>
      <c r="I1509" s="59">
        <v>8.39</v>
      </c>
      <c r="J1509" s="59">
        <v>10.5</v>
      </c>
      <c r="K1509" s="59">
        <v>60.18</v>
      </c>
      <c r="L1509" s="59">
        <v>2574</v>
      </c>
      <c r="M1509" s="57">
        <v>43606</v>
      </c>
      <c r="N1509" s="55" t="s">
        <v>73</v>
      </c>
      <c r="O1509" s="58">
        <v>2.1604939999999999</v>
      </c>
      <c r="P1509" s="55" t="s">
        <v>74</v>
      </c>
      <c r="Q1509" s="55" t="s">
        <v>74</v>
      </c>
      <c r="R1509" s="60">
        <v>7.97</v>
      </c>
      <c r="S1509" s="60">
        <v>9.8000000000000007</v>
      </c>
      <c r="T1509" s="60">
        <v>60.18</v>
      </c>
      <c r="U1509" s="55" t="s">
        <v>1665</v>
      </c>
      <c r="V1509" s="60">
        <v>2572.7690550000002</v>
      </c>
      <c r="W1509" s="55" t="s">
        <v>18</v>
      </c>
      <c r="X1509" s="61">
        <v>7</v>
      </c>
      <c r="Y1509" s="11">
        <f t="shared" si="110"/>
        <v>2019</v>
      </c>
      <c r="Z1509" s="7" t="str">
        <f t="shared" si="111"/>
        <v>2019.2</v>
      </c>
      <c r="AA1509" s="12">
        <f>IF(AND(INDEX('Rate Case History'!V$11:V$13,MATCH($F1509,'Rate Case History'!$U$11:$U$13,0))="Yes",INDEX('Rate Case History'!V$15:V$17,MATCH($N1509,'Rate Case History'!$U$15:$U$17,0))="Yes",$M1509&lt;='Rate Case History'!$V$7,ISNUMBER($S1509)),$S1509/100,"NA")</f>
        <v>9.8000000000000004E-2</v>
      </c>
    </row>
    <row r="1510" spans="1:27" x14ac:dyDescent="0.25">
      <c r="A1510" s="55" t="s">
        <v>55</v>
      </c>
      <c r="B1510" s="56" t="s">
        <v>269</v>
      </c>
      <c r="C1510" s="55" t="s">
        <v>270</v>
      </c>
      <c r="D1510" s="55" t="s">
        <v>1163</v>
      </c>
      <c r="E1510" s="55" t="s">
        <v>163</v>
      </c>
      <c r="F1510" s="55" t="s">
        <v>35</v>
      </c>
      <c r="G1510" s="57">
        <v>41789</v>
      </c>
      <c r="H1510" s="58">
        <v>36.586269999999999</v>
      </c>
      <c r="I1510" s="59" t="s">
        <v>17</v>
      </c>
      <c r="J1510" s="59" t="s">
        <v>17</v>
      </c>
      <c r="K1510" s="59" t="s">
        <v>17</v>
      </c>
      <c r="L1510" s="59">
        <v>1793.764627</v>
      </c>
      <c r="M1510" s="57">
        <v>42213</v>
      </c>
      <c r="N1510" s="55" t="s">
        <v>73</v>
      </c>
      <c r="O1510" s="58">
        <v>52.6</v>
      </c>
      <c r="P1510" s="55" t="s">
        <v>74</v>
      </c>
      <c r="Q1510" s="55" t="s">
        <v>17</v>
      </c>
      <c r="R1510" s="59" t="s">
        <v>17</v>
      </c>
      <c r="S1510" s="59" t="s">
        <v>17</v>
      </c>
      <c r="T1510" s="59" t="s">
        <v>17</v>
      </c>
      <c r="U1510" s="55" t="s">
        <v>1658</v>
      </c>
      <c r="V1510" s="59">
        <v>1955.9</v>
      </c>
      <c r="W1510" s="55" t="s">
        <v>18</v>
      </c>
      <c r="X1510" s="61">
        <v>14</v>
      </c>
      <c r="Y1510" s="11">
        <f t="shared" si="110"/>
        <v>2015</v>
      </c>
      <c r="Z1510" s="7" t="str">
        <f t="shared" si="111"/>
        <v>2015.3</v>
      </c>
      <c r="AA1510" s="12" t="str">
        <f>IF(AND(INDEX('Rate Case History'!V$11:V$13,MATCH($F1510,'Rate Case History'!$U$11:$U$13,0))="Yes",INDEX('Rate Case History'!V$15:V$17,MATCH($N1510,'Rate Case History'!$U$15:$U$17,0))="Yes",$M1510&lt;='Rate Case History'!$V$7,ISNUMBER($S1510)),$S1510/100,"NA")</f>
        <v>NA</v>
      </c>
    </row>
    <row r="1511" spans="1:27" x14ac:dyDescent="0.25">
      <c r="A1511" s="55" t="s">
        <v>55</v>
      </c>
      <c r="B1511" s="56" t="s">
        <v>269</v>
      </c>
      <c r="C1511" s="55" t="s">
        <v>270</v>
      </c>
      <c r="D1511" s="55" t="s">
        <v>1164</v>
      </c>
      <c r="E1511" s="55" t="s">
        <v>163</v>
      </c>
      <c r="F1511" s="55" t="s">
        <v>35</v>
      </c>
      <c r="G1511" s="57">
        <v>41066</v>
      </c>
      <c r="H1511" s="58">
        <v>9.7082669999999993</v>
      </c>
      <c r="I1511" s="59">
        <v>8.85</v>
      </c>
      <c r="J1511" s="59">
        <v>11.05</v>
      </c>
      <c r="K1511" s="59">
        <v>51.69</v>
      </c>
      <c r="L1511" s="60">
        <v>273.86951599999998</v>
      </c>
      <c r="M1511" s="57">
        <v>41184</v>
      </c>
      <c r="N1511" s="55" t="s">
        <v>73</v>
      </c>
      <c r="O1511" s="58">
        <v>6.5799190000000003</v>
      </c>
      <c r="P1511" s="55" t="s">
        <v>74</v>
      </c>
      <c r="Q1511" s="55" t="s">
        <v>74</v>
      </c>
      <c r="R1511" s="59" t="s">
        <v>17</v>
      </c>
      <c r="S1511" s="59" t="s">
        <v>17</v>
      </c>
      <c r="T1511" s="59" t="s">
        <v>17</v>
      </c>
      <c r="U1511" s="55" t="s">
        <v>1741</v>
      </c>
      <c r="V1511" s="60" t="s">
        <v>17</v>
      </c>
      <c r="W1511" s="55" t="s">
        <v>17</v>
      </c>
      <c r="X1511" s="61">
        <v>3</v>
      </c>
      <c r="Y1511" s="11">
        <f t="shared" si="110"/>
        <v>2012</v>
      </c>
      <c r="Z1511" s="7" t="str">
        <f t="shared" si="111"/>
        <v>2012.4</v>
      </c>
      <c r="AA1511" s="12" t="str">
        <f>IF(AND(INDEX('Rate Case History'!V$11:V$13,MATCH($F1511,'Rate Case History'!$U$11:$U$13,0))="Yes",INDEX('Rate Case History'!V$15:V$17,MATCH($N1511,'Rate Case History'!$U$15:$U$17,0))="Yes",$M1511&lt;='Rate Case History'!$V$7,ISNUMBER($S1511)),$S1511/100,"NA")</f>
        <v>NA</v>
      </c>
    </row>
    <row r="1512" spans="1:27" x14ac:dyDescent="0.25">
      <c r="A1512" s="55" t="s">
        <v>55</v>
      </c>
      <c r="B1512" s="56" t="s">
        <v>269</v>
      </c>
      <c r="C1512" s="55" t="s">
        <v>270</v>
      </c>
      <c r="D1512" s="55" t="s">
        <v>1165</v>
      </c>
      <c r="E1512" s="55" t="s">
        <v>163</v>
      </c>
      <c r="F1512" s="55" t="s">
        <v>35</v>
      </c>
      <c r="G1512" s="57">
        <v>41060</v>
      </c>
      <c r="H1512" s="58">
        <v>34.966676999999997</v>
      </c>
      <c r="I1512" s="59">
        <v>8.85</v>
      </c>
      <c r="J1512" s="59">
        <v>11.05</v>
      </c>
      <c r="K1512" s="59">
        <v>51.69</v>
      </c>
      <c r="L1512" s="59">
        <v>1514.3812210000001</v>
      </c>
      <c r="M1512" s="57">
        <v>41247</v>
      </c>
      <c r="N1512" s="55" t="s">
        <v>76</v>
      </c>
      <c r="O1512" s="58">
        <v>25.058478999999998</v>
      </c>
      <c r="P1512" s="55" t="s">
        <v>74</v>
      </c>
      <c r="Q1512" s="55" t="s">
        <v>74</v>
      </c>
      <c r="R1512" s="59">
        <v>8.57</v>
      </c>
      <c r="S1512" s="59">
        <v>10.5</v>
      </c>
      <c r="T1512" s="59">
        <v>51.69</v>
      </c>
      <c r="U1512" s="55" t="s">
        <v>1741</v>
      </c>
      <c r="V1512" s="59">
        <v>1512.9857460000001</v>
      </c>
      <c r="W1512" s="55" t="s">
        <v>18</v>
      </c>
      <c r="X1512" s="61">
        <v>6</v>
      </c>
      <c r="Y1512" s="11">
        <f t="shared" si="110"/>
        <v>2012</v>
      </c>
      <c r="Z1512" s="7" t="str">
        <f t="shared" si="111"/>
        <v>2012.4</v>
      </c>
      <c r="AA1512" s="12">
        <f>IF(AND(INDEX('Rate Case History'!V$11:V$13,MATCH($F1512,'Rate Case History'!$U$11:$U$13,0))="Yes",INDEX('Rate Case History'!V$15:V$17,MATCH($N1512,'Rate Case History'!$U$15:$U$17,0))="Yes",$M1512&lt;='Rate Case History'!$V$7,ISNUMBER($S1512)),$S1512/100,"NA")</f>
        <v>0.105</v>
      </c>
    </row>
    <row r="1513" spans="1:27" x14ac:dyDescent="0.25">
      <c r="A1513" s="55" t="s">
        <v>55</v>
      </c>
      <c r="B1513" s="56" t="s">
        <v>269</v>
      </c>
      <c r="C1513" s="55" t="s">
        <v>270</v>
      </c>
      <c r="D1513" s="55" t="s">
        <v>1166</v>
      </c>
      <c r="E1513" s="55" t="s">
        <v>163</v>
      </c>
      <c r="F1513" s="55" t="s">
        <v>35</v>
      </c>
      <c r="G1513" s="57">
        <v>39927</v>
      </c>
      <c r="H1513" s="58">
        <v>7.7</v>
      </c>
      <c r="I1513" s="59">
        <v>9.14</v>
      </c>
      <c r="J1513" s="59">
        <v>11.5</v>
      </c>
      <c r="K1513" s="59">
        <v>48.91</v>
      </c>
      <c r="L1513" s="59">
        <v>1308.4549509999999</v>
      </c>
      <c r="M1513" s="57">
        <v>40204</v>
      </c>
      <c r="N1513" s="55" t="s">
        <v>76</v>
      </c>
      <c r="O1513" s="58">
        <v>2.7</v>
      </c>
      <c r="P1513" s="55" t="s">
        <v>74</v>
      </c>
      <c r="Q1513" s="55" t="s">
        <v>74</v>
      </c>
      <c r="R1513" s="59">
        <v>8.6</v>
      </c>
      <c r="S1513" s="59">
        <v>10.4</v>
      </c>
      <c r="T1513" s="59">
        <v>48.91</v>
      </c>
      <c r="U1513" s="55" t="s">
        <v>1719</v>
      </c>
      <c r="V1513" s="59">
        <v>1279.6472409999999</v>
      </c>
      <c r="W1513" s="55" t="s">
        <v>18</v>
      </c>
      <c r="X1513" s="61">
        <v>9</v>
      </c>
      <c r="Y1513" s="11">
        <f t="shared" ref="Y1513:Y1523" si="112">YEAR(M1513)</f>
        <v>2010</v>
      </c>
      <c r="Z1513" s="7" t="str">
        <f t="shared" ref="Z1513:Z1523" si="113">YEAR(M1513)&amp;"."&amp;INT((MONTH(M1513)-1)/3)+1</f>
        <v>2010.1</v>
      </c>
      <c r="AA1513" s="12">
        <f>IF(AND(INDEX('Rate Case History'!V$11:V$13,MATCH($F1513,'Rate Case History'!$U$11:$U$13,0))="Yes",INDEX('Rate Case History'!V$15:V$17,MATCH($N1513,'Rate Case History'!$U$15:$U$17,0))="Yes",$M1513&lt;='Rate Case History'!$V$7,ISNUMBER($S1513)),$S1513/100,"NA")</f>
        <v>0.10400000000000001</v>
      </c>
    </row>
    <row r="1514" spans="1:27" x14ac:dyDescent="0.25">
      <c r="A1514" s="55" t="s">
        <v>55</v>
      </c>
      <c r="B1514" s="56" t="s">
        <v>269</v>
      </c>
      <c r="C1514" s="55" t="s">
        <v>270</v>
      </c>
      <c r="D1514" s="55" t="s">
        <v>1167</v>
      </c>
      <c r="E1514" s="55" t="s">
        <v>163</v>
      </c>
      <c r="F1514" s="55" t="s">
        <v>35</v>
      </c>
      <c r="G1514" s="57">
        <v>39381</v>
      </c>
      <c r="H1514" s="58">
        <v>49.6</v>
      </c>
      <c r="I1514" s="59">
        <v>8.4700000000000006</v>
      </c>
      <c r="J1514" s="59">
        <v>11</v>
      </c>
      <c r="K1514" s="59">
        <v>48.27</v>
      </c>
      <c r="L1514" s="59">
        <v>1177.0999999999999</v>
      </c>
      <c r="M1514" s="57">
        <v>39623</v>
      </c>
      <c r="N1514" s="55" t="s">
        <v>73</v>
      </c>
      <c r="O1514" s="58">
        <v>19.653314000000002</v>
      </c>
      <c r="P1514" s="55" t="s">
        <v>74</v>
      </c>
      <c r="Q1514" s="55" t="s">
        <v>74</v>
      </c>
      <c r="R1514" s="59">
        <v>7.98</v>
      </c>
      <c r="S1514" s="59">
        <v>10</v>
      </c>
      <c r="T1514" s="59">
        <v>48.27</v>
      </c>
      <c r="U1514" s="55" t="s">
        <v>1845</v>
      </c>
      <c r="V1514" s="59">
        <v>1127.923888</v>
      </c>
      <c r="W1514" s="55" t="s">
        <v>18</v>
      </c>
      <c r="X1514" s="61">
        <v>8</v>
      </c>
      <c r="Y1514" s="11">
        <f t="shared" si="112"/>
        <v>2008</v>
      </c>
      <c r="Z1514" s="7" t="str">
        <f t="shared" si="113"/>
        <v>2008.2</v>
      </c>
      <c r="AA1514" s="12">
        <f>IF(AND(INDEX('Rate Case History'!V$11:V$13,MATCH($F1514,'Rate Case History'!$U$11:$U$13,0))="Yes",INDEX('Rate Case History'!V$15:V$17,MATCH($N1514,'Rate Case History'!$U$15:$U$17,0))="Yes",$M1514&lt;='Rate Case History'!$V$7,ISNUMBER($S1514)),$S1514/100,"NA")</f>
        <v>0.1</v>
      </c>
    </row>
    <row r="1515" spans="1:27" x14ac:dyDescent="0.25">
      <c r="A1515" s="55" t="s">
        <v>55</v>
      </c>
      <c r="B1515" s="56" t="s">
        <v>269</v>
      </c>
      <c r="C1515" s="55" t="s">
        <v>270</v>
      </c>
      <c r="D1515" s="55" t="s">
        <v>1168</v>
      </c>
      <c r="E1515" s="55" t="s">
        <v>163</v>
      </c>
      <c r="F1515" s="55" t="s">
        <v>35</v>
      </c>
      <c r="G1515" s="57">
        <v>38868</v>
      </c>
      <c r="H1515" s="58">
        <v>56.9</v>
      </c>
      <c r="I1515" s="59">
        <v>8.86</v>
      </c>
      <c r="J1515" s="59">
        <v>11.75</v>
      </c>
      <c r="K1515" s="59">
        <v>50</v>
      </c>
      <c r="L1515" s="60">
        <v>1111.9000000000001</v>
      </c>
      <c r="M1515" s="57">
        <v>39170</v>
      </c>
      <c r="N1515" s="55" t="s">
        <v>76</v>
      </c>
      <c r="O1515" s="58">
        <v>4.8</v>
      </c>
      <c r="P1515" s="55" t="s">
        <v>74</v>
      </c>
      <c r="Q1515" s="55" t="s">
        <v>74</v>
      </c>
      <c r="R1515" s="59">
        <v>7.9</v>
      </c>
      <c r="S1515" s="59">
        <v>10</v>
      </c>
      <c r="T1515" s="59">
        <v>48.1</v>
      </c>
      <c r="U1515" s="55" t="s">
        <v>1697</v>
      </c>
      <c r="V1515" s="60">
        <v>1043.9000000000001</v>
      </c>
      <c r="W1515" s="55" t="s">
        <v>18</v>
      </c>
      <c r="X1515" s="61">
        <v>10</v>
      </c>
      <c r="Y1515" s="11">
        <f t="shared" si="112"/>
        <v>2007</v>
      </c>
      <c r="Z1515" s="7" t="str">
        <f t="shared" si="113"/>
        <v>2007.1</v>
      </c>
      <c r="AA1515" s="12">
        <f>IF(AND(INDEX('Rate Case History'!V$11:V$13,MATCH($F1515,'Rate Case History'!$U$11:$U$13,0))="Yes",INDEX('Rate Case History'!V$15:V$17,MATCH($N1515,'Rate Case History'!$U$15:$U$17,0))="Yes",$M1515&lt;='Rate Case History'!$V$7,ISNUMBER($S1515)),$S1515/100,"NA")</f>
        <v>0.1</v>
      </c>
    </row>
    <row r="1516" spans="1:27" x14ac:dyDescent="0.25">
      <c r="A1516" s="55" t="s">
        <v>55</v>
      </c>
      <c r="B1516" s="56" t="s">
        <v>269</v>
      </c>
      <c r="C1516" s="55" t="s">
        <v>270</v>
      </c>
      <c r="D1516" s="55" t="s">
        <v>1169</v>
      </c>
      <c r="E1516" s="55" t="s">
        <v>163</v>
      </c>
      <c r="F1516" s="55" t="s">
        <v>35</v>
      </c>
      <c r="G1516" s="57">
        <v>37764</v>
      </c>
      <c r="H1516" s="58">
        <v>68.599999999999994</v>
      </c>
      <c r="I1516" s="59">
        <v>8.75</v>
      </c>
      <c r="J1516" s="59">
        <v>11</v>
      </c>
      <c r="K1516" s="59">
        <v>49.8</v>
      </c>
      <c r="L1516" s="60">
        <v>1337.6</v>
      </c>
      <c r="M1516" s="57">
        <v>38132</v>
      </c>
      <c r="N1516" s="55" t="s">
        <v>76</v>
      </c>
      <c r="O1516" s="58">
        <v>12</v>
      </c>
      <c r="P1516" s="55" t="s">
        <v>74</v>
      </c>
      <c r="Q1516" s="55" t="s">
        <v>74</v>
      </c>
      <c r="R1516" s="59">
        <v>8.26</v>
      </c>
      <c r="S1516" s="59">
        <v>10</v>
      </c>
      <c r="T1516" s="59">
        <v>49.8</v>
      </c>
      <c r="U1516" s="55" t="s">
        <v>1702</v>
      </c>
      <c r="V1516" s="60">
        <v>1186.8</v>
      </c>
      <c r="W1516" s="55" t="s">
        <v>18</v>
      </c>
      <c r="X1516" s="61">
        <v>12</v>
      </c>
      <c r="Y1516" s="11">
        <f t="shared" si="112"/>
        <v>2004</v>
      </c>
      <c r="Z1516" s="7" t="str">
        <f t="shared" si="113"/>
        <v>2004.2</v>
      </c>
      <c r="AA1516" s="12">
        <f>IF(AND(INDEX('Rate Case History'!V$11:V$13,MATCH($F1516,'Rate Case History'!$U$11:$U$13,0))="Yes",INDEX('Rate Case History'!V$15:V$17,MATCH($N1516,'Rate Case History'!$U$15:$U$17,0))="Yes",$M1516&lt;='Rate Case History'!$V$7,ISNUMBER($S1516)),$S1516/100,"NA")</f>
        <v>0.1</v>
      </c>
    </row>
    <row r="1517" spans="1:27" x14ac:dyDescent="0.25">
      <c r="A1517" s="55" t="s">
        <v>55</v>
      </c>
      <c r="B1517" s="56" t="s">
        <v>194</v>
      </c>
      <c r="C1517" s="55" t="s">
        <v>109</v>
      </c>
      <c r="D1517" s="55" t="s">
        <v>1170</v>
      </c>
      <c r="E1517" s="55" t="s">
        <v>163</v>
      </c>
      <c r="F1517" s="55" t="s">
        <v>35</v>
      </c>
      <c r="G1517" s="57">
        <v>43783</v>
      </c>
      <c r="H1517" s="58">
        <v>6.8159999999999998</v>
      </c>
      <c r="I1517" s="59">
        <v>8.2200000000000006</v>
      </c>
      <c r="J1517" s="59">
        <v>10.4</v>
      </c>
      <c r="K1517" s="59">
        <v>58</v>
      </c>
      <c r="L1517" s="59" t="s">
        <v>17</v>
      </c>
      <c r="M1517" s="57">
        <v>43998</v>
      </c>
      <c r="N1517" s="55" t="s">
        <v>73</v>
      </c>
      <c r="O1517" s="58">
        <v>4</v>
      </c>
      <c r="P1517" s="55" t="s">
        <v>74</v>
      </c>
      <c r="Q1517" s="55" t="s">
        <v>74</v>
      </c>
      <c r="R1517" s="60">
        <v>7.38</v>
      </c>
      <c r="S1517" s="60">
        <v>9.65</v>
      </c>
      <c r="T1517" s="60">
        <v>56.95</v>
      </c>
      <c r="U1517" s="55" t="s">
        <v>1699</v>
      </c>
      <c r="V1517" s="60">
        <v>280.512765</v>
      </c>
      <c r="W1517" s="55" t="s">
        <v>18</v>
      </c>
      <c r="X1517" s="61">
        <v>7</v>
      </c>
      <c r="Y1517" s="11">
        <f t="shared" si="112"/>
        <v>2020</v>
      </c>
      <c r="Z1517" s="7" t="str">
        <f t="shared" si="113"/>
        <v>2020.2</v>
      </c>
      <c r="AA1517" s="12">
        <f>IF(AND(INDEX('Rate Case History'!V$11:V$13,MATCH($F1517,'Rate Case History'!$U$11:$U$13,0))="Yes",INDEX('Rate Case History'!V$15:V$17,MATCH($N1517,'Rate Case History'!$U$15:$U$17,0))="Yes",$M1517&lt;='Rate Case History'!$V$7,ISNUMBER($S1517)),$S1517/100,"NA")</f>
        <v>9.6500000000000002E-2</v>
      </c>
    </row>
    <row r="1518" spans="1:27" x14ac:dyDescent="0.25">
      <c r="A1518" s="55" t="s">
        <v>55</v>
      </c>
      <c r="B1518" s="56" t="s">
        <v>194</v>
      </c>
      <c r="C1518" s="55" t="s">
        <v>109</v>
      </c>
      <c r="D1518" s="55" t="s">
        <v>1171</v>
      </c>
      <c r="E1518" s="55" t="s">
        <v>163</v>
      </c>
      <c r="F1518" s="55" t="s">
        <v>35</v>
      </c>
      <c r="G1518" s="57">
        <v>42690</v>
      </c>
      <c r="H1518" s="58">
        <v>31.357668</v>
      </c>
      <c r="I1518" s="59" t="s">
        <v>17</v>
      </c>
      <c r="J1518" s="59">
        <v>10.25</v>
      </c>
      <c r="K1518" s="59">
        <v>55.15</v>
      </c>
      <c r="L1518" s="59" t="s">
        <v>17</v>
      </c>
      <c r="M1518" s="57">
        <v>42878</v>
      </c>
      <c r="N1518" s="55" t="s">
        <v>73</v>
      </c>
      <c r="O1518" s="58">
        <v>16.5</v>
      </c>
      <c r="P1518" s="55" t="s">
        <v>74</v>
      </c>
      <c r="Q1518" s="55" t="s">
        <v>74</v>
      </c>
      <c r="R1518" s="59">
        <v>8.02</v>
      </c>
      <c r="S1518" s="59">
        <v>9.6</v>
      </c>
      <c r="T1518" s="59">
        <v>55.15</v>
      </c>
      <c r="U1518" s="55" t="s">
        <v>1695</v>
      </c>
      <c r="V1518" s="60" t="s">
        <v>17</v>
      </c>
      <c r="W1518" s="55" t="s">
        <v>18</v>
      </c>
      <c r="X1518" s="61">
        <v>6</v>
      </c>
      <c r="Y1518" s="11">
        <f t="shared" si="112"/>
        <v>2017</v>
      </c>
      <c r="Z1518" s="7" t="str">
        <f t="shared" si="113"/>
        <v>2017.2</v>
      </c>
      <c r="AA1518" s="12">
        <f>IF(AND(INDEX('Rate Case History'!V$11:V$13,MATCH($F1518,'Rate Case History'!$U$11:$U$13,0))="Yes",INDEX('Rate Case History'!V$15:V$17,MATCH($N1518,'Rate Case History'!$U$15:$U$17,0))="Yes",$M1518&lt;='Rate Case History'!$V$7,ISNUMBER($S1518)),$S1518/100,"NA")</f>
        <v>9.6000000000000002E-2</v>
      </c>
    </row>
    <row r="1519" spans="1:27" x14ac:dyDescent="0.25">
      <c r="A1519" s="55" t="s">
        <v>55</v>
      </c>
      <c r="B1519" s="56" t="s">
        <v>194</v>
      </c>
      <c r="C1519" s="55" t="s">
        <v>109</v>
      </c>
      <c r="D1519" s="55" t="s">
        <v>1172</v>
      </c>
      <c r="E1519" s="55" t="s">
        <v>163</v>
      </c>
      <c r="F1519" s="55" t="s">
        <v>35</v>
      </c>
      <c r="G1519" s="57">
        <v>42090</v>
      </c>
      <c r="H1519" s="58">
        <v>6.8</v>
      </c>
      <c r="I1519" s="59">
        <v>8.3699999999999992</v>
      </c>
      <c r="J1519" s="59">
        <v>10.25</v>
      </c>
      <c r="K1519" s="59">
        <v>54.5</v>
      </c>
      <c r="L1519" s="59">
        <v>132.30000000000001</v>
      </c>
      <c r="M1519" s="57">
        <v>42241</v>
      </c>
      <c r="N1519" s="55" t="s">
        <v>73</v>
      </c>
      <c r="O1519" s="58">
        <v>4.9000000000000004</v>
      </c>
      <c r="P1519" s="55" t="s">
        <v>74</v>
      </c>
      <c r="Q1519" s="55" t="s">
        <v>74</v>
      </c>
      <c r="R1519" s="60" t="s">
        <v>17</v>
      </c>
      <c r="S1519" s="60" t="s">
        <v>17</v>
      </c>
      <c r="T1519" s="60" t="s">
        <v>17</v>
      </c>
      <c r="U1519" s="55" t="s">
        <v>1786</v>
      </c>
      <c r="V1519" s="60" t="s">
        <v>17</v>
      </c>
      <c r="W1519" s="55" t="s">
        <v>17</v>
      </c>
      <c r="X1519" s="61">
        <v>5</v>
      </c>
      <c r="Y1519" s="11">
        <f t="shared" si="112"/>
        <v>2015</v>
      </c>
      <c r="Z1519" s="7" t="str">
        <f t="shared" si="113"/>
        <v>2015.3</v>
      </c>
      <c r="AA1519" s="12" t="str">
        <f>IF(AND(INDEX('Rate Case History'!V$11:V$13,MATCH($F1519,'Rate Case History'!$U$11:$U$13,0))="Yes",INDEX('Rate Case History'!V$15:V$17,MATCH($N1519,'Rate Case History'!$U$15:$U$17,0))="Yes",$M1519&lt;='Rate Case History'!$V$7,ISNUMBER($S1519)),$S1519/100,"NA")</f>
        <v>NA</v>
      </c>
    </row>
    <row r="1520" spans="1:27" x14ac:dyDescent="0.25">
      <c r="A1520" s="55" t="s">
        <v>55</v>
      </c>
      <c r="B1520" s="56" t="s">
        <v>194</v>
      </c>
      <c r="C1520" s="55" t="s">
        <v>109</v>
      </c>
      <c r="D1520" s="55" t="s">
        <v>1173</v>
      </c>
      <c r="E1520" s="55" t="s">
        <v>163</v>
      </c>
      <c r="F1520" s="55" t="s">
        <v>35</v>
      </c>
      <c r="G1520" s="57">
        <v>41092</v>
      </c>
      <c r="H1520" s="58">
        <v>8.6210260000000005</v>
      </c>
      <c r="I1520" s="59">
        <v>9.09</v>
      </c>
      <c r="J1520" s="59">
        <v>11</v>
      </c>
      <c r="K1520" s="59">
        <v>58</v>
      </c>
      <c r="L1520" s="59">
        <v>98.9</v>
      </c>
      <c r="M1520" s="57">
        <v>41247</v>
      </c>
      <c r="N1520" s="55" t="s">
        <v>73</v>
      </c>
      <c r="O1520" s="58">
        <v>6.2</v>
      </c>
      <c r="P1520" s="55" t="s">
        <v>74</v>
      </c>
      <c r="Q1520" s="55" t="s">
        <v>74</v>
      </c>
      <c r="R1520" s="60">
        <v>8.51</v>
      </c>
      <c r="S1520" s="60">
        <v>10</v>
      </c>
      <c r="T1520" s="60">
        <v>58</v>
      </c>
      <c r="U1520" s="55" t="s">
        <v>1713</v>
      </c>
      <c r="V1520" s="60" t="s">
        <v>17</v>
      </c>
      <c r="W1520" s="55" t="s">
        <v>17</v>
      </c>
      <c r="X1520" s="61">
        <v>5</v>
      </c>
      <c r="Y1520" s="11">
        <f t="shared" si="112"/>
        <v>2012</v>
      </c>
      <c r="Z1520" s="7" t="str">
        <f t="shared" si="113"/>
        <v>2012.4</v>
      </c>
      <c r="AA1520" s="12">
        <f>IF(AND(INDEX('Rate Case History'!V$11:V$13,MATCH($F1520,'Rate Case History'!$U$11:$U$13,0))="Yes",INDEX('Rate Case History'!V$15:V$17,MATCH($N1520,'Rate Case History'!$U$15:$U$17,0))="Yes",$M1520&lt;='Rate Case History'!$V$7,ISNUMBER($S1520)),$S1520/100,"NA")</f>
        <v>0.1</v>
      </c>
    </row>
    <row r="1521" spans="1:27" x14ac:dyDescent="0.25">
      <c r="A1521" s="55" t="s">
        <v>55</v>
      </c>
      <c r="B1521" s="56" t="s">
        <v>194</v>
      </c>
      <c r="C1521" s="55" t="s">
        <v>109</v>
      </c>
      <c r="D1521" s="55" t="s">
        <v>1174</v>
      </c>
      <c r="E1521" s="55" t="s">
        <v>163</v>
      </c>
      <c r="F1521" s="55" t="s">
        <v>35</v>
      </c>
      <c r="G1521" s="57">
        <v>40515</v>
      </c>
      <c r="H1521" s="58">
        <v>6.5</v>
      </c>
      <c r="I1521" s="59">
        <v>9.3000000000000007</v>
      </c>
      <c r="J1521" s="59">
        <v>11</v>
      </c>
      <c r="K1521" s="59">
        <v>56</v>
      </c>
      <c r="L1521" s="59">
        <v>67</v>
      </c>
      <c r="M1521" s="57">
        <v>40651</v>
      </c>
      <c r="N1521" s="55" t="s">
        <v>73</v>
      </c>
      <c r="O1521" s="58">
        <v>4.5999999999999996</v>
      </c>
      <c r="P1521" s="55" t="s">
        <v>74</v>
      </c>
      <c r="Q1521" s="55" t="s">
        <v>74</v>
      </c>
      <c r="R1521" s="59">
        <v>8.75</v>
      </c>
      <c r="S1521" s="59">
        <v>10.050000000000001</v>
      </c>
      <c r="T1521" s="59">
        <v>55.44</v>
      </c>
      <c r="U1521" s="55" t="s">
        <v>1707</v>
      </c>
      <c r="V1521" s="59">
        <v>65.400000000000006</v>
      </c>
      <c r="W1521" s="55" t="s">
        <v>18</v>
      </c>
      <c r="X1521" s="61">
        <v>4</v>
      </c>
      <c r="Y1521" s="11">
        <f t="shared" si="112"/>
        <v>2011</v>
      </c>
      <c r="Z1521" s="7" t="str">
        <f t="shared" si="113"/>
        <v>2011.2</v>
      </c>
      <c r="AA1521" s="12">
        <f>IF(AND(INDEX('Rate Case History'!V$11:V$13,MATCH($F1521,'Rate Case History'!$U$11:$U$13,0))="Yes",INDEX('Rate Case History'!V$15:V$17,MATCH($N1521,'Rate Case History'!$U$15:$U$17,0))="Yes",$M1521&lt;='Rate Case History'!$V$7,ISNUMBER($S1521)),$S1521/100,"NA")</f>
        <v>0.10050000000000001</v>
      </c>
    </row>
    <row r="1522" spans="1:27" x14ac:dyDescent="0.25">
      <c r="A1522" s="55" t="s">
        <v>55</v>
      </c>
      <c r="B1522" s="56" t="s">
        <v>194</v>
      </c>
      <c r="C1522" s="55" t="s">
        <v>109</v>
      </c>
      <c r="D1522" s="55" t="s">
        <v>1175</v>
      </c>
      <c r="E1522" s="55" t="s">
        <v>163</v>
      </c>
      <c r="F1522" s="55" t="s">
        <v>35</v>
      </c>
      <c r="G1522" s="57">
        <v>40025</v>
      </c>
      <c r="H1522" s="58">
        <v>20.351747</v>
      </c>
      <c r="I1522" s="59">
        <v>9.07</v>
      </c>
      <c r="J1522" s="59">
        <v>11.25</v>
      </c>
      <c r="K1522" s="59">
        <v>55.6</v>
      </c>
      <c r="L1522" s="59">
        <v>374.138059</v>
      </c>
      <c r="M1522" s="57">
        <v>40232</v>
      </c>
      <c r="N1522" s="55" t="s">
        <v>76</v>
      </c>
      <c r="O1522" s="58">
        <v>5.0700750000000001</v>
      </c>
      <c r="P1522" s="55" t="s">
        <v>74</v>
      </c>
      <c r="Q1522" s="55" t="s">
        <v>74</v>
      </c>
      <c r="R1522" s="60">
        <v>8.65</v>
      </c>
      <c r="S1522" s="60">
        <v>10.5</v>
      </c>
      <c r="T1522" s="60">
        <v>55.6</v>
      </c>
      <c r="U1522" s="55" t="s">
        <v>1745</v>
      </c>
      <c r="V1522" s="60">
        <v>355.97330399999998</v>
      </c>
      <c r="W1522" s="55" t="s">
        <v>18</v>
      </c>
      <c r="X1522" s="61">
        <v>6</v>
      </c>
      <c r="Y1522" s="11">
        <f t="shared" si="112"/>
        <v>2010</v>
      </c>
      <c r="Z1522" s="7" t="str">
        <f t="shared" si="113"/>
        <v>2010.1</v>
      </c>
      <c r="AA1522" s="12">
        <f>IF(AND(INDEX('Rate Case History'!V$11:V$13,MATCH($F1522,'Rate Case History'!$U$11:$U$13,0))="Yes",INDEX('Rate Case History'!V$15:V$17,MATCH($N1522,'Rate Case History'!$U$15:$U$17,0))="Yes",$M1522&lt;='Rate Case History'!$V$7,ISNUMBER($S1522)),$S1522/100,"NA")</f>
        <v>0.105</v>
      </c>
    </row>
    <row r="1523" spans="1:27" x14ac:dyDescent="0.25">
      <c r="A1523" s="55" t="s">
        <v>55</v>
      </c>
      <c r="B1523" s="56" t="s">
        <v>194</v>
      </c>
      <c r="C1523" s="55" t="s">
        <v>109</v>
      </c>
      <c r="D1523" s="55" t="s">
        <v>1176</v>
      </c>
      <c r="E1523" s="55" t="s">
        <v>163</v>
      </c>
      <c r="F1523" s="55" t="s">
        <v>35</v>
      </c>
      <c r="G1523" s="57">
        <v>39513</v>
      </c>
      <c r="H1523" s="58">
        <v>6.4</v>
      </c>
      <c r="I1523" s="59">
        <v>9.32</v>
      </c>
      <c r="J1523" s="59">
        <v>11</v>
      </c>
      <c r="K1523" s="59">
        <v>55.4</v>
      </c>
      <c r="L1523" s="59">
        <v>119.1</v>
      </c>
      <c r="M1523" s="57">
        <v>39741</v>
      </c>
      <c r="N1523" s="55" t="s">
        <v>73</v>
      </c>
      <c r="O1523" s="58">
        <v>1.2</v>
      </c>
      <c r="P1523" s="55" t="s">
        <v>74</v>
      </c>
      <c r="Q1523" s="55" t="s">
        <v>74</v>
      </c>
      <c r="R1523" s="60">
        <v>8.8000000000000007</v>
      </c>
      <c r="S1523" s="60">
        <v>10.06</v>
      </c>
      <c r="T1523" s="60">
        <v>55.4</v>
      </c>
      <c r="U1523" s="55" t="s">
        <v>1696</v>
      </c>
      <c r="V1523" s="60">
        <v>91.8</v>
      </c>
      <c r="W1523" s="55" t="s">
        <v>18</v>
      </c>
      <c r="X1523" s="61">
        <v>7</v>
      </c>
      <c r="Y1523" s="11">
        <f t="shared" si="112"/>
        <v>2008</v>
      </c>
      <c r="Z1523" s="7" t="str">
        <f t="shared" si="113"/>
        <v>2008.4</v>
      </c>
      <c r="AA1523" s="12">
        <f>IF(AND(INDEX('Rate Case History'!V$11:V$13,MATCH($F1523,'Rate Case History'!$U$11:$U$13,0))="Yes",INDEX('Rate Case History'!V$15:V$17,MATCH($N1523,'Rate Case History'!$U$15:$U$17,0))="Yes",$M1523&lt;='Rate Case History'!$V$7,ISNUMBER($S1523)),$S1523/100,"NA")</f>
        <v>0.10060000000000001</v>
      </c>
    </row>
    <row r="1524" spans="1:27" x14ac:dyDescent="0.25">
      <c r="A1524" s="55" t="s">
        <v>55</v>
      </c>
      <c r="B1524" s="56" t="s">
        <v>1177</v>
      </c>
      <c r="C1524" s="55" t="s">
        <v>520</v>
      </c>
      <c r="D1524" s="55" t="s">
        <v>1648</v>
      </c>
      <c r="E1524" s="55" t="s">
        <v>163</v>
      </c>
      <c r="F1524" s="55" t="s">
        <v>35</v>
      </c>
      <c r="G1524" s="57">
        <v>44742</v>
      </c>
      <c r="H1524" s="60">
        <v>12.995127999999999</v>
      </c>
      <c r="I1524" s="59">
        <v>7.77</v>
      </c>
      <c r="J1524" s="59">
        <v>10.25</v>
      </c>
      <c r="K1524" s="59">
        <v>59.74</v>
      </c>
      <c r="L1524" s="60">
        <v>589.39595499999996</v>
      </c>
      <c r="M1524" s="57">
        <v>44945</v>
      </c>
      <c r="N1524" s="55" t="s">
        <v>76</v>
      </c>
      <c r="O1524" s="60">
        <v>8.826587</v>
      </c>
      <c r="P1524" s="55" t="s">
        <v>74</v>
      </c>
      <c r="Q1524" s="55" t="s">
        <v>74</v>
      </c>
      <c r="R1524" s="60">
        <v>7.38</v>
      </c>
      <c r="S1524" s="60">
        <v>9.6</v>
      </c>
      <c r="T1524" s="60">
        <v>59.74</v>
      </c>
      <c r="U1524" s="55" t="s">
        <v>1664</v>
      </c>
      <c r="V1524" s="60">
        <v>588.54646300000002</v>
      </c>
      <c r="W1524" s="55" t="s">
        <v>18</v>
      </c>
      <c r="X1524" s="61">
        <v>6</v>
      </c>
      <c r="Y1524" s="11">
        <f t="shared" ref="Y1524:Y1528" si="114">YEAR(M1524)</f>
        <v>2023</v>
      </c>
      <c r="Z1524" s="7" t="str">
        <f t="shared" ref="Z1524:Z1528" si="115">YEAR(M1524)&amp;"."&amp;INT((MONTH(M1524)-1)/3)+1</f>
        <v>2023.1</v>
      </c>
      <c r="AA1524" s="12">
        <f>IF(AND(INDEX('Rate Case History'!V$11:V$13,MATCH($F1524,'Rate Case History'!$U$11:$U$13,0))="Yes",INDEX('Rate Case History'!V$15:V$17,MATCH($N1524,'Rate Case History'!$U$15:$U$17,0))="Yes",$M1524&lt;='Rate Case History'!$V$7,ISNUMBER($S1524)),$S1524/100,"NA")</f>
        <v>9.6000000000000002E-2</v>
      </c>
    </row>
    <row r="1525" spans="1:27" x14ac:dyDescent="0.25">
      <c r="A1525" s="55" t="s">
        <v>55</v>
      </c>
      <c r="B1525" s="56" t="s">
        <v>1177</v>
      </c>
      <c r="C1525" s="55" t="s">
        <v>520</v>
      </c>
      <c r="D1525" s="55" t="s">
        <v>1178</v>
      </c>
      <c r="E1525" s="55" t="s">
        <v>163</v>
      </c>
      <c r="F1525" s="55" t="s">
        <v>35</v>
      </c>
      <c r="G1525" s="57">
        <v>43819</v>
      </c>
      <c r="H1525" s="58">
        <v>17.046665999999998</v>
      </c>
      <c r="I1525" s="59">
        <v>7.93</v>
      </c>
      <c r="J1525" s="60">
        <v>10</v>
      </c>
      <c r="K1525" s="59">
        <v>62.12</v>
      </c>
      <c r="L1525" s="59">
        <v>473.46803599999998</v>
      </c>
      <c r="M1525" s="57">
        <v>44047</v>
      </c>
      <c r="N1525" s="55" t="s">
        <v>73</v>
      </c>
      <c r="O1525" s="58">
        <v>10.3</v>
      </c>
      <c r="P1525" s="55" t="s">
        <v>74</v>
      </c>
      <c r="Q1525" s="55" t="s">
        <v>74</v>
      </c>
      <c r="R1525" s="60">
        <v>7.46</v>
      </c>
      <c r="S1525" s="60">
        <v>9.5</v>
      </c>
      <c r="T1525" s="60">
        <v>59</v>
      </c>
      <c r="U1525" s="55" t="s">
        <v>1699</v>
      </c>
      <c r="V1525" s="60" t="s">
        <v>17</v>
      </c>
      <c r="W1525" s="55" t="s">
        <v>17</v>
      </c>
      <c r="X1525" s="61">
        <v>7</v>
      </c>
      <c r="Y1525" s="11">
        <f t="shared" si="114"/>
        <v>2020</v>
      </c>
      <c r="Z1525" s="7" t="str">
        <f t="shared" si="115"/>
        <v>2020.3</v>
      </c>
      <c r="AA1525" s="12">
        <f>IF(AND(INDEX('Rate Case History'!V$11:V$13,MATCH($F1525,'Rate Case History'!$U$11:$U$13,0))="Yes",INDEX('Rate Case History'!V$15:V$17,MATCH($N1525,'Rate Case History'!$U$15:$U$17,0))="Yes",$M1525&lt;='Rate Case History'!$V$7,ISNUMBER($S1525)),$S1525/100,"NA")</f>
        <v>9.5000000000000001E-2</v>
      </c>
    </row>
    <row r="1526" spans="1:27" x14ac:dyDescent="0.25">
      <c r="A1526" s="55" t="s">
        <v>55</v>
      </c>
      <c r="B1526" s="56" t="s">
        <v>1177</v>
      </c>
      <c r="C1526" s="55" t="s">
        <v>520</v>
      </c>
      <c r="D1526" s="55" t="s">
        <v>1179</v>
      </c>
      <c r="E1526" s="55" t="s">
        <v>163</v>
      </c>
      <c r="F1526" s="55" t="s">
        <v>35</v>
      </c>
      <c r="G1526" s="57">
        <v>42541</v>
      </c>
      <c r="H1526" s="58">
        <v>11.552349</v>
      </c>
      <c r="I1526" s="60">
        <v>7.61</v>
      </c>
      <c r="J1526" s="60">
        <v>10</v>
      </c>
      <c r="K1526" s="60">
        <v>60.5</v>
      </c>
      <c r="L1526" s="59">
        <v>276.32050700000002</v>
      </c>
      <c r="M1526" s="57">
        <v>42689</v>
      </c>
      <c r="N1526" s="55" t="s">
        <v>73</v>
      </c>
      <c r="O1526" s="58">
        <v>6.8</v>
      </c>
      <c r="P1526" s="55" t="s">
        <v>74</v>
      </c>
      <c r="Q1526" s="55" t="s">
        <v>75</v>
      </c>
      <c r="R1526" s="60" t="s">
        <v>17</v>
      </c>
      <c r="S1526" s="60" t="s">
        <v>17</v>
      </c>
      <c r="T1526" s="60" t="s">
        <v>17</v>
      </c>
      <c r="U1526" s="55" t="s">
        <v>1656</v>
      </c>
      <c r="V1526" s="59" t="s">
        <v>17</v>
      </c>
      <c r="W1526" s="55" t="s">
        <v>17</v>
      </c>
      <c r="X1526" s="61">
        <v>4</v>
      </c>
      <c r="Y1526" s="11">
        <f t="shared" si="114"/>
        <v>2016</v>
      </c>
      <c r="Z1526" s="7" t="str">
        <f t="shared" si="115"/>
        <v>2016.4</v>
      </c>
      <c r="AA1526" s="12" t="str">
        <f>IF(AND(INDEX('Rate Case History'!V$11:V$13,MATCH($F1526,'Rate Case History'!$U$11:$U$13,0))="Yes",INDEX('Rate Case History'!V$15:V$17,MATCH($N1526,'Rate Case History'!$U$15:$U$17,0))="Yes",$M1526&lt;='Rate Case History'!$V$7,ISNUMBER($S1526)),$S1526/100,"NA")</f>
        <v>NA</v>
      </c>
    </row>
    <row r="1527" spans="1:27" x14ac:dyDescent="0.25">
      <c r="A1527" s="55" t="s">
        <v>55</v>
      </c>
      <c r="B1527" s="56" t="s">
        <v>1177</v>
      </c>
      <c r="C1527" s="55" t="s">
        <v>520</v>
      </c>
      <c r="D1527" s="55" t="s">
        <v>1180</v>
      </c>
      <c r="E1527" s="55" t="s">
        <v>163</v>
      </c>
      <c r="F1527" s="55" t="s">
        <v>35</v>
      </c>
      <c r="G1527" s="57">
        <v>42460</v>
      </c>
      <c r="H1527" s="58">
        <v>12.756567</v>
      </c>
      <c r="I1527" s="59">
        <v>7.59</v>
      </c>
      <c r="J1527" s="59">
        <v>10</v>
      </c>
      <c r="K1527" s="59">
        <v>60.1</v>
      </c>
      <c r="L1527" s="59">
        <v>266.060316</v>
      </c>
      <c r="M1527" s="57">
        <v>42640</v>
      </c>
      <c r="N1527" s="55" t="s">
        <v>76</v>
      </c>
      <c r="O1527" s="58">
        <v>8.8039360000000002</v>
      </c>
      <c r="P1527" s="55" t="s">
        <v>74</v>
      </c>
      <c r="Q1527" s="55" t="s">
        <v>74</v>
      </c>
      <c r="R1527" s="59">
        <v>7.28</v>
      </c>
      <c r="S1527" s="59">
        <v>9.5</v>
      </c>
      <c r="T1527" s="59">
        <v>60.1</v>
      </c>
      <c r="U1527" s="55" t="s">
        <v>1677</v>
      </c>
      <c r="V1527" s="59">
        <v>266.00674299999997</v>
      </c>
      <c r="W1527" s="55" t="s">
        <v>18</v>
      </c>
      <c r="X1527" s="61">
        <v>6</v>
      </c>
      <c r="Y1527" s="11">
        <f t="shared" si="114"/>
        <v>2016</v>
      </c>
      <c r="Z1527" s="7" t="str">
        <f t="shared" si="115"/>
        <v>2016.3</v>
      </c>
      <c r="AA1527" s="12">
        <f>IF(AND(INDEX('Rate Case History'!V$11:V$13,MATCH($F1527,'Rate Case History'!$U$11:$U$13,0))="Yes",INDEX('Rate Case History'!V$15:V$17,MATCH($N1527,'Rate Case History'!$U$15:$U$17,0))="Yes",$M1527&lt;='Rate Case History'!$V$7,ISNUMBER($S1527)),$S1527/100,"NA")</f>
        <v>9.5000000000000001E-2</v>
      </c>
    </row>
    <row r="1528" spans="1:27" x14ac:dyDescent="0.25">
      <c r="A1528" s="55" t="s">
        <v>55</v>
      </c>
      <c r="B1528" s="56" t="s">
        <v>1177</v>
      </c>
      <c r="C1528" s="55" t="s">
        <v>520</v>
      </c>
      <c r="D1528" s="55" t="s">
        <v>1181</v>
      </c>
      <c r="E1528" s="55" t="s">
        <v>163</v>
      </c>
      <c r="F1528" s="55" t="s">
        <v>35</v>
      </c>
      <c r="G1528" s="57">
        <v>40332</v>
      </c>
      <c r="H1528" s="60">
        <v>4.4056300000000004</v>
      </c>
      <c r="I1528" s="60">
        <v>9.0500000000000007</v>
      </c>
      <c r="J1528" s="59">
        <v>11</v>
      </c>
      <c r="K1528" s="60">
        <v>59.24</v>
      </c>
      <c r="L1528" s="60">
        <v>101.56243000000001</v>
      </c>
      <c r="M1528" s="57">
        <v>40526</v>
      </c>
      <c r="N1528" s="55" t="s">
        <v>76</v>
      </c>
      <c r="O1528" s="60">
        <v>0.84174199999999999</v>
      </c>
      <c r="P1528" s="55" t="s">
        <v>74</v>
      </c>
      <c r="Q1528" s="55" t="s">
        <v>74</v>
      </c>
      <c r="R1528" s="60">
        <v>8.65</v>
      </c>
      <c r="S1528" s="59">
        <v>10.33</v>
      </c>
      <c r="T1528" s="60">
        <v>59.24</v>
      </c>
      <c r="U1528" s="55" t="s">
        <v>1689</v>
      </c>
      <c r="V1528" s="60">
        <v>101.358508</v>
      </c>
      <c r="W1528" s="55" t="s">
        <v>18</v>
      </c>
      <c r="X1528" s="61">
        <v>6</v>
      </c>
      <c r="Y1528" s="11">
        <f t="shared" si="114"/>
        <v>2010</v>
      </c>
      <c r="Z1528" s="7" t="str">
        <f t="shared" si="115"/>
        <v>2010.4</v>
      </c>
      <c r="AA1528" s="12">
        <f>IF(AND(INDEX('Rate Case History'!V$11:V$13,MATCH($F1528,'Rate Case History'!$U$11:$U$13,0))="Yes",INDEX('Rate Case History'!V$15:V$17,MATCH($N1528,'Rate Case History'!$U$15:$U$17,0))="Yes",$M1528&lt;='Rate Case History'!$V$7,ISNUMBER($S1528)),$S1528/100,"NA")</f>
        <v>0.1033</v>
      </c>
    </row>
    <row r="1529" spans="1:27" x14ac:dyDescent="0.25">
      <c r="A1529" s="55" t="s">
        <v>152</v>
      </c>
      <c r="B1529" s="56" t="s">
        <v>2655</v>
      </c>
      <c r="C1529" s="55" t="s">
        <v>58</v>
      </c>
      <c r="D1529" s="55" t="s">
        <v>1624</v>
      </c>
      <c r="E1529" s="55" t="s">
        <v>163</v>
      </c>
      <c r="F1529" s="55" t="s">
        <v>35</v>
      </c>
      <c r="G1529" s="57">
        <v>44683</v>
      </c>
      <c r="H1529" s="58">
        <v>67.308857000000003</v>
      </c>
      <c r="I1529" s="59">
        <v>7.35</v>
      </c>
      <c r="J1529" s="59">
        <v>10.3</v>
      </c>
      <c r="K1529" s="59">
        <v>53.21</v>
      </c>
      <c r="L1529" s="60">
        <v>2563.7177929999998</v>
      </c>
      <c r="M1529" s="57">
        <v>44918</v>
      </c>
      <c r="N1529" s="55" t="s">
        <v>76</v>
      </c>
      <c r="O1529" s="58">
        <v>47.756053999999999</v>
      </c>
      <c r="P1529" s="55" t="s">
        <v>74</v>
      </c>
      <c r="Q1529" s="55" t="s">
        <v>74</v>
      </c>
      <c r="R1529" s="60">
        <v>6.86</v>
      </c>
      <c r="S1529" s="60">
        <v>9.6</v>
      </c>
      <c r="T1529" s="60">
        <v>51</v>
      </c>
      <c r="U1529" s="55" t="s">
        <v>1683</v>
      </c>
      <c r="V1529" s="60">
        <v>2562</v>
      </c>
      <c r="W1529" s="55" t="s">
        <v>21</v>
      </c>
      <c r="X1529" s="61">
        <v>7</v>
      </c>
      <c r="Y1529" s="11">
        <f t="shared" ref="Y1529:Y1547" si="116">YEAR(M1529)</f>
        <v>2022</v>
      </c>
      <c r="Z1529" s="7" t="str">
        <f t="shared" ref="Z1529:Z1547" si="117">YEAR(M1529)&amp;"."&amp;INT((MONTH(M1529)-1)/3)+1</f>
        <v>2022.4</v>
      </c>
      <c r="AA1529" s="12">
        <f>IF(AND(INDEX('Rate Case History'!V$11:V$13,MATCH($F1529,'Rate Case History'!$U$11:$U$13,0))="Yes",INDEX('Rate Case History'!V$15:V$17,MATCH($N1529,'Rate Case History'!$U$15:$U$17,0))="Yes",$M1529&lt;='Rate Case History'!$V$7,ISNUMBER($S1529)),$S1529/100,"NA")</f>
        <v>9.6000000000000002E-2</v>
      </c>
    </row>
    <row r="1530" spans="1:27" x14ac:dyDescent="0.25">
      <c r="A1530" s="55" t="s">
        <v>152</v>
      </c>
      <c r="B1530" s="56" t="s">
        <v>2655</v>
      </c>
      <c r="C1530" s="55" t="s">
        <v>58</v>
      </c>
      <c r="D1530" s="55" t="s">
        <v>1182</v>
      </c>
      <c r="E1530" s="55" t="s">
        <v>163</v>
      </c>
      <c r="F1530" s="55" t="s">
        <v>35</v>
      </c>
      <c r="G1530" s="57">
        <v>43647</v>
      </c>
      <c r="H1530" s="58">
        <v>17.523375000000001</v>
      </c>
      <c r="I1530" s="59">
        <v>7.73</v>
      </c>
      <c r="J1530" s="59">
        <v>10.5</v>
      </c>
      <c r="K1530" s="59">
        <v>55</v>
      </c>
      <c r="L1530" s="59">
        <v>1804.2653769999999</v>
      </c>
      <c r="M1530" s="57">
        <v>43886</v>
      </c>
      <c r="N1530" s="55" t="s">
        <v>76</v>
      </c>
      <c r="O1530" s="58">
        <v>2.6800130000000002</v>
      </c>
      <c r="P1530" s="55" t="s">
        <v>75</v>
      </c>
      <c r="Q1530" s="55" t="s">
        <v>74</v>
      </c>
      <c r="R1530" s="59">
        <v>7.18</v>
      </c>
      <c r="S1530" s="59">
        <v>9.5</v>
      </c>
      <c r="T1530" s="59">
        <v>55</v>
      </c>
      <c r="U1530" s="55" t="s">
        <v>1685</v>
      </c>
      <c r="V1530" s="59">
        <v>1793.538742</v>
      </c>
      <c r="W1530" s="55" t="s">
        <v>21</v>
      </c>
      <c r="X1530" s="61">
        <v>7</v>
      </c>
      <c r="Y1530" s="11">
        <f t="shared" si="116"/>
        <v>2020</v>
      </c>
      <c r="Z1530" s="7" t="str">
        <f t="shared" si="117"/>
        <v>2020.1</v>
      </c>
      <c r="AA1530" s="12">
        <f>IF(AND(INDEX('Rate Case History'!V$11:V$13,MATCH($F1530,'Rate Case History'!$U$11:$U$13,0))="Yes",INDEX('Rate Case History'!V$15:V$17,MATCH($N1530,'Rate Case History'!$U$15:$U$17,0))="Yes",$M1530&lt;='Rate Case History'!$V$7,ISNUMBER($S1530)),$S1530/100,"NA")</f>
        <v>9.5000000000000001E-2</v>
      </c>
    </row>
    <row r="1531" spans="1:27" x14ac:dyDescent="0.25">
      <c r="A1531" s="55" t="s">
        <v>152</v>
      </c>
      <c r="B1531" s="56" t="s">
        <v>2655</v>
      </c>
      <c r="C1531" s="55" t="s">
        <v>58</v>
      </c>
      <c r="D1531" s="55" t="s">
        <v>1183</v>
      </c>
      <c r="E1531" s="55" t="s">
        <v>163</v>
      </c>
      <c r="F1531" s="55" t="s">
        <v>35</v>
      </c>
      <c r="G1531" s="57">
        <v>42552</v>
      </c>
      <c r="H1531" s="58">
        <v>22.2</v>
      </c>
      <c r="I1531" s="59">
        <v>7.49</v>
      </c>
      <c r="J1531" s="59">
        <v>9.85</v>
      </c>
      <c r="K1531" s="59">
        <v>52.72</v>
      </c>
      <c r="L1531" s="60">
        <v>1340.249429</v>
      </c>
      <c r="M1531" s="57">
        <v>42604</v>
      </c>
      <c r="N1531" s="55" t="s">
        <v>73</v>
      </c>
      <c r="O1531" s="58" t="s">
        <v>17</v>
      </c>
      <c r="P1531" s="55" t="s">
        <v>74</v>
      </c>
      <c r="Q1531" s="55" t="s">
        <v>74</v>
      </c>
      <c r="R1531" s="59" t="s">
        <v>17</v>
      </c>
      <c r="S1531" s="59" t="s">
        <v>17</v>
      </c>
      <c r="T1531" s="59" t="s">
        <v>17</v>
      </c>
      <c r="U1531" s="55" t="s">
        <v>17</v>
      </c>
      <c r="V1531" s="60" t="s">
        <v>17</v>
      </c>
      <c r="W1531" s="55" t="s">
        <v>17</v>
      </c>
      <c r="X1531" s="61">
        <v>1</v>
      </c>
      <c r="Y1531" s="11">
        <f t="shared" si="116"/>
        <v>2016</v>
      </c>
      <c r="Z1531" s="7" t="str">
        <f t="shared" si="117"/>
        <v>2016.3</v>
      </c>
      <c r="AA1531" s="12" t="str">
        <f>IF(AND(INDEX('Rate Case History'!V$11:V$13,MATCH($F1531,'Rate Case History'!$U$11:$U$13,0))="Yes",INDEX('Rate Case History'!V$15:V$17,MATCH($N1531,'Rate Case History'!$U$15:$U$17,0))="Yes",$M1531&lt;='Rate Case History'!$V$7,ISNUMBER($S1531)),$S1531/100,"NA")</f>
        <v>NA</v>
      </c>
    </row>
    <row r="1532" spans="1:27" x14ac:dyDescent="0.25">
      <c r="A1532" s="55" t="s">
        <v>152</v>
      </c>
      <c r="B1532" s="56" t="s">
        <v>2655</v>
      </c>
      <c r="C1532" s="55" t="s">
        <v>58</v>
      </c>
      <c r="D1532" s="55" t="s">
        <v>1184</v>
      </c>
      <c r="E1532" s="55" t="s">
        <v>163</v>
      </c>
      <c r="F1532" s="55" t="s">
        <v>35</v>
      </c>
      <c r="G1532" s="57">
        <v>41456</v>
      </c>
      <c r="H1532" s="58">
        <v>11.785809</v>
      </c>
      <c r="I1532" s="59">
        <v>7.9</v>
      </c>
      <c r="J1532" s="59">
        <v>10.35</v>
      </c>
      <c r="K1532" s="59">
        <v>52.07</v>
      </c>
      <c r="L1532" s="60">
        <v>987.17111499999999</v>
      </c>
      <c r="M1532" s="57">
        <v>41691</v>
      </c>
      <c r="N1532" s="55" t="s">
        <v>76</v>
      </c>
      <c r="O1532" s="58">
        <v>7.6139999999999999</v>
      </c>
      <c r="P1532" s="55" t="s">
        <v>74</v>
      </c>
      <c r="Q1532" s="55" t="s">
        <v>74</v>
      </c>
      <c r="R1532" s="59">
        <v>7.64</v>
      </c>
      <c r="S1532" s="59">
        <v>9.85</v>
      </c>
      <c r="T1532" s="59">
        <v>52.07</v>
      </c>
      <c r="U1532" s="55" t="s">
        <v>1658</v>
      </c>
      <c r="V1532" s="60">
        <v>987.17111499999999</v>
      </c>
      <c r="W1532" s="55" t="s">
        <v>21</v>
      </c>
      <c r="X1532" s="61">
        <v>7</v>
      </c>
      <c r="Y1532" s="11">
        <f t="shared" si="116"/>
        <v>2014</v>
      </c>
      <c r="Z1532" s="7" t="str">
        <f t="shared" si="117"/>
        <v>2014.1</v>
      </c>
      <c r="AA1532" s="12">
        <f>IF(AND(INDEX('Rate Case History'!V$11:V$13,MATCH($F1532,'Rate Case History'!$U$11:$U$13,0))="Yes",INDEX('Rate Case History'!V$15:V$17,MATCH($N1532,'Rate Case History'!$U$15:$U$17,0))="Yes",$M1532&lt;='Rate Case History'!$V$7,ISNUMBER($S1532)),$S1532/100,"NA")</f>
        <v>9.849999999999999E-2</v>
      </c>
    </row>
    <row r="1533" spans="1:27" x14ac:dyDescent="0.25">
      <c r="A1533" s="55" t="s">
        <v>152</v>
      </c>
      <c r="B1533" s="56" t="s">
        <v>2655</v>
      </c>
      <c r="C1533" s="55" t="s">
        <v>58</v>
      </c>
      <c r="D1533" s="55" t="s">
        <v>1185</v>
      </c>
      <c r="E1533" s="55" t="s">
        <v>163</v>
      </c>
      <c r="F1533" s="55" t="s">
        <v>35</v>
      </c>
      <c r="G1533" s="57">
        <v>40150</v>
      </c>
      <c r="H1533" s="58">
        <v>17.2</v>
      </c>
      <c r="I1533" s="59">
        <v>8.5500000000000007</v>
      </c>
      <c r="J1533" s="59">
        <v>10.6</v>
      </c>
      <c r="K1533" s="59">
        <v>52.86</v>
      </c>
      <c r="L1533" s="59">
        <v>838.95</v>
      </c>
      <c r="M1533" s="57">
        <v>40276</v>
      </c>
      <c r="N1533" s="55" t="s">
        <v>73</v>
      </c>
      <c r="O1533" s="58">
        <v>2.6</v>
      </c>
      <c r="P1533" s="55" t="s">
        <v>74</v>
      </c>
      <c r="Q1533" s="55" t="s">
        <v>74</v>
      </c>
      <c r="R1533" s="59">
        <v>8.42</v>
      </c>
      <c r="S1533" s="59">
        <v>10.35</v>
      </c>
      <c r="T1533" s="59">
        <v>52.91</v>
      </c>
      <c r="U1533" s="55" t="s">
        <v>1700</v>
      </c>
      <c r="V1533" s="59">
        <v>786.65102899999999</v>
      </c>
      <c r="W1533" s="55" t="s">
        <v>21</v>
      </c>
      <c r="X1533" s="61">
        <v>4</v>
      </c>
      <c r="Y1533" s="11">
        <f t="shared" si="116"/>
        <v>2010</v>
      </c>
      <c r="Z1533" s="7" t="str">
        <f t="shared" si="117"/>
        <v>2010.2</v>
      </c>
      <c r="AA1533" s="12">
        <f>IF(AND(INDEX('Rate Case History'!V$11:V$13,MATCH($F1533,'Rate Case History'!$U$11:$U$13,0))="Yes",INDEX('Rate Case History'!V$15:V$17,MATCH($N1533,'Rate Case History'!$U$15:$U$17,0))="Yes",$M1533&lt;='Rate Case History'!$V$7,ISNUMBER($S1533)),$S1533/100,"NA")</f>
        <v>0.10349999999999999</v>
      </c>
    </row>
    <row r="1534" spans="1:27" x14ac:dyDescent="0.25">
      <c r="A1534" s="55" t="s">
        <v>152</v>
      </c>
      <c r="B1534" s="56" t="s">
        <v>2655</v>
      </c>
      <c r="C1534" s="55" t="s">
        <v>58</v>
      </c>
      <c r="D1534" s="55" t="s">
        <v>1186</v>
      </c>
      <c r="E1534" s="55" t="s">
        <v>163</v>
      </c>
      <c r="F1534" s="55" t="s">
        <v>35</v>
      </c>
      <c r="G1534" s="57">
        <v>39435</v>
      </c>
      <c r="H1534" s="58">
        <v>19.600000000000001</v>
      </c>
      <c r="I1534" s="59">
        <v>9.0500000000000007</v>
      </c>
      <c r="J1534" s="59">
        <v>11.25</v>
      </c>
      <c r="K1534" s="59">
        <v>51.38</v>
      </c>
      <c r="L1534" s="60">
        <v>730.214247</v>
      </c>
      <c r="M1534" s="57">
        <v>39626</v>
      </c>
      <c r="N1534" s="55" t="s">
        <v>76</v>
      </c>
      <c r="O1534" s="58">
        <v>11.9665</v>
      </c>
      <c r="P1534" s="55" t="s">
        <v>74</v>
      </c>
      <c r="Q1534" s="55" t="s">
        <v>74</v>
      </c>
      <c r="R1534" s="59">
        <v>8.41</v>
      </c>
      <c r="S1534" s="59">
        <v>10</v>
      </c>
      <c r="T1534" s="59">
        <v>51.38</v>
      </c>
      <c r="U1534" s="55" t="s">
        <v>1659</v>
      </c>
      <c r="V1534" s="60">
        <v>730.214247</v>
      </c>
      <c r="W1534" s="55" t="s">
        <v>21</v>
      </c>
      <c r="X1534" s="61">
        <v>6</v>
      </c>
      <c r="Y1534" s="11">
        <f t="shared" si="116"/>
        <v>2008</v>
      </c>
      <c r="Z1534" s="7" t="str">
        <f t="shared" si="117"/>
        <v>2008.2</v>
      </c>
      <c r="AA1534" s="12">
        <f>IF(AND(INDEX('Rate Case History'!V$11:V$13,MATCH($F1534,'Rate Case History'!$U$11:$U$13,0))="Yes",INDEX('Rate Case History'!V$15:V$17,MATCH($N1534,'Rate Case History'!$U$15:$U$17,0))="Yes",$M1534&lt;='Rate Case History'!$V$7,ISNUMBER($S1534)),$S1534/100,"NA")</f>
        <v>0.1</v>
      </c>
    </row>
    <row r="1535" spans="1:27" x14ac:dyDescent="0.25">
      <c r="A1535" s="55" t="s">
        <v>152</v>
      </c>
      <c r="B1535" s="56" t="s">
        <v>2655</v>
      </c>
      <c r="C1535" s="55" t="s">
        <v>58</v>
      </c>
      <c r="D1535" s="55" t="s">
        <v>1187</v>
      </c>
      <c r="E1535" s="55" t="s">
        <v>163</v>
      </c>
      <c r="F1535" s="55" t="s">
        <v>35</v>
      </c>
      <c r="G1535" s="57">
        <v>38702</v>
      </c>
      <c r="H1535" s="58">
        <v>-10.199999999999999</v>
      </c>
      <c r="I1535" s="59" t="s">
        <v>17</v>
      </c>
      <c r="J1535" s="59" t="s">
        <v>17</v>
      </c>
      <c r="K1535" s="59" t="s">
        <v>17</v>
      </c>
      <c r="L1535" s="59" t="s">
        <v>17</v>
      </c>
      <c r="M1535" s="57">
        <v>38863</v>
      </c>
      <c r="N1535" s="55" t="s">
        <v>73</v>
      </c>
      <c r="O1535" s="58">
        <v>-9.6999999999999993</v>
      </c>
      <c r="P1535" s="55" t="s">
        <v>74</v>
      </c>
      <c r="Q1535" s="55" t="s">
        <v>74</v>
      </c>
      <c r="R1535" s="60" t="s">
        <v>17</v>
      </c>
      <c r="S1535" s="60" t="s">
        <v>17</v>
      </c>
      <c r="T1535" s="60" t="s">
        <v>17</v>
      </c>
      <c r="U1535" s="55" t="s">
        <v>17</v>
      </c>
      <c r="V1535" s="60" t="s">
        <v>17</v>
      </c>
      <c r="W1535" s="55" t="s">
        <v>17</v>
      </c>
      <c r="X1535" s="61">
        <v>5</v>
      </c>
      <c r="Y1535" s="11">
        <f t="shared" si="116"/>
        <v>2006</v>
      </c>
      <c r="Z1535" s="7" t="str">
        <f t="shared" si="117"/>
        <v>2006.2</v>
      </c>
      <c r="AA1535" s="12" t="str">
        <f>IF(AND(INDEX('Rate Case History'!V$11:V$13,MATCH($F1535,'Rate Case History'!$U$11:$U$13,0))="Yes",INDEX('Rate Case History'!V$15:V$17,MATCH($N1535,'Rate Case History'!$U$15:$U$17,0))="Yes",$M1535&lt;='Rate Case History'!$V$7,ISNUMBER($S1535)),$S1535/100,"NA")</f>
        <v>NA</v>
      </c>
    </row>
    <row r="1536" spans="1:27" x14ac:dyDescent="0.25">
      <c r="A1536" s="55" t="s">
        <v>152</v>
      </c>
      <c r="B1536" s="56" t="s">
        <v>2655</v>
      </c>
      <c r="C1536" s="55" t="s">
        <v>58</v>
      </c>
      <c r="D1536" s="55" t="s">
        <v>1188</v>
      </c>
      <c r="E1536" s="55" t="s">
        <v>163</v>
      </c>
      <c r="F1536" s="55" t="s">
        <v>35</v>
      </c>
      <c r="G1536" s="57">
        <v>37379</v>
      </c>
      <c r="H1536" s="58">
        <v>17.2</v>
      </c>
      <c r="I1536" s="59">
        <v>10.38</v>
      </c>
      <c r="J1536" s="59">
        <v>12.6</v>
      </c>
      <c r="K1536" s="59">
        <v>52.61</v>
      </c>
      <c r="L1536" s="59">
        <v>550.4</v>
      </c>
      <c r="M1536" s="57">
        <v>37620</v>
      </c>
      <c r="N1536" s="55" t="s">
        <v>76</v>
      </c>
      <c r="O1536" s="58">
        <v>11.2</v>
      </c>
      <c r="P1536" s="55" t="s">
        <v>74</v>
      </c>
      <c r="Q1536" s="55" t="s">
        <v>74</v>
      </c>
      <c r="R1536" s="60">
        <v>9.64</v>
      </c>
      <c r="S1536" s="60">
        <v>11.2</v>
      </c>
      <c r="T1536" s="60">
        <v>52.61</v>
      </c>
      <c r="U1536" s="55" t="s">
        <v>1702</v>
      </c>
      <c r="V1536" s="60">
        <v>550.4</v>
      </c>
      <c r="W1536" s="55" t="s">
        <v>18</v>
      </c>
      <c r="X1536" s="61">
        <v>8</v>
      </c>
      <c r="Y1536" s="11">
        <f t="shared" si="116"/>
        <v>2002</v>
      </c>
      <c r="Z1536" s="7" t="str">
        <f t="shared" si="117"/>
        <v>2002.4</v>
      </c>
      <c r="AA1536" s="12">
        <f>IF(AND(INDEX('Rate Case History'!V$11:V$13,MATCH($F1536,'Rate Case History'!$U$11:$U$13,0))="Yes",INDEX('Rate Case History'!V$15:V$17,MATCH($N1536,'Rate Case History'!$U$15:$U$17,0))="Yes",$M1536&lt;='Rate Case History'!$V$7,ISNUMBER($S1536)),$S1536/100,"NA")</f>
        <v>0.11199999999999999</v>
      </c>
    </row>
    <row r="1537" spans="1:27" x14ac:dyDescent="0.25">
      <c r="A1537" s="55" t="s">
        <v>152</v>
      </c>
      <c r="B1537" s="56" t="s">
        <v>2655</v>
      </c>
      <c r="C1537" s="55" t="s">
        <v>58</v>
      </c>
      <c r="D1537" s="55" t="s">
        <v>1189</v>
      </c>
      <c r="E1537" s="55" t="s">
        <v>163</v>
      </c>
      <c r="F1537" s="55" t="s">
        <v>35</v>
      </c>
      <c r="G1537" s="57">
        <v>36511</v>
      </c>
      <c r="H1537" s="58">
        <v>17.8</v>
      </c>
      <c r="I1537" s="59">
        <v>10.38</v>
      </c>
      <c r="J1537" s="59">
        <v>12</v>
      </c>
      <c r="K1537" s="59">
        <v>55.04</v>
      </c>
      <c r="L1537" s="59">
        <v>444.2</v>
      </c>
      <c r="M1537" s="57">
        <v>36749</v>
      </c>
      <c r="N1537" s="55" t="s">
        <v>76</v>
      </c>
      <c r="O1537" s="58">
        <v>13.5</v>
      </c>
      <c r="P1537" s="55" t="s">
        <v>74</v>
      </c>
      <c r="Q1537" s="55" t="s">
        <v>75</v>
      </c>
      <c r="R1537" s="60">
        <v>9.82</v>
      </c>
      <c r="S1537" s="60">
        <v>11</v>
      </c>
      <c r="T1537" s="60">
        <v>55.04</v>
      </c>
      <c r="U1537" s="55" t="s">
        <v>1709</v>
      </c>
      <c r="V1537" s="60">
        <v>443.6</v>
      </c>
      <c r="W1537" s="55" t="s">
        <v>21</v>
      </c>
      <c r="X1537" s="61">
        <v>7</v>
      </c>
      <c r="Y1537" s="11">
        <f t="shared" si="116"/>
        <v>2000</v>
      </c>
      <c r="Z1537" s="7" t="str">
        <f t="shared" si="117"/>
        <v>2000.3</v>
      </c>
      <c r="AA1537" s="12">
        <f>IF(AND(INDEX('Rate Case History'!V$11:V$13,MATCH($F1537,'Rate Case History'!$U$11:$U$13,0))="Yes",INDEX('Rate Case History'!V$15:V$17,MATCH($N1537,'Rate Case History'!$U$15:$U$17,0))="Yes",$M1537&lt;='Rate Case History'!$V$7,ISNUMBER($S1537)),$S1537/100,"NA")</f>
        <v>0.11</v>
      </c>
    </row>
    <row r="1538" spans="1:27" x14ac:dyDescent="0.25">
      <c r="A1538" s="55" t="s">
        <v>152</v>
      </c>
      <c r="B1538" s="56" t="s">
        <v>2655</v>
      </c>
      <c r="C1538" s="55" t="s">
        <v>58</v>
      </c>
      <c r="D1538" s="55" t="s">
        <v>1190</v>
      </c>
      <c r="E1538" s="55" t="s">
        <v>163</v>
      </c>
      <c r="F1538" s="55" t="s">
        <v>35</v>
      </c>
      <c r="G1538" s="57">
        <v>35445</v>
      </c>
      <c r="H1538" s="58">
        <v>-2.9</v>
      </c>
      <c r="I1538" s="59" t="s">
        <v>17</v>
      </c>
      <c r="J1538" s="59" t="s">
        <v>17</v>
      </c>
      <c r="K1538" s="59" t="s">
        <v>17</v>
      </c>
      <c r="L1538" s="59" t="s">
        <v>17</v>
      </c>
      <c r="M1538" s="57">
        <v>35482</v>
      </c>
      <c r="N1538" s="55" t="s">
        <v>76</v>
      </c>
      <c r="O1538" s="58">
        <v>-2.9</v>
      </c>
      <c r="P1538" s="55" t="s">
        <v>74</v>
      </c>
      <c r="Q1538" s="55" t="s">
        <v>74</v>
      </c>
      <c r="R1538" s="60" t="s">
        <v>17</v>
      </c>
      <c r="S1538" s="60" t="s">
        <v>17</v>
      </c>
      <c r="T1538" s="60" t="s">
        <v>17</v>
      </c>
      <c r="U1538" s="55" t="s">
        <v>1762</v>
      </c>
      <c r="V1538" s="60" t="s">
        <v>17</v>
      </c>
      <c r="W1538" s="55" t="s">
        <v>21</v>
      </c>
      <c r="X1538" s="61">
        <v>1</v>
      </c>
      <c r="Y1538" s="11">
        <f t="shared" si="116"/>
        <v>1997</v>
      </c>
      <c r="Z1538" s="7" t="str">
        <f t="shared" si="117"/>
        <v>1997.1</v>
      </c>
      <c r="AA1538" s="12" t="str">
        <f>IF(AND(INDEX('Rate Case History'!V$11:V$13,MATCH($F1538,'Rate Case History'!$U$11:$U$13,0))="Yes",INDEX('Rate Case History'!V$15:V$17,MATCH($N1538,'Rate Case History'!$U$15:$U$17,0))="Yes",$M1538&lt;='Rate Case History'!$V$7,ISNUMBER($S1538)),$S1538/100,"NA")</f>
        <v>NA</v>
      </c>
    </row>
    <row r="1539" spans="1:27" x14ac:dyDescent="0.25">
      <c r="A1539" s="55" t="s">
        <v>152</v>
      </c>
      <c r="B1539" s="56" t="s">
        <v>2655</v>
      </c>
      <c r="C1539" s="55" t="s">
        <v>58</v>
      </c>
      <c r="D1539" s="55" t="s">
        <v>1191</v>
      </c>
      <c r="E1539" s="55" t="s">
        <v>163</v>
      </c>
      <c r="F1539" s="55" t="s">
        <v>35</v>
      </c>
      <c r="G1539" s="57">
        <v>34761</v>
      </c>
      <c r="H1539" s="58">
        <v>11.4</v>
      </c>
      <c r="I1539" s="59">
        <v>10.08</v>
      </c>
      <c r="J1539" s="59">
        <v>12.5</v>
      </c>
      <c r="K1539" s="59">
        <v>54.87</v>
      </c>
      <c r="L1539" s="59" t="s">
        <v>17</v>
      </c>
      <c r="M1539" s="57">
        <v>34989</v>
      </c>
      <c r="N1539" s="55" t="s">
        <v>73</v>
      </c>
      <c r="O1539" s="58">
        <v>3.7</v>
      </c>
      <c r="P1539" s="55" t="s">
        <v>74</v>
      </c>
      <c r="Q1539" s="55" t="s">
        <v>74</v>
      </c>
      <c r="R1539" s="60" t="s">
        <v>17</v>
      </c>
      <c r="S1539" s="60" t="s">
        <v>17</v>
      </c>
      <c r="T1539" s="60" t="s">
        <v>17</v>
      </c>
      <c r="U1539" s="55" t="s">
        <v>1714</v>
      </c>
      <c r="V1539" s="60" t="s">
        <v>17</v>
      </c>
      <c r="W1539" s="55" t="s">
        <v>21</v>
      </c>
      <c r="X1539" s="61">
        <v>7</v>
      </c>
      <c r="Y1539" s="11">
        <f t="shared" si="116"/>
        <v>1995</v>
      </c>
      <c r="Z1539" s="7" t="str">
        <f t="shared" si="117"/>
        <v>1995.4</v>
      </c>
      <c r="AA1539" s="12" t="str">
        <f>IF(AND(INDEX('Rate Case History'!V$11:V$13,MATCH($F1539,'Rate Case History'!$U$11:$U$13,0))="Yes",INDEX('Rate Case History'!V$15:V$17,MATCH($N1539,'Rate Case History'!$U$15:$U$17,0))="Yes",$M1539&lt;='Rate Case History'!$V$7,ISNUMBER($S1539)),$S1539/100,"NA")</f>
        <v>NA</v>
      </c>
    </row>
    <row r="1540" spans="1:27" x14ac:dyDescent="0.25">
      <c r="A1540" s="55" t="s">
        <v>152</v>
      </c>
      <c r="B1540" s="56" t="s">
        <v>2655</v>
      </c>
      <c r="C1540" s="55" t="s">
        <v>58</v>
      </c>
      <c r="D1540" s="55" t="s">
        <v>1192</v>
      </c>
      <c r="E1540" s="55" t="s">
        <v>163</v>
      </c>
      <c r="F1540" s="55" t="s">
        <v>35</v>
      </c>
      <c r="G1540" s="57">
        <v>34061</v>
      </c>
      <c r="H1540" s="58">
        <v>7.9</v>
      </c>
      <c r="I1540" s="59">
        <v>10.67</v>
      </c>
      <c r="J1540" s="59">
        <v>12.1</v>
      </c>
      <c r="K1540" s="59">
        <v>53.59</v>
      </c>
      <c r="L1540" s="59">
        <v>335</v>
      </c>
      <c r="M1540" s="57">
        <v>34344</v>
      </c>
      <c r="N1540" s="55" t="s">
        <v>76</v>
      </c>
      <c r="O1540" s="58">
        <v>-1.6</v>
      </c>
      <c r="P1540" s="55" t="s">
        <v>74</v>
      </c>
      <c r="Q1540" s="55" t="s">
        <v>74</v>
      </c>
      <c r="R1540" s="59">
        <v>10.08</v>
      </c>
      <c r="S1540" s="59">
        <v>11</v>
      </c>
      <c r="T1540" s="59">
        <v>53.59</v>
      </c>
      <c r="U1540" s="55" t="s">
        <v>1743</v>
      </c>
      <c r="V1540" s="59">
        <v>331</v>
      </c>
      <c r="W1540" s="55" t="s">
        <v>21</v>
      </c>
      <c r="X1540" s="61">
        <v>9</v>
      </c>
      <c r="Y1540" s="11">
        <f t="shared" si="116"/>
        <v>1994</v>
      </c>
      <c r="Z1540" s="7" t="str">
        <f t="shared" si="117"/>
        <v>1994.1</v>
      </c>
      <c r="AA1540" s="12">
        <f>IF(AND(INDEX('Rate Case History'!V$11:V$13,MATCH($F1540,'Rate Case History'!$U$11:$U$13,0))="Yes",INDEX('Rate Case History'!V$15:V$17,MATCH($N1540,'Rate Case History'!$U$15:$U$17,0))="Yes",$M1540&lt;='Rate Case History'!$V$7,ISNUMBER($S1540)),$S1540/100,"NA")</f>
        <v>0.11</v>
      </c>
    </row>
    <row r="1541" spans="1:27" x14ac:dyDescent="0.25">
      <c r="A1541" s="55" t="s">
        <v>152</v>
      </c>
      <c r="B1541" s="56" t="s">
        <v>2655</v>
      </c>
      <c r="C1541" s="55" t="s">
        <v>58</v>
      </c>
      <c r="D1541" s="55" t="s">
        <v>2535</v>
      </c>
      <c r="E1541" s="55" t="s">
        <v>163</v>
      </c>
      <c r="F1541" s="55" t="s">
        <v>35</v>
      </c>
      <c r="G1541" s="57">
        <v>32962</v>
      </c>
      <c r="H1541" s="58">
        <v>10.4</v>
      </c>
      <c r="I1541" s="59">
        <v>11.75</v>
      </c>
      <c r="J1541" s="59">
        <v>13.5</v>
      </c>
      <c r="K1541" s="59">
        <v>51.9</v>
      </c>
      <c r="L1541" s="59">
        <v>301.2</v>
      </c>
      <c r="M1541" s="57">
        <v>33198</v>
      </c>
      <c r="N1541" s="55" t="s">
        <v>76</v>
      </c>
      <c r="O1541" s="58">
        <v>0.1</v>
      </c>
      <c r="P1541" s="55" t="s">
        <v>74</v>
      </c>
      <c r="Q1541" s="55" t="s">
        <v>74</v>
      </c>
      <c r="R1541" s="59">
        <v>11.03</v>
      </c>
      <c r="S1541" s="59">
        <v>12.1</v>
      </c>
      <c r="T1541" s="59">
        <v>51.09</v>
      </c>
      <c r="U1541" s="55" t="s">
        <v>1992</v>
      </c>
      <c r="V1541" s="59">
        <v>284.7</v>
      </c>
      <c r="W1541" s="55" t="s">
        <v>21</v>
      </c>
      <c r="X1541" s="61">
        <v>7</v>
      </c>
      <c r="Y1541" s="11">
        <f t="shared" si="116"/>
        <v>1990</v>
      </c>
      <c r="Z1541" s="7" t="str">
        <f t="shared" si="117"/>
        <v>1990.4</v>
      </c>
      <c r="AA1541" s="12">
        <f>IF(AND(INDEX('Rate Case History'!V$11:V$13,MATCH($F1541,'Rate Case History'!$U$11:$U$13,0))="Yes",INDEX('Rate Case History'!V$15:V$17,MATCH($N1541,'Rate Case History'!$U$15:$U$17,0))="Yes",$M1541&lt;='Rate Case History'!$V$7,ISNUMBER($S1541)),$S1541/100,"NA")</f>
        <v>0.121</v>
      </c>
    </row>
    <row r="1542" spans="1:27" x14ac:dyDescent="0.25">
      <c r="A1542" s="55" t="s">
        <v>152</v>
      </c>
      <c r="B1542" s="56" t="s">
        <v>2655</v>
      </c>
      <c r="C1542" s="55" t="s">
        <v>58</v>
      </c>
      <c r="D1542" s="55" t="s">
        <v>2536</v>
      </c>
      <c r="E1542" s="55" t="s">
        <v>163</v>
      </c>
      <c r="F1542" s="55" t="s">
        <v>35</v>
      </c>
      <c r="G1542" s="57">
        <v>30902</v>
      </c>
      <c r="H1542" s="58">
        <v>8.3000000000000007</v>
      </c>
      <c r="I1542" s="60">
        <v>12.06</v>
      </c>
      <c r="J1542" s="60">
        <v>15.2</v>
      </c>
      <c r="K1542" s="60">
        <v>46</v>
      </c>
      <c r="L1542" s="60" t="s">
        <v>17</v>
      </c>
      <c r="M1542" s="57">
        <v>31085</v>
      </c>
      <c r="N1542" s="55" t="s">
        <v>76</v>
      </c>
      <c r="O1542" s="58">
        <v>5.0999999999999996</v>
      </c>
      <c r="P1542" s="55" t="s">
        <v>74</v>
      </c>
      <c r="Q1542" s="55" t="s">
        <v>74</v>
      </c>
      <c r="R1542" s="60">
        <v>11.63</v>
      </c>
      <c r="S1542" s="59">
        <v>14.85</v>
      </c>
      <c r="T1542" s="60">
        <v>44.8</v>
      </c>
      <c r="U1542" s="55" t="s">
        <v>2019</v>
      </c>
      <c r="V1542" s="60" t="s">
        <v>17</v>
      </c>
      <c r="W1542" s="55" t="s">
        <v>21</v>
      </c>
      <c r="X1542" s="61">
        <v>6</v>
      </c>
      <c r="Y1542" s="11">
        <f t="shared" si="116"/>
        <v>1985</v>
      </c>
      <c r="Z1542" s="7" t="str">
        <f t="shared" si="117"/>
        <v>1985.1</v>
      </c>
      <c r="AA1542" s="12">
        <f>IF(AND(INDEX('Rate Case History'!V$11:V$13,MATCH($F1542,'Rate Case History'!$U$11:$U$13,0))="Yes",INDEX('Rate Case History'!V$15:V$17,MATCH($N1542,'Rate Case History'!$U$15:$U$17,0))="Yes",$M1542&lt;='Rate Case History'!$V$7,ISNUMBER($S1542)),$S1542/100,"NA")</f>
        <v>0.14849999999999999</v>
      </c>
    </row>
    <row r="1543" spans="1:27" x14ac:dyDescent="0.25">
      <c r="A1543" s="55" t="s">
        <v>152</v>
      </c>
      <c r="B1543" s="56" t="s">
        <v>2655</v>
      </c>
      <c r="C1543" s="55" t="s">
        <v>58</v>
      </c>
      <c r="D1543" s="55" t="s">
        <v>2537</v>
      </c>
      <c r="E1543" s="55" t="s">
        <v>163</v>
      </c>
      <c r="F1543" s="55" t="s">
        <v>35</v>
      </c>
      <c r="G1543" s="57">
        <v>30498</v>
      </c>
      <c r="H1543" s="58">
        <v>17.3</v>
      </c>
      <c r="I1543" s="59">
        <v>12.01</v>
      </c>
      <c r="J1543" s="59">
        <v>15.4</v>
      </c>
      <c r="K1543" s="60">
        <v>43</v>
      </c>
      <c r="L1543" s="60" t="s">
        <v>17</v>
      </c>
      <c r="M1543" s="57">
        <v>30680</v>
      </c>
      <c r="N1543" s="55" t="s">
        <v>73</v>
      </c>
      <c r="O1543" s="58">
        <v>11.4</v>
      </c>
      <c r="P1543" s="55" t="s">
        <v>74</v>
      </c>
      <c r="Q1543" s="55" t="s">
        <v>75</v>
      </c>
      <c r="R1543" s="59">
        <v>11.76</v>
      </c>
      <c r="S1543" s="59">
        <v>15</v>
      </c>
      <c r="T1543" s="60" t="s">
        <v>17</v>
      </c>
      <c r="U1543" s="55" t="s">
        <v>2106</v>
      </c>
      <c r="V1543" s="60" t="s">
        <v>17</v>
      </c>
      <c r="W1543" s="55" t="s">
        <v>21</v>
      </c>
      <c r="X1543" s="61">
        <v>6</v>
      </c>
      <c r="Y1543" s="11">
        <f t="shared" si="116"/>
        <v>1983</v>
      </c>
      <c r="Z1543" s="7" t="str">
        <f t="shared" si="117"/>
        <v>1983.4</v>
      </c>
      <c r="AA1543" s="12">
        <f>IF(AND(INDEX('Rate Case History'!V$11:V$13,MATCH($F1543,'Rate Case History'!$U$11:$U$13,0))="Yes",INDEX('Rate Case History'!V$15:V$17,MATCH($N1543,'Rate Case History'!$U$15:$U$17,0))="Yes",$M1543&lt;='Rate Case History'!$V$7,ISNUMBER($S1543)),$S1543/100,"NA")</f>
        <v>0.15</v>
      </c>
    </row>
    <row r="1544" spans="1:27" x14ac:dyDescent="0.25">
      <c r="A1544" s="55" t="s">
        <v>152</v>
      </c>
      <c r="B1544" s="56" t="s">
        <v>2655</v>
      </c>
      <c r="C1544" s="55" t="s">
        <v>58</v>
      </c>
      <c r="D1544" s="55" t="s">
        <v>2538</v>
      </c>
      <c r="E1544" s="55" t="s">
        <v>163</v>
      </c>
      <c r="F1544" s="55" t="s">
        <v>35</v>
      </c>
      <c r="G1544" s="57">
        <v>30197</v>
      </c>
      <c r="H1544" s="58">
        <v>21.7</v>
      </c>
      <c r="I1544" s="59">
        <v>12.27</v>
      </c>
      <c r="J1544" s="60">
        <v>16.100000000000001</v>
      </c>
      <c r="K1544" s="60" t="s">
        <v>17</v>
      </c>
      <c r="L1544" s="59" t="s">
        <v>17</v>
      </c>
      <c r="M1544" s="57">
        <v>30439</v>
      </c>
      <c r="N1544" s="55" t="s">
        <v>76</v>
      </c>
      <c r="O1544" s="58">
        <v>14</v>
      </c>
      <c r="P1544" s="55" t="s">
        <v>74</v>
      </c>
      <c r="Q1544" s="55" t="s">
        <v>75</v>
      </c>
      <c r="R1544" s="59">
        <v>11.8</v>
      </c>
      <c r="S1544" s="60">
        <v>15.4</v>
      </c>
      <c r="T1544" s="60">
        <v>43</v>
      </c>
      <c r="U1544" s="55" t="s">
        <v>2163</v>
      </c>
      <c r="V1544" s="59" t="s">
        <v>17</v>
      </c>
      <c r="W1544" s="55" t="s">
        <v>21</v>
      </c>
      <c r="X1544" s="61">
        <v>8</v>
      </c>
      <c r="Y1544" s="11">
        <f t="shared" si="116"/>
        <v>1983</v>
      </c>
      <c r="Z1544" s="7" t="str">
        <f t="shared" si="117"/>
        <v>1983.2</v>
      </c>
      <c r="AA1544" s="12">
        <f>IF(AND(INDEX('Rate Case History'!V$11:V$13,MATCH($F1544,'Rate Case History'!$U$11:$U$13,0))="Yes",INDEX('Rate Case History'!V$15:V$17,MATCH($N1544,'Rate Case History'!$U$15:$U$17,0))="Yes",$M1544&lt;='Rate Case History'!$V$7,ISNUMBER($S1544)),$S1544/100,"NA")</f>
        <v>0.154</v>
      </c>
    </row>
    <row r="1545" spans="1:27" x14ac:dyDescent="0.25">
      <c r="A1545" s="55" t="s">
        <v>152</v>
      </c>
      <c r="B1545" s="56" t="s">
        <v>2655</v>
      </c>
      <c r="C1545" s="55" t="s">
        <v>58</v>
      </c>
      <c r="D1545" s="55" t="s">
        <v>2539</v>
      </c>
      <c r="E1545" s="55" t="s">
        <v>163</v>
      </c>
      <c r="F1545" s="55" t="s">
        <v>35</v>
      </c>
      <c r="G1545" s="57">
        <v>29920</v>
      </c>
      <c r="H1545" s="58">
        <v>27</v>
      </c>
      <c r="I1545" s="59">
        <v>12.72</v>
      </c>
      <c r="J1545" s="59">
        <v>18.7</v>
      </c>
      <c r="K1545" s="59">
        <v>38.29</v>
      </c>
      <c r="L1545" s="59" t="s">
        <v>17</v>
      </c>
      <c r="M1545" s="57">
        <v>30160</v>
      </c>
      <c r="N1545" s="55" t="s">
        <v>73</v>
      </c>
      <c r="O1545" s="58">
        <v>21.8</v>
      </c>
      <c r="P1545" s="55" t="s">
        <v>74</v>
      </c>
      <c r="Q1545" s="55" t="s">
        <v>75</v>
      </c>
      <c r="R1545" s="59">
        <v>11.71</v>
      </c>
      <c r="S1545" s="59">
        <v>16.100000000000001</v>
      </c>
      <c r="T1545" s="59">
        <v>38.29</v>
      </c>
      <c r="U1545" s="55" t="s">
        <v>2130</v>
      </c>
      <c r="V1545" s="59" t="s">
        <v>17</v>
      </c>
      <c r="W1545" s="55" t="s">
        <v>21</v>
      </c>
      <c r="X1545" s="61">
        <v>8</v>
      </c>
      <c r="Y1545" s="11">
        <f t="shared" si="116"/>
        <v>1982</v>
      </c>
      <c r="Z1545" s="7" t="str">
        <f t="shared" si="117"/>
        <v>1982.3</v>
      </c>
      <c r="AA1545" s="12">
        <f>IF(AND(INDEX('Rate Case History'!V$11:V$13,MATCH($F1545,'Rate Case History'!$U$11:$U$13,0))="Yes",INDEX('Rate Case History'!V$15:V$17,MATCH($N1545,'Rate Case History'!$U$15:$U$17,0))="Yes",$M1545&lt;='Rate Case History'!$V$7,ISNUMBER($S1545)),$S1545/100,"NA")</f>
        <v>0.161</v>
      </c>
    </row>
    <row r="1546" spans="1:27" x14ac:dyDescent="0.25">
      <c r="A1546" s="55" t="s">
        <v>152</v>
      </c>
      <c r="B1546" s="56" t="s">
        <v>2655</v>
      </c>
      <c r="C1546" s="55" t="s">
        <v>58</v>
      </c>
      <c r="D1546" s="55" t="s">
        <v>2540</v>
      </c>
      <c r="E1546" s="55" t="s">
        <v>163</v>
      </c>
      <c r="F1546" s="55" t="s">
        <v>35</v>
      </c>
      <c r="G1546" s="57">
        <v>29595</v>
      </c>
      <c r="H1546" s="58">
        <v>30.7</v>
      </c>
      <c r="I1546" s="60">
        <v>11.69</v>
      </c>
      <c r="J1546" s="60">
        <v>16.5</v>
      </c>
      <c r="K1546" s="60">
        <v>35.5</v>
      </c>
      <c r="L1546" s="59" t="s">
        <v>17</v>
      </c>
      <c r="M1546" s="57">
        <v>29759</v>
      </c>
      <c r="N1546" s="55" t="s">
        <v>76</v>
      </c>
      <c r="O1546" s="58">
        <v>29.7</v>
      </c>
      <c r="P1546" s="55" t="s">
        <v>74</v>
      </c>
      <c r="Q1546" s="55" t="s">
        <v>74</v>
      </c>
      <c r="R1546" s="60">
        <v>11.51</v>
      </c>
      <c r="S1546" s="60">
        <v>16</v>
      </c>
      <c r="T1546" s="60">
        <v>35.520000000000003</v>
      </c>
      <c r="U1546" s="55" t="s">
        <v>1981</v>
      </c>
      <c r="V1546" s="59" t="s">
        <v>17</v>
      </c>
      <c r="W1546" s="55" t="s">
        <v>21</v>
      </c>
      <c r="X1546" s="61">
        <v>5</v>
      </c>
      <c r="Y1546" s="11">
        <f t="shared" si="116"/>
        <v>1981</v>
      </c>
      <c r="Z1546" s="7" t="str">
        <f t="shared" si="117"/>
        <v>1981.2</v>
      </c>
      <c r="AA1546" s="12">
        <f>IF(AND(INDEX('Rate Case History'!V$11:V$13,MATCH($F1546,'Rate Case History'!$U$11:$U$13,0))="Yes",INDEX('Rate Case History'!V$15:V$17,MATCH($N1546,'Rate Case History'!$U$15:$U$17,0))="Yes",$M1546&lt;='Rate Case History'!$V$7,ISNUMBER($S1546)),$S1546/100,"NA")</f>
        <v>0.16</v>
      </c>
    </row>
    <row r="1547" spans="1:27" x14ac:dyDescent="0.25">
      <c r="A1547" s="55" t="s">
        <v>152</v>
      </c>
      <c r="B1547" s="56" t="s">
        <v>2655</v>
      </c>
      <c r="C1547" s="55" t="s">
        <v>58</v>
      </c>
      <c r="D1547" s="55" t="s">
        <v>2541</v>
      </c>
      <c r="E1547" s="55" t="s">
        <v>163</v>
      </c>
      <c r="F1547" s="55" t="s">
        <v>35</v>
      </c>
      <c r="G1547" s="57">
        <v>29224</v>
      </c>
      <c r="H1547" s="58">
        <v>18.8</v>
      </c>
      <c r="I1547" s="59">
        <v>11.76</v>
      </c>
      <c r="J1547" s="60">
        <v>16</v>
      </c>
      <c r="K1547" s="60">
        <v>44.87</v>
      </c>
      <c r="L1547" s="59" t="s">
        <v>17</v>
      </c>
      <c r="M1547" s="57">
        <v>29360</v>
      </c>
      <c r="N1547" s="55" t="s">
        <v>76</v>
      </c>
      <c r="O1547" s="58">
        <v>10.5</v>
      </c>
      <c r="P1547" s="55" t="s">
        <v>74</v>
      </c>
      <c r="Q1547" s="55" t="s">
        <v>74</v>
      </c>
      <c r="R1547" s="59">
        <v>11.53</v>
      </c>
      <c r="S1547" s="60">
        <v>15.5</v>
      </c>
      <c r="T1547" s="60">
        <v>44.87</v>
      </c>
      <c r="U1547" s="55" t="s">
        <v>1959</v>
      </c>
      <c r="V1547" s="59" t="s">
        <v>17</v>
      </c>
      <c r="W1547" s="55" t="s">
        <v>21</v>
      </c>
      <c r="X1547" s="61">
        <v>4</v>
      </c>
      <c r="Y1547" s="11">
        <f t="shared" si="116"/>
        <v>1980</v>
      </c>
      <c r="Z1547" s="7" t="str">
        <f t="shared" si="117"/>
        <v>1980.2</v>
      </c>
      <c r="AA1547" s="12">
        <f>IF(AND(INDEX('Rate Case History'!V$11:V$13,MATCH($F1547,'Rate Case History'!$U$11:$U$13,0))="Yes",INDEX('Rate Case History'!V$15:V$17,MATCH($N1547,'Rate Case History'!$U$15:$U$17,0))="Yes",$M1547&lt;='Rate Case History'!$V$7,ISNUMBER($S1547)),$S1547/100,"NA")</f>
        <v>0.155</v>
      </c>
    </row>
    <row r="1548" spans="1:27" x14ac:dyDescent="0.25">
      <c r="A1548" s="55" t="s">
        <v>56</v>
      </c>
      <c r="B1548" s="56" t="s">
        <v>1193</v>
      </c>
      <c r="C1548" s="55" t="s">
        <v>107</v>
      </c>
      <c r="D1548" s="55" t="s">
        <v>2656</v>
      </c>
      <c r="E1548" s="55" t="s">
        <v>163</v>
      </c>
      <c r="F1548" s="55" t="s">
        <v>24</v>
      </c>
      <c r="G1548" s="57">
        <v>45153</v>
      </c>
      <c r="H1548" s="58">
        <v>7.8549429999999996</v>
      </c>
      <c r="I1548" s="59">
        <v>6.69</v>
      </c>
      <c r="J1548" s="59">
        <v>9.6999999999999993</v>
      </c>
      <c r="K1548" s="59" t="s">
        <v>17</v>
      </c>
      <c r="L1548" s="59">
        <v>112.934172</v>
      </c>
      <c r="M1548" s="57">
        <v>45266</v>
      </c>
      <c r="N1548" s="55" t="s">
        <v>76</v>
      </c>
      <c r="O1548" s="58">
        <v>7.8549429999999996</v>
      </c>
      <c r="P1548" s="55" t="s">
        <v>74</v>
      </c>
      <c r="Q1548" s="55" t="s">
        <v>74</v>
      </c>
      <c r="R1548" s="59">
        <v>6.69</v>
      </c>
      <c r="S1548" s="59">
        <v>9.6999999999999993</v>
      </c>
      <c r="T1548" s="59" t="s">
        <v>17</v>
      </c>
      <c r="U1548" s="55" t="s">
        <v>1828</v>
      </c>
      <c r="V1548" s="59">
        <v>112.933813</v>
      </c>
      <c r="W1548" s="55" t="s">
        <v>21</v>
      </c>
      <c r="X1548" s="61">
        <v>3</v>
      </c>
      <c r="Y1548" s="11">
        <f t="shared" ref="Y1548:Y1576" si="118">YEAR(M1548)</f>
        <v>2023</v>
      </c>
      <c r="Z1548" s="7" t="str">
        <f t="shared" ref="Z1548:Z1576" si="119">YEAR(M1548)&amp;"."&amp;INT((MONTH(M1548)-1)/3)+1</f>
        <v>2023.4</v>
      </c>
      <c r="AA1548" s="12" t="str">
        <f>IF(AND(INDEX('Rate Case History'!V$11:V$13,MATCH($F1548,'Rate Case History'!$U$11:$U$13,0))="Yes",INDEX('Rate Case History'!V$15:V$17,MATCH($N1548,'Rate Case History'!$U$15:$U$17,0))="Yes",$M1548&lt;='Rate Case History'!$V$7,ISNUMBER($S1548)),$S1548/100,"NA")</f>
        <v>NA</v>
      </c>
    </row>
    <row r="1549" spans="1:27" x14ac:dyDescent="0.25">
      <c r="A1549" s="55" t="s">
        <v>56</v>
      </c>
      <c r="B1549" s="56" t="s">
        <v>1193</v>
      </c>
      <c r="C1549" s="55" t="s">
        <v>107</v>
      </c>
      <c r="D1549" s="55" t="s">
        <v>1608</v>
      </c>
      <c r="E1549" s="55" t="s">
        <v>163</v>
      </c>
      <c r="F1549" s="55" t="s">
        <v>24</v>
      </c>
      <c r="G1549" s="57">
        <v>44788</v>
      </c>
      <c r="H1549" s="58">
        <v>4.0290739999999996</v>
      </c>
      <c r="I1549" s="59" t="s">
        <v>17</v>
      </c>
      <c r="J1549" s="59" t="s">
        <v>17</v>
      </c>
      <c r="K1549" s="59" t="s">
        <v>17</v>
      </c>
      <c r="L1549" s="59">
        <v>41.125774999999997</v>
      </c>
      <c r="M1549" s="57">
        <v>44866</v>
      </c>
      <c r="N1549" s="55" t="s">
        <v>76</v>
      </c>
      <c r="O1549" s="58">
        <v>4.0290739999999996</v>
      </c>
      <c r="P1549" s="55" t="s">
        <v>74</v>
      </c>
      <c r="Q1549" s="55" t="s">
        <v>74</v>
      </c>
      <c r="R1549" s="60" t="s">
        <v>17</v>
      </c>
      <c r="S1549" s="60" t="s">
        <v>17</v>
      </c>
      <c r="T1549" s="60" t="s">
        <v>17</v>
      </c>
      <c r="U1549" s="55" t="s">
        <v>17</v>
      </c>
      <c r="V1549" s="60">
        <v>41.125774999999997</v>
      </c>
      <c r="W1549" s="55" t="s">
        <v>21</v>
      </c>
      <c r="X1549" s="61">
        <v>2</v>
      </c>
      <c r="Y1549" s="11">
        <f t="shared" si="118"/>
        <v>2022</v>
      </c>
      <c r="Z1549" s="7" t="str">
        <f t="shared" si="119"/>
        <v>2022.4</v>
      </c>
      <c r="AA1549" s="12" t="str">
        <f>IF(AND(INDEX('Rate Case History'!V$11:V$13,MATCH($F1549,'Rate Case History'!$U$11:$U$13,0))="Yes",INDEX('Rate Case History'!V$15:V$17,MATCH($N1549,'Rate Case History'!$U$15:$U$17,0))="Yes",$M1549&lt;='Rate Case History'!$V$7,ISNUMBER($S1549)),$S1549/100,"NA")</f>
        <v>NA</v>
      </c>
    </row>
    <row r="1550" spans="1:27" x14ac:dyDescent="0.25">
      <c r="A1550" s="55" t="s">
        <v>56</v>
      </c>
      <c r="B1550" s="56" t="s">
        <v>1193</v>
      </c>
      <c r="C1550" s="55" t="s">
        <v>107</v>
      </c>
      <c r="D1550" s="55" t="s">
        <v>1653</v>
      </c>
      <c r="E1550" s="55" t="s">
        <v>163</v>
      </c>
      <c r="F1550" s="55" t="s">
        <v>35</v>
      </c>
      <c r="G1550" s="57">
        <v>44680</v>
      </c>
      <c r="H1550" s="58">
        <v>58.240713</v>
      </c>
      <c r="I1550" s="59">
        <v>7.02</v>
      </c>
      <c r="J1550" s="59">
        <v>10.75</v>
      </c>
      <c r="K1550" s="59">
        <v>39.28</v>
      </c>
      <c r="L1550" s="59">
        <v>996.76273700000002</v>
      </c>
      <c r="M1550" s="57">
        <v>45061</v>
      </c>
      <c r="N1550" s="55" t="s">
        <v>73</v>
      </c>
      <c r="O1550" s="58">
        <v>40.299999999999997</v>
      </c>
      <c r="P1550" s="55" t="s">
        <v>74</v>
      </c>
      <c r="Q1550" s="55" t="s">
        <v>75</v>
      </c>
      <c r="R1550" s="59" t="s">
        <v>17</v>
      </c>
      <c r="S1550" s="59" t="s">
        <v>17</v>
      </c>
      <c r="T1550" s="59" t="s">
        <v>17</v>
      </c>
      <c r="U1550" s="55" t="s">
        <v>1796</v>
      </c>
      <c r="V1550" s="59" t="s">
        <v>17</v>
      </c>
      <c r="W1550" s="55" t="s">
        <v>17</v>
      </c>
      <c r="X1550" s="61">
        <v>12</v>
      </c>
      <c r="Y1550" s="11">
        <f t="shared" si="118"/>
        <v>2023</v>
      </c>
      <c r="Z1550" s="7" t="str">
        <f t="shared" si="119"/>
        <v>2023.2</v>
      </c>
      <c r="AA1550" s="12" t="str">
        <f>IF(AND(INDEX('Rate Case History'!V$11:V$13,MATCH($F1550,'Rate Case History'!$U$11:$U$13,0))="Yes",INDEX('Rate Case History'!V$15:V$17,MATCH($N1550,'Rate Case History'!$U$15:$U$17,0))="Yes",$M1550&lt;='Rate Case History'!$V$7,ISNUMBER($S1550)),$S1550/100,"NA")</f>
        <v>NA</v>
      </c>
    </row>
    <row r="1551" spans="1:27" x14ac:dyDescent="0.25">
      <c r="A1551" s="55" t="s">
        <v>56</v>
      </c>
      <c r="B1551" s="56" t="s">
        <v>1193</v>
      </c>
      <c r="C1551" s="55" t="s">
        <v>107</v>
      </c>
      <c r="D1551" s="55" t="s">
        <v>1194</v>
      </c>
      <c r="E1551" s="55" t="s">
        <v>163</v>
      </c>
      <c r="F1551" s="55" t="s">
        <v>24</v>
      </c>
      <c r="G1551" s="57">
        <v>44420</v>
      </c>
      <c r="H1551" s="58">
        <v>6.9062939999999999</v>
      </c>
      <c r="I1551" s="59" t="s">
        <v>17</v>
      </c>
      <c r="J1551" s="59" t="s">
        <v>17</v>
      </c>
      <c r="K1551" s="59" t="s">
        <v>17</v>
      </c>
      <c r="L1551" s="59">
        <v>148.533469</v>
      </c>
      <c r="M1551" s="57">
        <v>44536</v>
      </c>
      <c r="N1551" s="55" t="s">
        <v>76</v>
      </c>
      <c r="O1551" s="58">
        <v>2.7147570000000001</v>
      </c>
      <c r="P1551" s="55" t="s">
        <v>74</v>
      </c>
      <c r="Q1551" s="55" t="s">
        <v>74</v>
      </c>
      <c r="R1551" s="59" t="s">
        <v>17</v>
      </c>
      <c r="S1551" s="59" t="s">
        <v>17</v>
      </c>
      <c r="T1551" s="59" t="s">
        <v>17</v>
      </c>
      <c r="U1551" s="55" t="s">
        <v>1684</v>
      </c>
      <c r="V1551" s="59">
        <v>147.60063400000001</v>
      </c>
      <c r="W1551" s="55" t="s">
        <v>21</v>
      </c>
      <c r="X1551" s="61">
        <v>3</v>
      </c>
      <c r="Y1551" s="11">
        <f t="shared" si="118"/>
        <v>2021</v>
      </c>
      <c r="Z1551" s="7" t="str">
        <f t="shared" si="119"/>
        <v>2021.4</v>
      </c>
      <c r="AA1551" s="12" t="str">
        <f>IF(AND(INDEX('Rate Case History'!V$11:V$13,MATCH($F1551,'Rate Case History'!$U$11:$U$13,0))="Yes",INDEX('Rate Case History'!V$15:V$17,MATCH($N1551,'Rate Case History'!$U$15:$U$17,0))="Yes",$M1551&lt;='Rate Case History'!$V$7,ISNUMBER($S1551)),$S1551/100,"NA")</f>
        <v>NA</v>
      </c>
    </row>
    <row r="1552" spans="1:27" x14ac:dyDescent="0.25">
      <c r="A1552" s="55" t="s">
        <v>56</v>
      </c>
      <c r="B1552" s="56" t="s">
        <v>1193</v>
      </c>
      <c r="C1552" s="55" t="s">
        <v>107</v>
      </c>
      <c r="D1552" s="55" t="s">
        <v>1195</v>
      </c>
      <c r="E1552" s="55" t="s">
        <v>163</v>
      </c>
      <c r="F1552" s="55" t="s">
        <v>24</v>
      </c>
      <c r="G1552" s="57">
        <v>44036</v>
      </c>
      <c r="H1552" s="58">
        <v>6.7384000000000004</v>
      </c>
      <c r="I1552" s="59" t="s">
        <v>17</v>
      </c>
      <c r="J1552" s="59" t="s">
        <v>17</v>
      </c>
      <c r="K1552" s="59" t="s">
        <v>17</v>
      </c>
      <c r="L1552" s="59">
        <v>104.00998</v>
      </c>
      <c r="M1552" s="57">
        <v>44153</v>
      </c>
      <c r="N1552" s="55" t="s">
        <v>76</v>
      </c>
      <c r="O1552" s="58">
        <v>6.7384000000000004</v>
      </c>
      <c r="P1552" s="55" t="s">
        <v>74</v>
      </c>
      <c r="Q1552" s="55" t="s">
        <v>74</v>
      </c>
      <c r="R1552" s="59" t="s">
        <v>17</v>
      </c>
      <c r="S1552" s="59" t="s">
        <v>17</v>
      </c>
      <c r="T1552" s="59" t="s">
        <v>17</v>
      </c>
      <c r="U1552" s="55" t="s">
        <v>1664</v>
      </c>
      <c r="V1552" s="59">
        <v>104.0098</v>
      </c>
      <c r="W1552" s="55" t="s">
        <v>21</v>
      </c>
      <c r="X1552" s="61">
        <v>3</v>
      </c>
      <c r="Y1552" s="11">
        <f t="shared" si="118"/>
        <v>2020</v>
      </c>
      <c r="Z1552" s="7" t="str">
        <f t="shared" si="119"/>
        <v>2020.4</v>
      </c>
      <c r="AA1552" s="12" t="str">
        <f>IF(AND(INDEX('Rate Case History'!V$11:V$13,MATCH($F1552,'Rate Case History'!$U$11:$U$13,0))="Yes",INDEX('Rate Case History'!V$15:V$17,MATCH($N1552,'Rate Case History'!$U$15:$U$17,0))="Yes",$M1552&lt;='Rate Case History'!$V$7,ISNUMBER($S1552)),$S1552/100,"NA")</f>
        <v>NA</v>
      </c>
    </row>
    <row r="1553" spans="1:27" x14ac:dyDescent="0.25">
      <c r="A1553" s="55" t="s">
        <v>56</v>
      </c>
      <c r="B1553" s="56" t="s">
        <v>1193</v>
      </c>
      <c r="C1553" s="55" t="s">
        <v>107</v>
      </c>
      <c r="D1553" s="55" t="s">
        <v>1196</v>
      </c>
      <c r="E1553" s="55" t="s">
        <v>163</v>
      </c>
      <c r="F1553" s="55" t="s">
        <v>24</v>
      </c>
      <c r="G1553" s="57">
        <v>43692</v>
      </c>
      <c r="H1553" s="58">
        <v>6.1117540000000004</v>
      </c>
      <c r="I1553" s="59">
        <v>6.68</v>
      </c>
      <c r="J1553" s="59">
        <v>9.6999999999999993</v>
      </c>
      <c r="K1553" s="59" t="s">
        <v>17</v>
      </c>
      <c r="L1553" s="59">
        <v>59.419750999999998</v>
      </c>
      <c r="M1553" s="57">
        <v>43805</v>
      </c>
      <c r="N1553" s="55" t="s">
        <v>76</v>
      </c>
      <c r="O1553" s="58">
        <v>6.1117540000000004</v>
      </c>
      <c r="P1553" s="55" t="s">
        <v>74</v>
      </c>
      <c r="Q1553" s="55" t="s">
        <v>74</v>
      </c>
      <c r="R1553" s="59">
        <v>6.68</v>
      </c>
      <c r="S1553" s="59">
        <v>9.6999999999999993</v>
      </c>
      <c r="T1553" s="59" t="s">
        <v>17</v>
      </c>
      <c r="U1553" s="55" t="s">
        <v>1685</v>
      </c>
      <c r="V1553" s="59">
        <v>59.419750999999998</v>
      </c>
      <c r="W1553" s="55" t="s">
        <v>21</v>
      </c>
      <c r="X1553" s="61">
        <v>3</v>
      </c>
      <c r="Y1553" s="11">
        <f t="shared" si="118"/>
        <v>2019</v>
      </c>
      <c r="Z1553" s="7" t="str">
        <f t="shared" si="119"/>
        <v>2019.4</v>
      </c>
      <c r="AA1553" s="12" t="str">
        <f>IF(AND(INDEX('Rate Case History'!V$11:V$13,MATCH($F1553,'Rate Case History'!$U$11:$U$13,0))="Yes",INDEX('Rate Case History'!V$15:V$17,MATCH($N1553,'Rate Case History'!$U$15:$U$17,0))="Yes",$M1553&lt;='Rate Case History'!$V$7,ISNUMBER($S1553)),$S1553/100,"NA")</f>
        <v>NA</v>
      </c>
    </row>
    <row r="1554" spans="1:27" x14ac:dyDescent="0.25">
      <c r="A1554" s="55" t="s">
        <v>56</v>
      </c>
      <c r="B1554" s="56" t="s">
        <v>1193</v>
      </c>
      <c r="C1554" s="55" t="s">
        <v>107</v>
      </c>
      <c r="D1554" s="55" t="s">
        <v>1197</v>
      </c>
      <c r="E1554" s="55" t="s">
        <v>163</v>
      </c>
      <c r="F1554" s="55" t="s">
        <v>35</v>
      </c>
      <c r="G1554" s="57">
        <v>43340</v>
      </c>
      <c r="H1554" s="58">
        <v>22.228552000000001</v>
      </c>
      <c r="I1554" s="59">
        <v>7.04</v>
      </c>
      <c r="J1554" s="59">
        <v>10.95</v>
      </c>
      <c r="K1554" s="59">
        <v>35.22</v>
      </c>
      <c r="L1554" s="59">
        <v>685.52514599999995</v>
      </c>
      <c r="M1554" s="57">
        <v>43628</v>
      </c>
      <c r="N1554" s="55" t="s">
        <v>73</v>
      </c>
      <c r="O1554" s="58">
        <v>9.5</v>
      </c>
      <c r="P1554" s="55" t="s">
        <v>74</v>
      </c>
      <c r="Q1554" s="55" t="s">
        <v>75</v>
      </c>
      <c r="R1554" s="59" t="s">
        <v>17</v>
      </c>
      <c r="S1554" s="59" t="s">
        <v>17</v>
      </c>
      <c r="T1554" s="59" t="s">
        <v>17</v>
      </c>
      <c r="U1554" s="55" t="s">
        <v>1665</v>
      </c>
      <c r="V1554" s="59" t="s">
        <v>17</v>
      </c>
      <c r="W1554" s="55" t="s">
        <v>17</v>
      </c>
      <c r="X1554" s="61">
        <v>9</v>
      </c>
      <c r="Y1554" s="11">
        <f t="shared" si="118"/>
        <v>2019</v>
      </c>
      <c r="Z1554" s="7" t="str">
        <f t="shared" si="119"/>
        <v>2019.2</v>
      </c>
      <c r="AA1554" s="12" t="str">
        <f>IF(AND(INDEX('Rate Case History'!V$11:V$13,MATCH($F1554,'Rate Case History'!$U$11:$U$13,0))="Yes",INDEX('Rate Case History'!V$15:V$17,MATCH($N1554,'Rate Case History'!$U$15:$U$17,0))="Yes",$M1554&lt;='Rate Case History'!$V$7,ISNUMBER($S1554)),$S1554/100,"NA")</f>
        <v>NA</v>
      </c>
    </row>
    <row r="1555" spans="1:27" x14ac:dyDescent="0.25">
      <c r="A1555" s="55" t="s">
        <v>56</v>
      </c>
      <c r="B1555" s="56" t="s">
        <v>1193</v>
      </c>
      <c r="C1555" s="55" t="s">
        <v>107</v>
      </c>
      <c r="D1555" s="55" t="s">
        <v>1198</v>
      </c>
      <c r="E1555" s="55" t="s">
        <v>163</v>
      </c>
      <c r="F1555" s="55" t="s">
        <v>24</v>
      </c>
      <c r="G1555" s="57">
        <v>43327</v>
      </c>
      <c r="H1555" s="58">
        <v>2.1436540000000002</v>
      </c>
      <c r="I1555" s="59">
        <v>7.47</v>
      </c>
      <c r="J1555" s="59" t="s">
        <v>17</v>
      </c>
      <c r="K1555" s="59" t="s">
        <v>17</v>
      </c>
      <c r="L1555" s="59">
        <v>15.790671</v>
      </c>
      <c r="M1555" s="57">
        <v>43399</v>
      </c>
      <c r="N1555" s="55" t="s">
        <v>76</v>
      </c>
      <c r="O1555" s="58">
        <v>2.1436540000000002</v>
      </c>
      <c r="P1555" s="55" t="s">
        <v>74</v>
      </c>
      <c r="Q1555" s="55" t="s">
        <v>74</v>
      </c>
      <c r="R1555" s="59">
        <v>7.47</v>
      </c>
      <c r="S1555" s="59" t="s">
        <v>17</v>
      </c>
      <c r="T1555" s="59" t="s">
        <v>17</v>
      </c>
      <c r="U1555" s="55" t="s">
        <v>1686</v>
      </c>
      <c r="V1555" s="59">
        <v>21.054621999999998</v>
      </c>
      <c r="W1555" s="55" t="s">
        <v>21</v>
      </c>
      <c r="X1555" s="61">
        <v>2</v>
      </c>
      <c r="Y1555" s="11">
        <f t="shared" si="118"/>
        <v>2018</v>
      </c>
      <c r="Z1555" s="7" t="str">
        <f t="shared" si="119"/>
        <v>2018.4</v>
      </c>
      <c r="AA1555" s="12" t="str">
        <f>IF(AND(INDEX('Rate Case History'!V$11:V$13,MATCH($F1555,'Rate Case History'!$U$11:$U$13,0))="Yes",INDEX('Rate Case History'!V$15:V$17,MATCH($N1555,'Rate Case History'!$U$15:$U$17,0))="Yes",$M1555&lt;='Rate Case History'!$V$7,ISNUMBER($S1555)),$S1555/100,"NA")</f>
        <v>NA</v>
      </c>
    </row>
    <row r="1556" spans="1:27" x14ac:dyDescent="0.25">
      <c r="A1556" s="55" t="s">
        <v>56</v>
      </c>
      <c r="B1556" s="56" t="s">
        <v>1193</v>
      </c>
      <c r="C1556" s="55" t="s">
        <v>107</v>
      </c>
      <c r="D1556" s="55" t="s">
        <v>1199</v>
      </c>
      <c r="E1556" s="55" t="s">
        <v>163</v>
      </c>
      <c r="F1556" s="55" t="s">
        <v>24</v>
      </c>
      <c r="G1556" s="57">
        <v>42962</v>
      </c>
      <c r="H1556" s="58">
        <v>3.1583960000000002</v>
      </c>
      <c r="I1556" s="59">
        <v>7.47</v>
      </c>
      <c r="J1556" s="59" t="s">
        <v>17</v>
      </c>
      <c r="K1556" s="59" t="s">
        <v>17</v>
      </c>
      <c r="L1556" s="59">
        <v>44.106805999999999</v>
      </c>
      <c r="M1556" s="57">
        <v>43082</v>
      </c>
      <c r="N1556" s="55" t="s">
        <v>73</v>
      </c>
      <c r="O1556" s="58">
        <v>3.1583960000000002</v>
      </c>
      <c r="P1556" s="55" t="s">
        <v>74</v>
      </c>
      <c r="Q1556" s="55" t="s">
        <v>74</v>
      </c>
      <c r="R1556" s="59" t="s">
        <v>17</v>
      </c>
      <c r="S1556" s="59" t="s">
        <v>17</v>
      </c>
      <c r="T1556" s="59" t="s">
        <v>17</v>
      </c>
      <c r="U1556" s="55" t="s">
        <v>1687</v>
      </c>
      <c r="V1556" s="59" t="s">
        <v>17</v>
      </c>
      <c r="W1556" s="55" t="s">
        <v>17</v>
      </c>
      <c r="X1556" s="61">
        <v>4</v>
      </c>
      <c r="Y1556" s="11">
        <f t="shared" si="118"/>
        <v>2017</v>
      </c>
      <c r="Z1556" s="7" t="str">
        <f t="shared" si="119"/>
        <v>2017.4</v>
      </c>
      <c r="AA1556" s="12" t="str">
        <f>IF(AND(INDEX('Rate Case History'!V$11:V$13,MATCH($F1556,'Rate Case History'!$U$11:$U$13,0))="Yes",INDEX('Rate Case History'!V$15:V$17,MATCH($N1556,'Rate Case History'!$U$15:$U$17,0))="Yes",$M1556&lt;='Rate Case History'!$V$7,ISNUMBER($S1556)),$S1556/100,"NA")</f>
        <v>NA</v>
      </c>
    </row>
    <row r="1557" spans="1:27" x14ac:dyDescent="0.25">
      <c r="A1557" s="55" t="s">
        <v>56</v>
      </c>
      <c r="B1557" s="56" t="s">
        <v>1193</v>
      </c>
      <c r="C1557" s="55" t="s">
        <v>107</v>
      </c>
      <c r="D1557" s="55" t="s">
        <v>1200</v>
      </c>
      <c r="E1557" s="55" t="s">
        <v>163</v>
      </c>
      <c r="F1557" s="55" t="s">
        <v>24</v>
      </c>
      <c r="G1557" s="57">
        <v>42522</v>
      </c>
      <c r="H1557" s="58">
        <v>1.3181780000000001</v>
      </c>
      <c r="I1557" s="59" t="s">
        <v>17</v>
      </c>
      <c r="J1557" s="59" t="s">
        <v>17</v>
      </c>
      <c r="K1557" s="59" t="s">
        <v>17</v>
      </c>
      <c r="L1557" s="59">
        <v>20.499336</v>
      </c>
      <c r="M1557" s="57">
        <v>42724</v>
      </c>
      <c r="N1557" s="55" t="s">
        <v>76</v>
      </c>
      <c r="O1557" s="58">
        <v>1.3181780000000001</v>
      </c>
      <c r="P1557" s="55" t="s">
        <v>74</v>
      </c>
      <c r="Q1557" s="55" t="s">
        <v>74</v>
      </c>
      <c r="R1557" s="59" t="s">
        <v>17</v>
      </c>
      <c r="S1557" s="59" t="s">
        <v>17</v>
      </c>
      <c r="T1557" s="59" t="s">
        <v>17</v>
      </c>
      <c r="U1557" s="55" t="s">
        <v>1665</v>
      </c>
      <c r="V1557" s="59">
        <v>20.499336</v>
      </c>
      <c r="W1557" s="55" t="s">
        <v>21</v>
      </c>
      <c r="X1557" s="61">
        <v>6</v>
      </c>
      <c r="Y1557" s="11">
        <f t="shared" si="118"/>
        <v>2016</v>
      </c>
      <c r="Z1557" s="7" t="str">
        <f t="shared" si="119"/>
        <v>2016.4</v>
      </c>
      <c r="AA1557" s="12" t="str">
        <f>IF(AND(INDEX('Rate Case History'!V$11:V$13,MATCH($F1557,'Rate Case History'!$U$11:$U$13,0))="Yes",INDEX('Rate Case History'!V$15:V$17,MATCH($N1557,'Rate Case History'!$U$15:$U$17,0))="Yes",$M1557&lt;='Rate Case History'!$V$7,ISNUMBER($S1557)),$S1557/100,"NA")</f>
        <v>NA</v>
      </c>
    </row>
    <row r="1558" spans="1:27" x14ac:dyDescent="0.25">
      <c r="A1558" s="55" t="s">
        <v>56</v>
      </c>
      <c r="B1558" s="56" t="s">
        <v>1193</v>
      </c>
      <c r="C1558" s="55" t="s">
        <v>107</v>
      </c>
      <c r="D1558" s="55" t="s">
        <v>1201</v>
      </c>
      <c r="E1558" s="55" t="s">
        <v>163</v>
      </c>
      <c r="F1558" s="55" t="s">
        <v>35</v>
      </c>
      <c r="G1558" s="57">
        <v>42489</v>
      </c>
      <c r="H1558" s="58">
        <v>37.042462</v>
      </c>
      <c r="I1558" s="59">
        <v>8.14</v>
      </c>
      <c r="J1558" s="59">
        <v>11.25</v>
      </c>
      <c r="K1558" s="59">
        <v>38.28</v>
      </c>
      <c r="L1558" s="59">
        <v>525.04247299999997</v>
      </c>
      <c r="M1558" s="57">
        <v>42811</v>
      </c>
      <c r="N1558" s="55" t="s">
        <v>73</v>
      </c>
      <c r="O1558" s="58">
        <v>28.5</v>
      </c>
      <c r="P1558" s="55" t="s">
        <v>74</v>
      </c>
      <c r="Q1558" s="55" t="s">
        <v>75</v>
      </c>
      <c r="R1558" s="59" t="s">
        <v>17</v>
      </c>
      <c r="S1558" s="59" t="s">
        <v>17</v>
      </c>
      <c r="T1558" s="59" t="s">
        <v>17</v>
      </c>
      <c r="U1558" s="55" t="s">
        <v>1656</v>
      </c>
      <c r="V1558" s="59" t="s">
        <v>17</v>
      </c>
      <c r="W1558" s="55" t="s">
        <v>17</v>
      </c>
      <c r="X1558" s="61">
        <v>10</v>
      </c>
      <c r="Y1558" s="11">
        <f t="shared" si="118"/>
        <v>2017</v>
      </c>
      <c r="Z1558" s="7" t="str">
        <f t="shared" si="119"/>
        <v>2017.1</v>
      </c>
      <c r="AA1558" s="12" t="str">
        <f>IF(AND(INDEX('Rate Case History'!V$11:V$13,MATCH($F1558,'Rate Case History'!$U$11:$U$13,0))="Yes",INDEX('Rate Case History'!V$15:V$17,MATCH($N1558,'Rate Case History'!$U$15:$U$17,0))="Yes",$M1558&lt;='Rate Case History'!$V$7,ISNUMBER($S1558)),$S1558/100,"NA")</f>
        <v>NA</v>
      </c>
    </row>
    <row r="1559" spans="1:27" x14ac:dyDescent="0.25">
      <c r="A1559" s="55" t="s">
        <v>56</v>
      </c>
      <c r="B1559" s="56" t="s">
        <v>1193</v>
      </c>
      <c r="C1559" s="55" t="s">
        <v>107</v>
      </c>
      <c r="D1559" s="55" t="s">
        <v>1202</v>
      </c>
      <c r="E1559" s="55" t="s">
        <v>163</v>
      </c>
      <c r="F1559" s="55" t="s">
        <v>35</v>
      </c>
      <c r="G1559" s="57">
        <v>41759</v>
      </c>
      <c r="H1559" s="58">
        <v>31.780196</v>
      </c>
      <c r="I1559" s="59">
        <v>7.9</v>
      </c>
      <c r="J1559" s="59">
        <v>10.9</v>
      </c>
      <c r="K1559" s="59">
        <v>43.31</v>
      </c>
      <c r="L1559" s="59">
        <v>428.63589100000002</v>
      </c>
      <c r="M1559" s="57">
        <v>42237</v>
      </c>
      <c r="N1559" s="55" t="s">
        <v>73</v>
      </c>
      <c r="O1559" s="58">
        <v>25.2</v>
      </c>
      <c r="P1559" s="55" t="s">
        <v>74</v>
      </c>
      <c r="Q1559" s="55" t="s">
        <v>75</v>
      </c>
      <c r="R1559" s="59">
        <v>7.35</v>
      </c>
      <c r="S1559" s="59">
        <v>9.75</v>
      </c>
      <c r="T1559" s="59">
        <v>42.01</v>
      </c>
      <c r="U1559" s="55" t="s">
        <v>1661</v>
      </c>
      <c r="V1559" s="59" t="s">
        <v>17</v>
      </c>
      <c r="W1559" s="55" t="s">
        <v>17</v>
      </c>
      <c r="X1559" s="61">
        <v>15</v>
      </c>
      <c r="Y1559" s="11">
        <f t="shared" si="118"/>
        <v>2015</v>
      </c>
      <c r="Z1559" s="7" t="str">
        <f t="shared" si="119"/>
        <v>2015.3</v>
      </c>
      <c r="AA1559" s="12">
        <f>IF(AND(INDEX('Rate Case History'!V$11:V$13,MATCH($F1559,'Rate Case History'!$U$11:$U$13,0))="Yes",INDEX('Rate Case History'!V$15:V$17,MATCH($N1559,'Rate Case History'!$U$15:$U$17,0))="Yes",$M1559&lt;='Rate Case History'!$V$7,ISNUMBER($S1559)),$S1559/100,"NA")</f>
        <v>9.7500000000000003E-2</v>
      </c>
    </row>
    <row r="1560" spans="1:27" x14ac:dyDescent="0.25">
      <c r="A1560" s="55" t="s">
        <v>56</v>
      </c>
      <c r="B1560" s="56" t="s">
        <v>1193</v>
      </c>
      <c r="C1560" s="55" t="s">
        <v>107</v>
      </c>
      <c r="D1560" s="55" t="s">
        <v>1203</v>
      </c>
      <c r="E1560" s="55" t="s">
        <v>163</v>
      </c>
      <c r="F1560" s="55" t="s">
        <v>24</v>
      </c>
      <c r="G1560" s="57">
        <v>40695</v>
      </c>
      <c r="H1560" s="58">
        <v>11.108409999999999</v>
      </c>
      <c r="I1560" s="59" t="s">
        <v>17</v>
      </c>
      <c r="J1560" s="59" t="s">
        <v>17</v>
      </c>
      <c r="K1560" s="59" t="s">
        <v>17</v>
      </c>
      <c r="L1560" s="59">
        <v>81.991090999999997</v>
      </c>
      <c r="M1560" s="57">
        <v>40875</v>
      </c>
      <c r="N1560" s="55" t="s">
        <v>76</v>
      </c>
      <c r="O1560" s="58">
        <v>11.1</v>
      </c>
      <c r="P1560" s="55" t="s">
        <v>75</v>
      </c>
      <c r="Q1560" s="55" t="s">
        <v>74</v>
      </c>
      <c r="R1560" s="59" t="s">
        <v>17</v>
      </c>
      <c r="S1560" s="59" t="s">
        <v>17</v>
      </c>
      <c r="T1560" s="59" t="s">
        <v>17</v>
      </c>
      <c r="U1560" s="55" t="s">
        <v>1722</v>
      </c>
      <c r="V1560" s="59">
        <v>81.991090999999997</v>
      </c>
      <c r="W1560" s="55" t="s">
        <v>21</v>
      </c>
      <c r="X1560" s="61">
        <v>6</v>
      </c>
      <c r="Y1560" s="11">
        <f t="shared" si="118"/>
        <v>2011</v>
      </c>
      <c r="Z1560" s="7" t="str">
        <f t="shared" si="119"/>
        <v>2011.4</v>
      </c>
      <c r="AA1560" s="12" t="str">
        <f>IF(AND(INDEX('Rate Case History'!V$11:V$13,MATCH($F1560,'Rate Case History'!$U$11:$U$13,0))="Yes",INDEX('Rate Case History'!V$15:V$17,MATCH($N1560,'Rate Case History'!$U$15:$U$17,0))="Yes",$M1560&lt;='Rate Case History'!$V$7,ISNUMBER($S1560)),$S1560/100,"NA")</f>
        <v>NA</v>
      </c>
    </row>
    <row r="1561" spans="1:27" x14ac:dyDescent="0.25">
      <c r="A1561" s="55" t="s">
        <v>56</v>
      </c>
      <c r="B1561" s="56" t="s">
        <v>1193</v>
      </c>
      <c r="C1561" s="55" t="s">
        <v>107</v>
      </c>
      <c r="D1561" s="55" t="s">
        <v>1204</v>
      </c>
      <c r="E1561" s="55" t="s">
        <v>163</v>
      </c>
      <c r="F1561" s="55" t="s">
        <v>35</v>
      </c>
      <c r="G1561" s="57">
        <v>40301</v>
      </c>
      <c r="H1561" s="58">
        <v>13.048641999999999</v>
      </c>
      <c r="I1561" s="59">
        <v>8.57</v>
      </c>
      <c r="J1561" s="59">
        <v>11.5</v>
      </c>
      <c r="K1561" s="59">
        <v>43.89</v>
      </c>
      <c r="L1561" s="59">
        <v>392.19338599999998</v>
      </c>
      <c r="M1561" s="57">
        <v>40529</v>
      </c>
      <c r="N1561" s="55" t="s">
        <v>73</v>
      </c>
      <c r="O1561" s="58">
        <v>4.8656249999999996</v>
      </c>
      <c r="P1561" s="55" t="s">
        <v>74</v>
      </c>
      <c r="Q1561" s="55" t="s">
        <v>74</v>
      </c>
      <c r="R1561" s="59">
        <v>7.92</v>
      </c>
      <c r="S1561" s="59">
        <v>10.1</v>
      </c>
      <c r="T1561" s="59">
        <v>42.7</v>
      </c>
      <c r="U1561" s="55" t="s">
        <v>1657</v>
      </c>
      <c r="V1561" s="59" t="s">
        <v>17</v>
      </c>
      <c r="W1561" s="55" t="s">
        <v>17</v>
      </c>
      <c r="X1561" s="61">
        <v>7</v>
      </c>
      <c r="Y1561" s="11">
        <f t="shared" si="118"/>
        <v>2010</v>
      </c>
      <c r="Z1561" s="7" t="str">
        <f t="shared" si="119"/>
        <v>2010.4</v>
      </c>
      <c r="AA1561" s="12">
        <f>IF(AND(INDEX('Rate Case History'!V$11:V$13,MATCH($F1561,'Rate Case History'!$U$11:$U$13,0))="Yes",INDEX('Rate Case History'!V$15:V$17,MATCH($N1561,'Rate Case History'!$U$15:$U$17,0))="Yes",$M1561&lt;='Rate Case History'!$V$7,ISNUMBER($S1561)),$S1561/100,"NA")</f>
        <v>0.10099999999999999</v>
      </c>
    </row>
    <row r="1562" spans="1:27" x14ac:dyDescent="0.25">
      <c r="A1562" s="55" t="s">
        <v>56</v>
      </c>
      <c r="B1562" s="56" t="s">
        <v>1193</v>
      </c>
      <c r="C1562" s="55" t="s">
        <v>107</v>
      </c>
      <c r="D1562" s="55" t="s">
        <v>1205</v>
      </c>
      <c r="E1562" s="55" t="s">
        <v>163</v>
      </c>
      <c r="F1562" s="55" t="s">
        <v>35</v>
      </c>
      <c r="G1562" s="57">
        <v>39026</v>
      </c>
      <c r="H1562" s="58">
        <v>19.3</v>
      </c>
      <c r="I1562" s="59">
        <v>8.67</v>
      </c>
      <c r="J1562" s="59">
        <v>11.5</v>
      </c>
      <c r="K1562" s="59">
        <v>47.92</v>
      </c>
      <c r="L1562" s="59">
        <v>459.1</v>
      </c>
      <c r="M1562" s="57">
        <v>39079</v>
      </c>
      <c r="N1562" s="55" t="s">
        <v>76</v>
      </c>
      <c r="O1562" s="58">
        <v>0</v>
      </c>
      <c r="P1562" s="55" t="s">
        <v>74</v>
      </c>
      <c r="Q1562" s="55" t="s">
        <v>74</v>
      </c>
      <c r="R1562" s="59" t="s">
        <v>17</v>
      </c>
      <c r="S1562" s="59" t="s">
        <v>17</v>
      </c>
      <c r="T1562" s="59" t="s">
        <v>17</v>
      </c>
      <c r="U1562" s="55" t="s">
        <v>1761</v>
      </c>
      <c r="V1562" s="59" t="s">
        <v>17</v>
      </c>
      <c r="W1562" s="55" t="s">
        <v>17</v>
      </c>
      <c r="X1562" s="61">
        <v>1</v>
      </c>
      <c r="Y1562" s="11">
        <f t="shared" si="118"/>
        <v>2006</v>
      </c>
      <c r="Z1562" s="7" t="str">
        <f t="shared" si="119"/>
        <v>2006.4</v>
      </c>
      <c r="AA1562" s="12" t="str">
        <f>IF(AND(INDEX('Rate Case History'!V$11:V$13,MATCH($F1562,'Rate Case History'!$U$11:$U$13,0))="Yes",INDEX('Rate Case History'!V$15:V$17,MATCH($N1562,'Rate Case History'!$U$15:$U$17,0))="Yes",$M1562&lt;='Rate Case History'!$V$7,ISNUMBER($S1562)),$S1562/100,"NA")</f>
        <v>NA</v>
      </c>
    </row>
    <row r="1563" spans="1:27" x14ac:dyDescent="0.25">
      <c r="A1563" s="55" t="s">
        <v>56</v>
      </c>
      <c r="B1563" s="56" t="s">
        <v>1193</v>
      </c>
      <c r="C1563" s="55" t="s">
        <v>107</v>
      </c>
      <c r="D1563" s="55" t="s">
        <v>1206</v>
      </c>
      <c r="E1563" s="55" t="s">
        <v>163</v>
      </c>
      <c r="F1563" s="55" t="s">
        <v>35</v>
      </c>
      <c r="G1563" s="57">
        <v>35930</v>
      </c>
      <c r="H1563" s="58">
        <v>9.1999999999999993</v>
      </c>
      <c r="I1563" s="59">
        <v>9.2799999999999994</v>
      </c>
      <c r="J1563" s="59">
        <v>10.9</v>
      </c>
      <c r="K1563" s="59">
        <v>52.3</v>
      </c>
      <c r="L1563" s="59" t="s">
        <v>17</v>
      </c>
      <c r="M1563" s="57">
        <v>36517</v>
      </c>
      <c r="N1563" s="55" t="s">
        <v>73</v>
      </c>
      <c r="O1563" s="58">
        <v>3.9</v>
      </c>
      <c r="P1563" s="55" t="s">
        <v>74</v>
      </c>
      <c r="Q1563" s="55" t="s">
        <v>74</v>
      </c>
      <c r="R1563" s="59" t="s">
        <v>17</v>
      </c>
      <c r="S1563" s="59" t="s">
        <v>17</v>
      </c>
      <c r="T1563" s="59" t="s">
        <v>17</v>
      </c>
      <c r="U1563" s="55" t="s">
        <v>1736</v>
      </c>
      <c r="V1563" s="59" t="s">
        <v>17</v>
      </c>
      <c r="W1563" s="55" t="s">
        <v>18</v>
      </c>
      <c r="X1563" s="61">
        <v>19</v>
      </c>
      <c r="Y1563" s="11">
        <f t="shared" si="118"/>
        <v>1999</v>
      </c>
      <c r="Z1563" s="7" t="str">
        <f t="shared" si="119"/>
        <v>1999.4</v>
      </c>
      <c r="AA1563" s="12" t="str">
        <f>IF(AND(INDEX('Rate Case History'!V$11:V$13,MATCH($F1563,'Rate Case History'!$U$11:$U$13,0))="Yes",INDEX('Rate Case History'!V$15:V$17,MATCH($N1563,'Rate Case History'!$U$15:$U$17,0))="Yes",$M1563&lt;='Rate Case History'!$V$7,ISNUMBER($S1563)),$S1563/100,"NA")</f>
        <v>NA</v>
      </c>
    </row>
    <row r="1564" spans="1:27" x14ac:dyDescent="0.25">
      <c r="A1564" s="55" t="s">
        <v>56</v>
      </c>
      <c r="B1564" s="56" t="s">
        <v>1193</v>
      </c>
      <c r="C1564" s="55" t="s">
        <v>107</v>
      </c>
      <c r="D1564" s="55" t="s">
        <v>1207</v>
      </c>
      <c r="E1564" s="55" t="s">
        <v>163</v>
      </c>
      <c r="F1564" s="55" t="s">
        <v>35</v>
      </c>
      <c r="G1564" s="57">
        <v>35559</v>
      </c>
      <c r="H1564" s="58">
        <v>7.9</v>
      </c>
      <c r="I1564" s="59">
        <v>9.2100000000000009</v>
      </c>
      <c r="J1564" s="59">
        <v>11.7</v>
      </c>
      <c r="K1564" s="59">
        <v>45.17</v>
      </c>
      <c r="L1564" s="59">
        <v>251.1</v>
      </c>
      <c r="M1564" s="57">
        <v>36210</v>
      </c>
      <c r="N1564" s="55" t="s">
        <v>76</v>
      </c>
      <c r="O1564" s="58">
        <v>4.5999999999999996</v>
      </c>
      <c r="P1564" s="55" t="s">
        <v>75</v>
      </c>
      <c r="Q1564" s="55" t="s">
        <v>75</v>
      </c>
      <c r="R1564" s="59">
        <v>8.9600000000000009</v>
      </c>
      <c r="S1564" s="59">
        <v>11.15</v>
      </c>
      <c r="T1564" s="59">
        <v>45.17</v>
      </c>
      <c r="U1564" s="55" t="s">
        <v>1724</v>
      </c>
      <c r="V1564" s="59">
        <v>240.7</v>
      </c>
      <c r="W1564" s="55" t="s">
        <v>18</v>
      </c>
      <c r="X1564" s="61">
        <v>21</v>
      </c>
      <c r="Y1564" s="11">
        <f t="shared" si="118"/>
        <v>1999</v>
      </c>
      <c r="Z1564" s="7" t="str">
        <f t="shared" si="119"/>
        <v>1999.1</v>
      </c>
      <c r="AA1564" s="12">
        <f>IF(AND(INDEX('Rate Case History'!V$11:V$13,MATCH($F1564,'Rate Case History'!$U$11:$U$13,0))="Yes",INDEX('Rate Case History'!V$15:V$17,MATCH($N1564,'Rate Case History'!$U$15:$U$17,0))="Yes",$M1564&lt;='Rate Case History'!$V$7,ISNUMBER($S1564)),$S1564/100,"NA")</f>
        <v>0.1115</v>
      </c>
    </row>
    <row r="1565" spans="1:27" x14ac:dyDescent="0.25">
      <c r="A1565" s="55" t="s">
        <v>56</v>
      </c>
      <c r="B1565" s="56" t="s">
        <v>1193</v>
      </c>
      <c r="C1565" s="55" t="s">
        <v>107</v>
      </c>
      <c r="D1565" s="55" t="s">
        <v>1208</v>
      </c>
      <c r="E1565" s="55" t="s">
        <v>163</v>
      </c>
      <c r="F1565" s="55" t="s">
        <v>35</v>
      </c>
      <c r="G1565" s="57">
        <v>34834</v>
      </c>
      <c r="H1565" s="58">
        <v>15.1</v>
      </c>
      <c r="I1565" s="59">
        <v>11.14</v>
      </c>
      <c r="J1565" s="59">
        <v>13.5</v>
      </c>
      <c r="K1565" s="59">
        <v>50.1</v>
      </c>
      <c r="L1565" s="59" t="s">
        <v>17</v>
      </c>
      <c r="M1565" s="57">
        <v>35181</v>
      </c>
      <c r="N1565" s="55" t="s">
        <v>73</v>
      </c>
      <c r="O1565" s="58">
        <v>6.3</v>
      </c>
      <c r="P1565" s="55" t="s">
        <v>74</v>
      </c>
      <c r="Q1565" s="55" t="s">
        <v>75</v>
      </c>
      <c r="R1565" s="59">
        <v>9.5500000000000007</v>
      </c>
      <c r="S1565" s="59">
        <v>10.6</v>
      </c>
      <c r="T1565" s="59">
        <v>52.49</v>
      </c>
      <c r="U1565" s="55" t="s">
        <v>1714</v>
      </c>
      <c r="V1565" s="59" t="s">
        <v>17</v>
      </c>
      <c r="W1565" s="55" t="s">
        <v>18</v>
      </c>
      <c r="X1565" s="61">
        <v>11</v>
      </c>
      <c r="Y1565" s="11">
        <f t="shared" si="118"/>
        <v>1996</v>
      </c>
      <c r="Z1565" s="7" t="str">
        <f t="shared" si="119"/>
        <v>1996.2</v>
      </c>
      <c r="AA1565" s="12">
        <f>IF(AND(INDEX('Rate Case History'!V$11:V$13,MATCH($F1565,'Rate Case History'!$U$11:$U$13,0))="Yes",INDEX('Rate Case History'!V$15:V$17,MATCH($N1565,'Rate Case History'!$U$15:$U$17,0))="Yes",$M1565&lt;='Rate Case History'!$V$7,ISNUMBER($S1565)),$S1565/100,"NA")</f>
        <v>0.106</v>
      </c>
    </row>
    <row r="1566" spans="1:27" x14ac:dyDescent="0.25">
      <c r="A1566" s="55" t="s">
        <v>56</v>
      </c>
      <c r="B1566" s="56" t="s">
        <v>1193</v>
      </c>
      <c r="C1566" s="55" t="s">
        <v>107</v>
      </c>
      <c r="D1566" s="55" t="s">
        <v>1209</v>
      </c>
      <c r="E1566" s="55" t="s">
        <v>163</v>
      </c>
      <c r="F1566" s="55" t="s">
        <v>35</v>
      </c>
      <c r="G1566" s="57">
        <v>34093</v>
      </c>
      <c r="H1566" s="58">
        <v>3.5</v>
      </c>
      <c r="I1566" s="59">
        <v>9.8800000000000008</v>
      </c>
      <c r="J1566" s="59">
        <v>11.75</v>
      </c>
      <c r="K1566" s="59">
        <v>55.6</v>
      </c>
      <c r="L1566" s="59" t="s">
        <v>17</v>
      </c>
      <c r="M1566" s="57">
        <v>34508</v>
      </c>
      <c r="N1566" s="55" t="s">
        <v>73</v>
      </c>
      <c r="O1566" s="58">
        <v>3.5</v>
      </c>
      <c r="P1566" s="55" t="s">
        <v>74</v>
      </c>
      <c r="Q1566" s="55" t="s">
        <v>74</v>
      </c>
      <c r="R1566" s="59">
        <v>9.27</v>
      </c>
      <c r="S1566" s="59">
        <v>10.6</v>
      </c>
      <c r="T1566" s="59">
        <v>50.56</v>
      </c>
      <c r="U1566" s="55" t="s">
        <v>1721</v>
      </c>
      <c r="V1566" s="59" t="s">
        <v>17</v>
      </c>
      <c r="W1566" s="55" t="s">
        <v>18</v>
      </c>
      <c r="X1566" s="61">
        <v>13</v>
      </c>
      <c r="Y1566" s="11">
        <f t="shared" si="118"/>
        <v>1994</v>
      </c>
      <c r="Z1566" s="7" t="str">
        <f t="shared" si="119"/>
        <v>1994.2</v>
      </c>
      <c r="AA1566" s="12">
        <f>IF(AND(INDEX('Rate Case History'!V$11:V$13,MATCH($F1566,'Rate Case History'!$U$11:$U$13,0))="Yes",INDEX('Rate Case History'!V$15:V$17,MATCH($N1566,'Rate Case History'!$U$15:$U$17,0))="Yes",$M1566&lt;='Rate Case History'!$V$7,ISNUMBER($S1566)),$S1566/100,"NA")</f>
        <v>0.106</v>
      </c>
    </row>
    <row r="1567" spans="1:27" x14ac:dyDescent="0.25">
      <c r="A1567" s="55" t="s">
        <v>56</v>
      </c>
      <c r="B1567" s="56" t="s">
        <v>1193</v>
      </c>
      <c r="C1567" s="55" t="s">
        <v>107</v>
      </c>
      <c r="D1567" s="55" t="s">
        <v>1210</v>
      </c>
      <c r="E1567" s="55" t="s">
        <v>163</v>
      </c>
      <c r="F1567" s="55" t="s">
        <v>35</v>
      </c>
      <c r="G1567" s="57">
        <v>33728</v>
      </c>
      <c r="H1567" s="58">
        <v>10</v>
      </c>
      <c r="I1567" s="59">
        <v>10.54</v>
      </c>
      <c r="J1567" s="59">
        <v>13.25</v>
      </c>
      <c r="K1567" s="59">
        <v>45.5</v>
      </c>
      <c r="L1567" s="59">
        <v>138.69999999999999</v>
      </c>
      <c r="M1567" s="57">
        <v>34257</v>
      </c>
      <c r="N1567" s="55" t="s">
        <v>76</v>
      </c>
      <c r="O1567" s="58">
        <v>5.6</v>
      </c>
      <c r="P1567" s="55" t="s">
        <v>74</v>
      </c>
      <c r="Q1567" s="55" t="s">
        <v>75</v>
      </c>
      <c r="R1567" s="59">
        <v>9.73</v>
      </c>
      <c r="S1567" s="59">
        <v>11.75</v>
      </c>
      <c r="T1567" s="59">
        <v>46.31</v>
      </c>
      <c r="U1567" s="55" t="s">
        <v>1682</v>
      </c>
      <c r="V1567" s="59">
        <v>136</v>
      </c>
      <c r="W1567" s="55" t="s">
        <v>18</v>
      </c>
      <c r="X1567" s="61">
        <v>17</v>
      </c>
      <c r="Y1567" s="11">
        <f t="shared" si="118"/>
        <v>1993</v>
      </c>
      <c r="Z1567" s="7" t="str">
        <f t="shared" si="119"/>
        <v>1993.4</v>
      </c>
      <c r="AA1567" s="12">
        <f>IF(AND(INDEX('Rate Case History'!V$11:V$13,MATCH($F1567,'Rate Case History'!$U$11:$U$13,0))="Yes",INDEX('Rate Case History'!V$15:V$17,MATCH($N1567,'Rate Case History'!$U$15:$U$17,0))="Yes",$M1567&lt;='Rate Case History'!$V$7,ISNUMBER($S1567)),$S1567/100,"NA")</f>
        <v>0.11749999999999999</v>
      </c>
    </row>
    <row r="1568" spans="1:27" x14ac:dyDescent="0.25">
      <c r="A1568" s="55" t="s">
        <v>56</v>
      </c>
      <c r="B1568" s="56" t="s">
        <v>1193</v>
      </c>
      <c r="C1568" s="55" t="s">
        <v>107</v>
      </c>
      <c r="D1568" s="55" t="s">
        <v>2542</v>
      </c>
      <c r="E1568" s="55" t="s">
        <v>163</v>
      </c>
      <c r="F1568" s="55" t="s">
        <v>35</v>
      </c>
      <c r="G1568" s="57">
        <v>32993</v>
      </c>
      <c r="H1568" s="58">
        <v>12.6</v>
      </c>
      <c r="I1568" s="59">
        <v>11.73</v>
      </c>
      <c r="J1568" s="59">
        <v>14.4</v>
      </c>
      <c r="K1568" s="59">
        <v>45.81</v>
      </c>
      <c r="L1568" s="59" t="s">
        <v>17</v>
      </c>
      <c r="M1568" s="57">
        <v>33206</v>
      </c>
      <c r="N1568" s="55" t="s">
        <v>76</v>
      </c>
      <c r="O1568" s="58">
        <v>7.4</v>
      </c>
      <c r="P1568" s="55" t="s">
        <v>74</v>
      </c>
      <c r="Q1568" s="55" t="s">
        <v>74</v>
      </c>
      <c r="R1568" s="59">
        <v>10.76</v>
      </c>
      <c r="S1568" s="59">
        <v>12.75</v>
      </c>
      <c r="T1568" s="59">
        <v>44.2</v>
      </c>
      <c r="U1568" s="55" t="s">
        <v>1992</v>
      </c>
      <c r="V1568" s="59" t="s">
        <v>17</v>
      </c>
      <c r="W1568" s="55" t="s">
        <v>18</v>
      </c>
      <c r="X1568" s="61">
        <v>7</v>
      </c>
      <c r="Y1568" s="11">
        <f t="shared" si="118"/>
        <v>1990</v>
      </c>
      <c r="Z1568" s="7" t="str">
        <f t="shared" si="119"/>
        <v>1990.4</v>
      </c>
      <c r="AA1568" s="12">
        <f>IF(AND(INDEX('Rate Case History'!V$11:V$13,MATCH($F1568,'Rate Case History'!$U$11:$U$13,0))="Yes",INDEX('Rate Case History'!V$15:V$17,MATCH($N1568,'Rate Case History'!$U$15:$U$17,0))="Yes",$M1568&lt;='Rate Case History'!$V$7,ISNUMBER($S1568)),$S1568/100,"NA")</f>
        <v>0.1275</v>
      </c>
    </row>
    <row r="1569" spans="1:27" x14ac:dyDescent="0.25">
      <c r="A1569" s="55" t="s">
        <v>56</v>
      </c>
      <c r="B1569" s="56" t="s">
        <v>1211</v>
      </c>
      <c r="C1569" s="55" t="s">
        <v>1212</v>
      </c>
      <c r="D1569" s="55" t="s">
        <v>1936</v>
      </c>
      <c r="E1569" s="55" t="s">
        <v>163</v>
      </c>
      <c r="F1569" s="55" t="s">
        <v>24</v>
      </c>
      <c r="G1569" s="57">
        <v>45076</v>
      </c>
      <c r="H1569" s="58">
        <v>1.5162960000000001</v>
      </c>
      <c r="I1569" s="59">
        <v>7.9</v>
      </c>
      <c r="J1569" s="59">
        <v>10.44</v>
      </c>
      <c r="K1569" s="59">
        <v>59.63</v>
      </c>
      <c r="L1569" s="60">
        <v>7.7673629999999996</v>
      </c>
      <c r="M1569" s="57">
        <v>45170</v>
      </c>
      <c r="N1569" s="55" t="s">
        <v>76</v>
      </c>
      <c r="O1569" s="58">
        <v>1.399659</v>
      </c>
      <c r="P1569" s="55" t="s">
        <v>74</v>
      </c>
      <c r="Q1569" s="55" t="s">
        <v>74</v>
      </c>
      <c r="R1569" s="59">
        <v>7.9</v>
      </c>
      <c r="S1569" s="59">
        <v>10.44</v>
      </c>
      <c r="T1569" s="59">
        <v>59.63</v>
      </c>
      <c r="U1569" s="55" t="s">
        <v>1925</v>
      </c>
      <c r="V1569" s="60">
        <v>7.8346070000000001</v>
      </c>
      <c r="W1569" s="55" t="s">
        <v>21</v>
      </c>
      <c r="X1569" s="61">
        <v>3</v>
      </c>
      <c r="Y1569" s="11">
        <f t="shared" si="118"/>
        <v>2023</v>
      </c>
      <c r="Z1569" s="7" t="str">
        <f t="shared" si="119"/>
        <v>2023.3</v>
      </c>
      <c r="AA1569" s="12" t="str">
        <f>IF(AND(INDEX('Rate Case History'!V$11:V$13,MATCH($F1569,'Rate Case History'!$U$11:$U$13,0))="Yes",INDEX('Rate Case History'!V$15:V$17,MATCH($N1569,'Rate Case History'!$U$15:$U$17,0))="Yes",$M1569&lt;='Rate Case History'!$V$7,ISNUMBER($S1569)),$S1569/100,"NA")</f>
        <v>NA</v>
      </c>
    </row>
    <row r="1570" spans="1:27" x14ac:dyDescent="0.25">
      <c r="A1570" s="55" t="s">
        <v>56</v>
      </c>
      <c r="B1570" s="56" t="s">
        <v>1211</v>
      </c>
      <c r="C1570" s="55" t="s">
        <v>1212</v>
      </c>
      <c r="D1570" s="55" t="s">
        <v>1924</v>
      </c>
      <c r="E1570" s="55" t="s">
        <v>163</v>
      </c>
      <c r="F1570" s="55" t="s">
        <v>24</v>
      </c>
      <c r="G1570" s="57">
        <v>45016</v>
      </c>
      <c r="H1570" s="58">
        <v>0.22999700000000001</v>
      </c>
      <c r="I1570" s="59">
        <v>7.3</v>
      </c>
      <c r="J1570" s="59" t="s">
        <v>17</v>
      </c>
      <c r="K1570" s="59" t="s">
        <v>17</v>
      </c>
      <c r="L1570" s="59">
        <v>2.7281330000000001</v>
      </c>
      <c r="M1570" s="57">
        <v>45169</v>
      </c>
      <c r="N1570" s="55" t="s">
        <v>76</v>
      </c>
      <c r="O1570" s="58">
        <v>0.217892</v>
      </c>
      <c r="P1570" s="55" t="s">
        <v>74</v>
      </c>
      <c r="Q1570" s="55" t="s">
        <v>74</v>
      </c>
      <c r="R1570" s="59">
        <v>7.3</v>
      </c>
      <c r="S1570" s="59" t="s">
        <v>17</v>
      </c>
      <c r="T1570" s="59" t="s">
        <v>17</v>
      </c>
      <c r="U1570" s="55" t="s">
        <v>1925</v>
      </c>
      <c r="V1570" s="59">
        <v>2.7281330000000001</v>
      </c>
      <c r="W1570" s="55" t="s">
        <v>21</v>
      </c>
      <c r="X1570" s="61">
        <v>5</v>
      </c>
      <c r="Y1570" s="11">
        <f t="shared" si="118"/>
        <v>2023</v>
      </c>
      <c r="Z1570" s="7" t="str">
        <f t="shared" si="119"/>
        <v>2023.3</v>
      </c>
      <c r="AA1570" s="12" t="str">
        <f>IF(AND(INDEX('Rate Case History'!V$11:V$13,MATCH($F1570,'Rate Case History'!$U$11:$U$13,0))="Yes",INDEX('Rate Case History'!V$15:V$17,MATCH($N1570,'Rate Case History'!$U$15:$U$17,0))="Yes",$M1570&lt;='Rate Case History'!$V$7,ISNUMBER($S1570)),$S1570/100,"NA")</f>
        <v>NA</v>
      </c>
    </row>
    <row r="1571" spans="1:27" x14ac:dyDescent="0.25">
      <c r="A1571" s="55" t="s">
        <v>56</v>
      </c>
      <c r="B1571" s="56" t="s">
        <v>1211</v>
      </c>
      <c r="C1571" s="55" t="s">
        <v>1212</v>
      </c>
      <c r="D1571" s="55" t="s">
        <v>2657</v>
      </c>
      <c r="E1571" s="55" t="s">
        <v>163</v>
      </c>
      <c r="F1571" s="55" t="s">
        <v>35</v>
      </c>
      <c r="G1571" s="57">
        <v>44897</v>
      </c>
      <c r="H1571" s="58">
        <v>8.5450479999999995</v>
      </c>
      <c r="I1571" s="59">
        <v>7.02</v>
      </c>
      <c r="J1571" s="59">
        <v>9.44</v>
      </c>
      <c r="K1571" s="59">
        <v>59.01</v>
      </c>
      <c r="L1571" s="59">
        <v>176.959518</v>
      </c>
      <c r="M1571" s="57">
        <v>45279</v>
      </c>
      <c r="N1571" s="55" t="s">
        <v>73</v>
      </c>
      <c r="O1571" s="58">
        <v>7.45</v>
      </c>
      <c r="P1571" s="55" t="s">
        <v>74</v>
      </c>
      <c r="Q1571" s="55" t="s">
        <v>75</v>
      </c>
      <c r="R1571" s="59" t="s">
        <v>17</v>
      </c>
      <c r="S1571" s="59" t="s">
        <v>17</v>
      </c>
      <c r="T1571" s="59" t="s">
        <v>17</v>
      </c>
      <c r="U1571" s="55" t="s">
        <v>1672</v>
      </c>
      <c r="V1571" s="59" t="s">
        <v>17</v>
      </c>
      <c r="W1571" s="55" t="s">
        <v>17</v>
      </c>
      <c r="X1571" s="61">
        <v>12</v>
      </c>
      <c r="Y1571" s="11">
        <f t="shared" si="118"/>
        <v>2023</v>
      </c>
      <c r="Z1571" s="7" t="str">
        <f t="shared" si="119"/>
        <v>2023.4</v>
      </c>
      <c r="AA1571" s="12" t="str">
        <f>IF(AND(INDEX('Rate Case History'!V$11:V$13,MATCH($F1571,'Rate Case History'!$U$11:$U$13,0))="Yes",INDEX('Rate Case History'!V$15:V$17,MATCH($N1571,'Rate Case History'!$U$15:$U$17,0))="Yes",$M1571&lt;='Rate Case History'!$V$7,ISNUMBER($S1571)),$S1571/100,"NA")</f>
        <v>NA</v>
      </c>
    </row>
    <row r="1572" spans="1:27" x14ac:dyDescent="0.25">
      <c r="A1572" s="55" t="s">
        <v>56</v>
      </c>
      <c r="B1572" s="56" t="s">
        <v>1211</v>
      </c>
      <c r="C1572" s="55" t="s">
        <v>1212</v>
      </c>
      <c r="D1572" s="55" t="s">
        <v>1632</v>
      </c>
      <c r="E1572" s="55" t="s">
        <v>163</v>
      </c>
      <c r="F1572" s="55" t="s">
        <v>24</v>
      </c>
      <c r="G1572" s="57">
        <v>44776</v>
      </c>
      <c r="H1572" s="58">
        <v>0.94723199999999996</v>
      </c>
      <c r="I1572" s="59">
        <v>7.9</v>
      </c>
      <c r="J1572" s="59">
        <v>10.44</v>
      </c>
      <c r="K1572" s="59">
        <v>59.63</v>
      </c>
      <c r="L1572" s="59">
        <v>6.9521610000000003</v>
      </c>
      <c r="M1572" s="57">
        <v>44949</v>
      </c>
      <c r="N1572" s="55" t="s">
        <v>76</v>
      </c>
      <c r="O1572" s="58">
        <v>0.95117600000000002</v>
      </c>
      <c r="P1572" s="55" t="s">
        <v>74</v>
      </c>
      <c r="Q1572" s="55" t="s">
        <v>74</v>
      </c>
      <c r="R1572" s="59">
        <v>7.9</v>
      </c>
      <c r="S1572" s="59">
        <v>10.44</v>
      </c>
      <c r="T1572" s="59">
        <v>59.63</v>
      </c>
      <c r="U1572" s="55" t="s">
        <v>1796</v>
      </c>
      <c r="V1572" s="59">
        <v>6.9521610000000003</v>
      </c>
      <c r="W1572" s="55" t="s">
        <v>21</v>
      </c>
      <c r="X1572" s="61">
        <v>5</v>
      </c>
      <c r="Y1572" s="11">
        <f t="shared" si="118"/>
        <v>2023</v>
      </c>
      <c r="Z1572" s="7" t="str">
        <f t="shared" si="119"/>
        <v>2023.1</v>
      </c>
      <c r="AA1572" s="12" t="str">
        <f>IF(AND(INDEX('Rate Case History'!V$11:V$13,MATCH($F1572,'Rate Case History'!$U$11:$U$13,0))="Yes",INDEX('Rate Case History'!V$15:V$17,MATCH($N1572,'Rate Case History'!$U$15:$U$17,0))="Yes",$M1572&lt;='Rate Case History'!$V$7,ISNUMBER($S1572)),$S1572/100,"NA")</f>
        <v>NA</v>
      </c>
    </row>
    <row r="1573" spans="1:27" x14ac:dyDescent="0.25">
      <c r="A1573" s="55" t="s">
        <v>56</v>
      </c>
      <c r="B1573" s="56" t="s">
        <v>1211</v>
      </c>
      <c r="C1573" s="55" t="s">
        <v>1212</v>
      </c>
      <c r="D1573" s="55" t="s">
        <v>1595</v>
      </c>
      <c r="E1573" s="55" t="s">
        <v>163</v>
      </c>
      <c r="F1573" s="55" t="s">
        <v>24</v>
      </c>
      <c r="G1573" s="57">
        <v>44707</v>
      </c>
      <c r="H1573" s="58">
        <v>1.9270799999999999</v>
      </c>
      <c r="I1573" s="59" t="s">
        <v>17</v>
      </c>
      <c r="J1573" s="59" t="s">
        <v>17</v>
      </c>
      <c r="K1573" s="59" t="s">
        <v>17</v>
      </c>
      <c r="L1573" s="59">
        <v>31.570174999999999</v>
      </c>
      <c r="M1573" s="57">
        <v>44796</v>
      </c>
      <c r="N1573" s="55" t="s">
        <v>76</v>
      </c>
      <c r="O1573" s="58">
        <v>1.8864019999999999</v>
      </c>
      <c r="P1573" s="55" t="s">
        <v>74</v>
      </c>
      <c r="Q1573" s="55" t="s">
        <v>74</v>
      </c>
      <c r="R1573" s="59" t="s">
        <v>17</v>
      </c>
      <c r="S1573" s="59" t="s">
        <v>17</v>
      </c>
      <c r="T1573" s="59" t="s">
        <v>17</v>
      </c>
      <c r="U1573" s="55" t="s">
        <v>1796</v>
      </c>
      <c r="V1573" s="59">
        <v>31.564503999999999</v>
      </c>
      <c r="W1573" s="55" t="s">
        <v>21</v>
      </c>
      <c r="X1573" s="61">
        <v>2</v>
      </c>
      <c r="Y1573" s="11">
        <f t="shared" si="118"/>
        <v>2022</v>
      </c>
      <c r="Z1573" s="7" t="str">
        <f t="shared" si="119"/>
        <v>2022.3</v>
      </c>
      <c r="AA1573" s="12" t="str">
        <f>IF(AND(INDEX('Rate Case History'!V$11:V$13,MATCH($F1573,'Rate Case History'!$U$11:$U$13,0))="Yes",INDEX('Rate Case History'!V$15:V$17,MATCH($N1573,'Rate Case History'!$U$15:$U$17,0))="Yes",$M1573&lt;='Rate Case History'!$V$7,ISNUMBER($S1573)),$S1573/100,"NA")</f>
        <v>NA</v>
      </c>
    </row>
    <row r="1574" spans="1:27" x14ac:dyDescent="0.25">
      <c r="A1574" s="55" t="s">
        <v>56</v>
      </c>
      <c r="B1574" s="56" t="s">
        <v>1211</v>
      </c>
      <c r="C1574" s="55" t="s">
        <v>1212</v>
      </c>
      <c r="D1574" s="55" t="s">
        <v>1213</v>
      </c>
      <c r="E1574" s="55" t="s">
        <v>163</v>
      </c>
      <c r="F1574" s="55" t="s">
        <v>24</v>
      </c>
      <c r="G1574" s="57">
        <v>44348</v>
      </c>
      <c r="H1574" s="58">
        <v>1.4268179999999999</v>
      </c>
      <c r="I1574" s="59">
        <v>7.3</v>
      </c>
      <c r="J1574" s="59" t="s">
        <v>17</v>
      </c>
      <c r="K1574" s="59" t="s">
        <v>17</v>
      </c>
      <c r="L1574" s="59">
        <v>26.713073000000001</v>
      </c>
      <c r="M1574" s="57">
        <v>44433</v>
      </c>
      <c r="N1574" s="55" t="s">
        <v>76</v>
      </c>
      <c r="O1574" s="58">
        <v>1.4250100000000001</v>
      </c>
      <c r="P1574" s="55" t="s">
        <v>74</v>
      </c>
      <c r="Q1574" s="55" t="s">
        <v>74</v>
      </c>
      <c r="R1574" s="59">
        <v>7.03</v>
      </c>
      <c r="S1574" s="59" t="s">
        <v>17</v>
      </c>
      <c r="T1574" s="59" t="s">
        <v>17</v>
      </c>
      <c r="U1574" s="55" t="s">
        <v>1672</v>
      </c>
      <c r="V1574" s="59">
        <v>26.645413999999999</v>
      </c>
      <c r="W1574" s="55" t="s">
        <v>21</v>
      </c>
      <c r="X1574" s="61">
        <v>2</v>
      </c>
      <c r="Y1574" s="11">
        <f t="shared" si="118"/>
        <v>2021</v>
      </c>
      <c r="Z1574" s="7" t="str">
        <f t="shared" si="119"/>
        <v>2021.3</v>
      </c>
      <c r="AA1574" s="12" t="str">
        <f>IF(AND(INDEX('Rate Case History'!V$11:V$13,MATCH($F1574,'Rate Case History'!$U$11:$U$13,0))="Yes",INDEX('Rate Case History'!V$15:V$17,MATCH($N1574,'Rate Case History'!$U$15:$U$17,0))="Yes",$M1574&lt;='Rate Case History'!$V$7,ISNUMBER($S1574)),$S1574/100,"NA")</f>
        <v>NA</v>
      </c>
    </row>
    <row r="1575" spans="1:27" x14ac:dyDescent="0.25">
      <c r="A1575" s="55" t="s">
        <v>56</v>
      </c>
      <c r="B1575" s="56" t="s">
        <v>1211</v>
      </c>
      <c r="C1575" s="55" t="s">
        <v>1212</v>
      </c>
      <c r="D1575" s="55" t="s">
        <v>1214</v>
      </c>
      <c r="E1575" s="55" t="s">
        <v>163</v>
      </c>
      <c r="F1575" s="55" t="s">
        <v>24</v>
      </c>
      <c r="G1575" s="57">
        <v>43966</v>
      </c>
      <c r="H1575" s="58">
        <v>2.251871</v>
      </c>
      <c r="I1575" s="59">
        <v>7.3</v>
      </c>
      <c r="J1575" s="59" t="s">
        <v>17</v>
      </c>
      <c r="K1575" s="59" t="s">
        <v>17</v>
      </c>
      <c r="L1575" s="59">
        <v>18.170414000000001</v>
      </c>
      <c r="M1575" s="57">
        <v>44085</v>
      </c>
      <c r="N1575" s="55" t="s">
        <v>76</v>
      </c>
      <c r="O1575" s="58">
        <v>2.251871</v>
      </c>
      <c r="P1575" s="55" t="s">
        <v>74</v>
      </c>
      <c r="Q1575" s="55" t="s">
        <v>74</v>
      </c>
      <c r="R1575" s="59">
        <v>7.3</v>
      </c>
      <c r="S1575" s="59" t="s">
        <v>17</v>
      </c>
      <c r="T1575" s="59" t="s">
        <v>17</v>
      </c>
      <c r="U1575" s="55" t="s">
        <v>1673</v>
      </c>
      <c r="V1575" s="59">
        <v>18.170414000000001</v>
      </c>
      <c r="W1575" s="55" t="s">
        <v>21</v>
      </c>
      <c r="X1575" s="61">
        <v>3</v>
      </c>
      <c r="Y1575" s="11">
        <f t="shared" si="118"/>
        <v>2020</v>
      </c>
      <c r="Z1575" s="7" t="str">
        <f t="shared" si="119"/>
        <v>2020.3</v>
      </c>
      <c r="AA1575" s="12" t="str">
        <f>IF(AND(INDEX('Rate Case History'!V$11:V$13,MATCH($F1575,'Rate Case History'!$U$11:$U$13,0))="Yes",INDEX('Rate Case History'!V$15:V$17,MATCH($N1575,'Rate Case History'!$U$15:$U$17,0))="Yes",$M1575&lt;='Rate Case History'!$V$7,ISNUMBER($S1575)),$S1575/100,"NA")</f>
        <v>NA</v>
      </c>
    </row>
    <row r="1576" spans="1:27" x14ac:dyDescent="0.25">
      <c r="A1576" s="55" t="s">
        <v>56</v>
      </c>
      <c r="B1576" s="56" t="s">
        <v>1211</v>
      </c>
      <c r="C1576" s="55" t="s">
        <v>1212</v>
      </c>
      <c r="D1576" s="55" t="s">
        <v>1215</v>
      </c>
      <c r="E1576" s="55" t="s">
        <v>163</v>
      </c>
      <c r="F1576" s="55" t="s">
        <v>35</v>
      </c>
      <c r="G1576" s="57">
        <v>43383</v>
      </c>
      <c r="H1576" s="58">
        <v>9.174982</v>
      </c>
      <c r="I1576" s="59">
        <v>7.99</v>
      </c>
      <c r="J1576" s="59">
        <v>10.7</v>
      </c>
      <c r="K1576" s="59">
        <v>59.92</v>
      </c>
      <c r="L1576" s="59">
        <v>126.08865</v>
      </c>
      <c r="M1576" s="57">
        <v>43854</v>
      </c>
      <c r="N1576" s="55" t="s">
        <v>76</v>
      </c>
      <c r="O1576" s="58">
        <v>7.25</v>
      </c>
      <c r="P1576" s="55" t="s">
        <v>74</v>
      </c>
      <c r="Q1576" s="55" t="s">
        <v>75</v>
      </c>
      <c r="R1576" s="59">
        <v>7.28</v>
      </c>
      <c r="S1576" s="59">
        <v>9.44</v>
      </c>
      <c r="T1576" s="59">
        <v>59.64</v>
      </c>
      <c r="U1576" s="55" t="s">
        <v>1665</v>
      </c>
      <c r="V1576" s="59">
        <v>125.410444</v>
      </c>
      <c r="W1576" s="55" t="s">
        <v>21</v>
      </c>
      <c r="X1576" s="61">
        <v>15</v>
      </c>
      <c r="Y1576" s="11">
        <f t="shared" si="118"/>
        <v>2020</v>
      </c>
      <c r="Z1576" s="7" t="str">
        <f t="shared" si="119"/>
        <v>2020.1</v>
      </c>
      <c r="AA1576" s="12">
        <f>IF(AND(INDEX('Rate Case History'!V$11:V$13,MATCH($F1576,'Rate Case History'!$U$11:$U$13,0))="Yes",INDEX('Rate Case History'!V$15:V$17,MATCH($N1576,'Rate Case History'!$U$15:$U$17,0))="Yes",$M1576&lt;='Rate Case History'!$V$7,ISNUMBER($S1576)),$S1576/100,"NA")</f>
        <v>9.4399999999999998E-2</v>
      </c>
    </row>
    <row r="1577" spans="1:27" x14ac:dyDescent="0.25">
      <c r="A1577" s="55" t="s">
        <v>56</v>
      </c>
      <c r="B1577" s="56" t="s">
        <v>1216</v>
      </c>
      <c r="C1577" s="55" t="s">
        <v>97</v>
      </c>
      <c r="D1577" s="55" t="s">
        <v>2658</v>
      </c>
      <c r="E1577" s="55" t="s">
        <v>163</v>
      </c>
      <c r="F1577" s="55" t="s">
        <v>24</v>
      </c>
      <c r="G1577" s="57">
        <v>45198</v>
      </c>
      <c r="H1577" s="58">
        <v>6.6124929999999997</v>
      </c>
      <c r="I1577" s="59">
        <v>6.89</v>
      </c>
      <c r="J1577" s="59">
        <v>9.6999999999999993</v>
      </c>
      <c r="K1577" s="59">
        <v>49.06</v>
      </c>
      <c r="L1577" s="59">
        <v>107.088273</v>
      </c>
      <c r="M1577" s="57">
        <v>45272</v>
      </c>
      <c r="N1577" s="55" t="s">
        <v>76</v>
      </c>
      <c r="O1577" s="58">
        <v>6.4884510000000004</v>
      </c>
      <c r="P1577" s="55" t="s">
        <v>74</v>
      </c>
      <c r="Q1577" s="55" t="s">
        <v>74</v>
      </c>
      <c r="R1577" s="59">
        <v>6.89</v>
      </c>
      <c r="S1577" s="59">
        <v>9.6999999999999993</v>
      </c>
      <c r="T1577" s="59">
        <v>49.06</v>
      </c>
      <c r="U1577" s="55" t="s">
        <v>1828</v>
      </c>
      <c r="V1577" s="60">
        <v>106.641184</v>
      </c>
      <c r="W1577" s="55" t="s">
        <v>21</v>
      </c>
      <c r="X1577" s="61">
        <v>2</v>
      </c>
      <c r="Y1577" s="11">
        <f t="shared" ref="Y1577:Y1616" si="120">YEAR(M1577)</f>
        <v>2023</v>
      </c>
      <c r="Z1577" s="7" t="str">
        <f t="shared" ref="Z1577:Z1616" si="121">YEAR(M1577)&amp;"."&amp;INT((MONTH(M1577)-1)/3)+1</f>
        <v>2023.4</v>
      </c>
      <c r="AA1577" s="12" t="str">
        <f>IF(AND(INDEX('Rate Case History'!V$11:V$13,MATCH($F1577,'Rate Case History'!$U$11:$U$13,0))="Yes",INDEX('Rate Case History'!V$15:V$17,MATCH($N1577,'Rate Case History'!$U$15:$U$17,0))="Yes",$M1577&lt;='Rate Case History'!$V$7,ISNUMBER($S1577)),$S1577/100,"NA")</f>
        <v>NA</v>
      </c>
    </row>
    <row r="1578" spans="1:27" x14ac:dyDescent="0.25">
      <c r="A1578" s="55" t="s">
        <v>56</v>
      </c>
      <c r="B1578" s="56" t="s">
        <v>1216</v>
      </c>
      <c r="C1578" s="55" t="s">
        <v>97</v>
      </c>
      <c r="D1578" s="55" t="s">
        <v>1926</v>
      </c>
      <c r="E1578" s="55" t="s">
        <v>163</v>
      </c>
      <c r="F1578" s="55" t="s">
        <v>35</v>
      </c>
      <c r="G1578" s="57">
        <v>44774</v>
      </c>
      <c r="H1578" s="58">
        <v>69.329942000000003</v>
      </c>
      <c r="I1578" s="59">
        <v>7.68</v>
      </c>
      <c r="J1578" s="59">
        <v>10.35</v>
      </c>
      <c r="K1578" s="59">
        <v>53.2</v>
      </c>
      <c r="L1578" s="59">
        <v>1319.351748</v>
      </c>
      <c r="M1578" s="57">
        <v>45166</v>
      </c>
      <c r="N1578" s="55" t="s">
        <v>73</v>
      </c>
      <c r="O1578" s="58">
        <v>48</v>
      </c>
      <c r="P1578" s="55" t="s">
        <v>74</v>
      </c>
      <c r="Q1578" s="55" t="s">
        <v>74</v>
      </c>
      <c r="R1578" s="59" t="s">
        <v>17</v>
      </c>
      <c r="S1578" s="59" t="s">
        <v>17</v>
      </c>
      <c r="T1578" s="59" t="s">
        <v>17</v>
      </c>
      <c r="U1578" s="55" t="s">
        <v>1684</v>
      </c>
      <c r="V1578" s="59" t="s">
        <v>17</v>
      </c>
      <c r="W1578" s="55" t="s">
        <v>17</v>
      </c>
      <c r="X1578" s="61">
        <v>13</v>
      </c>
      <c r="Y1578" s="11">
        <f t="shared" si="120"/>
        <v>2023</v>
      </c>
      <c r="Z1578" s="7" t="str">
        <f t="shared" si="121"/>
        <v>2023.3</v>
      </c>
      <c r="AA1578" s="12" t="str">
        <f>IF(AND(INDEX('Rate Case History'!V$11:V$13,MATCH($F1578,'Rate Case History'!$U$11:$U$13,0))="Yes",INDEX('Rate Case History'!V$15:V$17,MATCH($N1578,'Rate Case History'!$U$15:$U$17,0))="Yes",$M1578&lt;='Rate Case History'!$V$7,ISNUMBER($S1578)),$S1578/100,"NA")</f>
        <v>NA</v>
      </c>
    </row>
    <row r="1579" spans="1:27" x14ac:dyDescent="0.25">
      <c r="A1579" s="55" t="s">
        <v>56</v>
      </c>
      <c r="B1579" s="56" t="s">
        <v>1216</v>
      </c>
      <c r="C1579" s="55" t="s">
        <v>97</v>
      </c>
      <c r="D1579" s="55" t="s">
        <v>1609</v>
      </c>
      <c r="E1579" s="55" t="s">
        <v>163</v>
      </c>
      <c r="F1579" s="55" t="s">
        <v>24</v>
      </c>
      <c r="G1579" s="57">
        <v>44774</v>
      </c>
      <c r="H1579" s="58">
        <v>4.1993960000000001</v>
      </c>
      <c r="I1579" s="59" t="s">
        <v>17</v>
      </c>
      <c r="J1579" s="59" t="s">
        <v>17</v>
      </c>
      <c r="K1579" s="59" t="s">
        <v>17</v>
      </c>
      <c r="L1579" s="59">
        <v>32.256798000000003</v>
      </c>
      <c r="M1579" s="57">
        <v>44851</v>
      </c>
      <c r="N1579" s="55" t="s">
        <v>76</v>
      </c>
      <c r="O1579" s="58">
        <v>4.195468</v>
      </c>
      <c r="P1579" s="55" t="s">
        <v>74</v>
      </c>
      <c r="Q1579" s="55" t="s">
        <v>74</v>
      </c>
      <c r="R1579" s="59" t="s">
        <v>17</v>
      </c>
      <c r="S1579" s="59" t="s">
        <v>17</v>
      </c>
      <c r="T1579" s="59" t="s">
        <v>17</v>
      </c>
      <c r="U1579" s="55" t="s">
        <v>1683</v>
      </c>
      <c r="V1579" s="59">
        <v>31.896733999999999</v>
      </c>
      <c r="W1579" s="55" t="s">
        <v>21</v>
      </c>
      <c r="X1579" s="61">
        <v>2</v>
      </c>
      <c r="Y1579" s="11">
        <f t="shared" si="120"/>
        <v>2022</v>
      </c>
      <c r="Z1579" s="7" t="str">
        <f t="shared" si="121"/>
        <v>2022.4</v>
      </c>
      <c r="AA1579" s="12" t="str">
        <f>IF(AND(INDEX('Rate Case History'!V$11:V$13,MATCH($F1579,'Rate Case History'!$U$11:$U$13,0))="Yes",INDEX('Rate Case History'!V$15:V$17,MATCH($N1579,'Rate Case History'!$U$15:$U$17,0))="Yes",$M1579&lt;='Rate Case History'!$V$7,ISNUMBER($S1579)),$S1579/100,"NA")</f>
        <v>NA</v>
      </c>
    </row>
    <row r="1580" spans="1:27" x14ac:dyDescent="0.25">
      <c r="A1580" s="55" t="s">
        <v>56</v>
      </c>
      <c r="B1580" s="56" t="s">
        <v>1216</v>
      </c>
      <c r="C1580" s="55" t="s">
        <v>97</v>
      </c>
      <c r="D1580" s="55" t="s">
        <v>1649</v>
      </c>
      <c r="E1580" s="55" t="s">
        <v>163</v>
      </c>
      <c r="F1580" s="55" t="s">
        <v>24</v>
      </c>
      <c r="G1580" s="57">
        <v>44407</v>
      </c>
      <c r="H1580" s="58">
        <v>8.0752830000000007</v>
      </c>
      <c r="I1580" s="59" t="s">
        <v>17</v>
      </c>
      <c r="J1580" s="59" t="s">
        <v>17</v>
      </c>
      <c r="K1580" s="59" t="s">
        <v>17</v>
      </c>
      <c r="L1580" s="59">
        <v>82.10042</v>
      </c>
      <c r="M1580" s="57">
        <v>44494</v>
      </c>
      <c r="N1580" s="55" t="s">
        <v>76</v>
      </c>
      <c r="O1580" s="58">
        <v>8.0219159999999992</v>
      </c>
      <c r="P1580" s="55" t="s">
        <v>74</v>
      </c>
      <c r="Q1580" s="55" t="s">
        <v>74</v>
      </c>
      <c r="R1580" s="60" t="s">
        <v>17</v>
      </c>
      <c r="S1580" s="60" t="s">
        <v>17</v>
      </c>
      <c r="T1580" s="60" t="s">
        <v>17</v>
      </c>
      <c r="U1580" s="55" t="s">
        <v>1905</v>
      </c>
      <c r="V1580" s="60">
        <v>81.501852</v>
      </c>
      <c r="W1580" s="55" t="s">
        <v>21</v>
      </c>
      <c r="X1580" s="61">
        <v>2</v>
      </c>
      <c r="Y1580" s="11">
        <f t="shared" si="120"/>
        <v>2021</v>
      </c>
      <c r="Z1580" s="7" t="str">
        <f t="shared" si="121"/>
        <v>2021.4</v>
      </c>
      <c r="AA1580" s="12" t="str">
        <f>IF(AND(INDEX('Rate Case History'!V$11:V$13,MATCH($F1580,'Rate Case History'!$U$11:$U$13,0))="Yes",INDEX('Rate Case History'!V$15:V$17,MATCH($N1580,'Rate Case History'!$U$15:$U$17,0))="Yes",$M1580&lt;='Rate Case History'!$V$7,ISNUMBER($S1580)),$S1580/100,"NA")</f>
        <v>NA</v>
      </c>
    </row>
    <row r="1581" spans="1:27" x14ac:dyDescent="0.25">
      <c r="A1581" s="55" t="s">
        <v>56</v>
      </c>
      <c r="B1581" s="56" t="s">
        <v>1216</v>
      </c>
      <c r="C1581" s="55" t="s">
        <v>97</v>
      </c>
      <c r="D1581" s="55" t="s">
        <v>1217</v>
      </c>
      <c r="E1581" s="55" t="s">
        <v>163</v>
      </c>
      <c r="F1581" s="55" t="s">
        <v>24</v>
      </c>
      <c r="G1581" s="57">
        <v>43983</v>
      </c>
      <c r="H1581" s="58">
        <v>2.9841139999999999</v>
      </c>
      <c r="I1581" s="59" t="s">
        <v>17</v>
      </c>
      <c r="J1581" s="59" t="s">
        <v>17</v>
      </c>
      <c r="K1581" s="59" t="s">
        <v>17</v>
      </c>
      <c r="L1581" s="59">
        <v>24.563599</v>
      </c>
      <c r="M1581" s="57">
        <v>44070</v>
      </c>
      <c r="N1581" s="55" t="s">
        <v>76</v>
      </c>
      <c r="O1581" s="58">
        <v>2.9913919999999998</v>
      </c>
      <c r="P1581" s="55" t="s">
        <v>74</v>
      </c>
      <c r="Q1581" s="55" t="s">
        <v>74</v>
      </c>
      <c r="R1581" s="60" t="s">
        <v>17</v>
      </c>
      <c r="S1581" s="60" t="s">
        <v>17</v>
      </c>
      <c r="T1581" s="60" t="s">
        <v>17</v>
      </c>
      <c r="U1581" s="55" t="s">
        <v>1779</v>
      </c>
      <c r="V1581" s="60">
        <v>24.563599</v>
      </c>
      <c r="W1581" s="55" t="s">
        <v>21</v>
      </c>
      <c r="X1581" s="61">
        <v>2</v>
      </c>
      <c r="Y1581" s="11">
        <f t="shared" si="120"/>
        <v>2020</v>
      </c>
      <c r="Z1581" s="7" t="str">
        <f t="shared" si="121"/>
        <v>2020.3</v>
      </c>
      <c r="AA1581" s="12" t="str">
        <f>IF(AND(INDEX('Rate Case History'!V$11:V$13,MATCH($F1581,'Rate Case History'!$U$11:$U$13,0))="Yes",INDEX('Rate Case History'!V$15:V$17,MATCH($N1581,'Rate Case History'!$U$15:$U$17,0))="Yes",$M1581&lt;='Rate Case History'!$V$7,ISNUMBER($S1581)),$S1581/100,"NA")</f>
        <v>NA</v>
      </c>
    </row>
    <row r="1582" spans="1:27" x14ac:dyDescent="0.25">
      <c r="A1582" s="55" t="s">
        <v>56</v>
      </c>
      <c r="B1582" s="56" t="s">
        <v>1216</v>
      </c>
      <c r="C1582" s="55" t="s">
        <v>97</v>
      </c>
      <c r="D1582" s="55" t="s">
        <v>1218</v>
      </c>
      <c r="E1582" s="55" t="s">
        <v>163</v>
      </c>
      <c r="F1582" s="55" t="s">
        <v>35</v>
      </c>
      <c r="G1582" s="57">
        <v>43983</v>
      </c>
      <c r="H1582" s="58">
        <v>60.103230000000003</v>
      </c>
      <c r="I1582" s="59">
        <v>7.75</v>
      </c>
      <c r="J1582" s="59">
        <v>10.35</v>
      </c>
      <c r="K1582" s="59">
        <v>54</v>
      </c>
      <c r="L1582" s="59">
        <v>1059.1540930000001</v>
      </c>
      <c r="M1582" s="57">
        <v>44453</v>
      </c>
      <c r="N1582" s="55" t="s">
        <v>73</v>
      </c>
      <c r="O1582" s="58">
        <v>43</v>
      </c>
      <c r="P1582" s="55" t="s">
        <v>74</v>
      </c>
      <c r="Q1582" s="55" t="s">
        <v>75</v>
      </c>
      <c r="R1582" s="59">
        <v>7.05</v>
      </c>
      <c r="S1582" s="59">
        <v>9.5</v>
      </c>
      <c r="T1582" s="59">
        <v>51.89</v>
      </c>
      <c r="U1582" s="55" t="s">
        <v>1686</v>
      </c>
      <c r="V1582" s="59" t="s">
        <v>17</v>
      </c>
      <c r="W1582" s="55" t="s">
        <v>17</v>
      </c>
      <c r="X1582" s="61">
        <v>15</v>
      </c>
      <c r="Y1582" s="11">
        <f t="shared" si="120"/>
        <v>2021</v>
      </c>
      <c r="Z1582" s="7" t="str">
        <f t="shared" si="121"/>
        <v>2021.3</v>
      </c>
      <c r="AA1582" s="12">
        <f>IF(AND(INDEX('Rate Case History'!V$11:V$13,MATCH($F1582,'Rate Case History'!$U$11:$U$13,0))="Yes",INDEX('Rate Case History'!V$15:V$17,MATCH($N1582,'Rate Case History'!$U$15:$U$17,0))="Yes",$M1582&lt;='Rate Case History'!$V$7,ISNUMBER($S1582)),$S1582/100,"NA")</f>
        <v>9.5000000000000001E-2</v>
      </c>
    </row>
    <row r="1583" spans="1:27" x14ac:dyDescent="0.25">
      <c r="A1583" s="55" t="s">
        <v>56</v>
      </c>
      <c r="B1583" s="56" t="s">
        <v>1216</v>
      </c>
      <c r="C1583" s="55" t="s">
        <v>97</v>
      </c>
      <c r="D1583" s="55" t="s">
        <v>1219</v>
      </c>
      <c r="E1583" s="55" t="s">
        <v>163</v>
      </c>
      <c r="F1583" s="55" t="s">
        <v>24</v>
      </c>
      <c r="G1583" s="57">
        <v>43619</v>
      </c>
      <c r="H1583" s="58">
        <v>4.9112</v>
      </c>
      <c r="I1583" s="59">
        <v>6.86</v>
      </c>
      <c r="J1583" s="59">
        <v>9.5</v>
      </c>
      <c r="K1583" s="59">
        <v>48.74</v>
      </c>
      <c r="L1583" s="59">
        <v>99.598015000000004</v>
      </c>
      <c r="M1583" s="57">
        <v>43706</v>
      </c>
      <c r="N1583" s="55" t="s">
        <v>76</v>
      </c>
      <c r="O1583" s="58">
        <v>4.9236329999999997</v>
      </c>
      <c r="P1583" s="55" t="s">
        <v>74</v>
      </c>
      <c r="Q1583" s="55" t="s">
        <v>74</v>
      </c>
      <c r="R1583" s="59">
        <v>6.86</v>
      </c>
      <c r="S1583" s="59">
        <v>9.5</v>
      </c>
      <c r="T1583" s="59">
        <v>48.74</v>
      </c>
      <c r="U1583" s="55" t="s">
        <v>1843</v>
      </c>
      <c r="V1583" s="59">
        <v>66.919741000000002</v>
      </c>
      <c r="W1583" s="55" t="s">
        <v>21</v>
      </c>
      <c r="X1583" s="61">
        <v>2</v>
      </c>
      <c r="Y1583" s="11">
        <f t="shared" si="120"/>
        <v>2019</v>
      </c>
      <c r="Z1583" s="7" t="str">
        <f t="shared" si="121"/>
        <v>2019.3</v>
      </c>
      <c r="AA1583" s="12" t="str">
        <f>IF(AND(INDEX('Rate Case History'!V$11:V$13,MATCH($F1583,'Rate Case History'!$U$11:$U$13,0))="Yes",INDEX('Rate Case History'!V$15:V$17,MATCH($N1583,'Rate Case History'!$U$15:$U$17,0))="Yes",$M1583&lt;='Rate Case History'!$V$7,ISNUMBER($S1583)),$S1583/100,"NA")</f>
        <v>NA</v>
      </c>
    </row>
    <row r="1584" spans="1:27" x14ac:dyDescent="0.25">
      <c r="A1584" s="55" t="s">
        <v>56</v>
      </c>
      <c r="B1584" s="56" t="s">
        <v>1216</v>
      </c>
      <c r="C1584" s="55" t="s">
        <v>97</v>
      </c>
      <c r="D1584" s="55" t="s">
        <v>1220</v>
      </c>
      <c r="E1584" s="55" t="s">
        <v>163</v>
      </c>
      <c r="F1584" s="55" t="s">
        <v>24</v>
      </c>
      <c r="G1584" s="57">
        <v>43251</v>
      </c>
      <c r="H1584" s="58">
        <v>3.249063</v>
      </c>
      <c r="I1584" s="59">
        <v>6.86</v>
      </c>
      <c r="J1584" s="59">
        <v>9.5</v>
      </c>
      <c r="K1584" s="59">
        <v>48.74</v>
      </c>
      <c r="L1584" s="59">
        <v>51.813062000000002</v>
      </c>
      <c r="M1584" s="57">
        <v>43327</v>
      </c>
      <c r="N1584" s="55" t="s">
        <v>76</v>
      </c>
      <c r="O1584" s="58">
        <v>3.249063</v>
      </c>
      <c r="P1584" s="55" t="s">
        <v>74</v>
      </c>
      <c r="Q1584" s="55" t="s">
        <v>74</v>
      </c>
      <c r="R1584" s="60">
        <v>6.86</v>
      </c>
      <c r="S1584" s="60">
        <v>9.5</v>
      </c>
      <c r="T1584" s="60">
        <v>48.74</v>
      </c>
      <c r="U1584" s="55" t="s">
        <v>1730</v>
      </c>
      <c r="V1584" s="60">
        <v>51.813062000000002</v>
      </c>
      <c r="W1584" s="55" t="s">
        <v>21</v>
      </c>
      <c r="X1584" s="61">
        <v>2</v>
      </c>
      <c r="Y1584" s="11">
        <f t="shared" si="120"/>
        <v>2018</v>
      </c>
      <c r="Z1584" s="7" t="str">
        <f t="shared" si="121"/>
        <v>2018.3</v>
      </c>
      <c r="AA1584" s="12" t="str">
        <f>IF(AND(INDEX('Rate Case History'!V$11:V$13,MATCH($F1584,'Rate Case History'!$U$11:$U$13,0))="Yes",INDEX('Rate Case History'!V$15:V$17,MATCH($N1584,'Rate Case History'!$U$15:$U$17,0))="Yes",$M1584&lt;='Rate Case History'!$V$7,ISNUMBER($S1584)),$S1584/100,"NA")</f>
        <v>NA</v>
      </c>
    </row>
    <row r="1585" spans="1:27" x14ac:dyDescent="0.25">
      <c r="A1585" s="55" t="s">
        <v>56</v>
      </c>
      <c r="B1585" s="56" t="s">
        <v>1216</v>
      </c>
      <c r="C1585" s="55" t="s">
        <v>97</v>
      </c>
      <c r="D1585" s="55" t="s">
        <v>1221</v>
      </c>
      <c r="E1585" s="55" t="s">
        <v>163</v>
      </c>
      <c r="F1585" s="55" t="s">
        <v>24</v>
      </c>
      <c r="G1585" s="57">
        <v>42856</v>
      </c>
      <c r="H1585" s="58">
        <v>2.9044819999999998</v>
      </c>
      <c r="I1585" s="59" t="s">
        <v>17</v>
      </c>
      <c r="J1585" s="59" t="s">
        <v>17</v>
      </c>
      <c r="K1585" s="59" t="s">
        <v>17</v>
      </c>
      <c r="L1585" s="59">
        <v>15.130209000000001</v>
      </c>
      <c r="M1585" s="57">
        <v>42968</v>
      </c>
      <c r="N1585" s="55" t="s">
        <v>76</v>
      </c>
      <c r="O1585" s="58">
        <v>2.9042780000000001</v>
      </c>
      <c r="P1585" s="55" t="s">
        <v>74</v>
      </c>
      <c r="Q1585" s="55" t="s">
        <v>74</v>
      </c>
      <c r="R1585" s="60" t="s">
        <v>17</v>
      </c>
      <c r="S1585" s="60" t="s">
        <v>17</v>
      </c>
      <c r="T1585" s="60" t="s">
        <v>17</v>
      </c>
      <c r="U1585" s="55" t="s">
        <v>1906</v>
      </c>
      <c r="V1585" s="60">
        <v>15.130209000000001</v>
      </c>
      <c r="W1585" s="55" t="s">
        <v>21</v>
      </c>
      <c r="X1585" s="61">
        <v>3</v>
      </c>
      <c r="Y1585" s="11">
        <f t="shared" si="120"/>
        <v>2017</v>
      </c>
      <c r="Z1585" s="7" t="str">
        <f t="shared" si="121"/>
        <v>2017.3</v>
      </c>
      <c r="AA1585" s="12" t="str">
        <f>IF(AND(INDEX('Rate Case History'!V$11:V$13,MATCH($F1585,'Rate Case History'!$U$11:$U$13,0))="Yes",INDEX('Rate Case History'!V$15:V$17,MATCH($N1585,'Rate Case History'!$U$15:$U$17,0))="Yes",$M1585&lt;='Rate Case History'!$V$7,ISNUMBER($S1585)),$S1585/100,"NA")</f>
        <v>NA</v>
      </c>
    </row>
    <row r="1586" spans="1:27" x14ac:dyDescent="0.25">
      <c r="A1586" s="55" t="s">
        <v>56</v>
      </c>
      <c r="B1586" s="56" t="s">
        <v>1216</v>
      </c>
      <c r="C1586" s="55" t="s">
        <v>97</v>
      </c>
      <c r="D1586" s="55" t="s">
        <v>1222</v>
      </c>
      <c r="E1586" s="55" t="s">
        <v>163</v>
      </c>
      <c r="F1586" s="55" t="s">
        <v>35</v>
      </c>
      <c r="G1586" s="57">
        <v>42825</v>
      </c>
      <c r="H1586" s="58">
        <v>44.241325000000003</v>
      </c>
      <c r="I1586" s="59">
        <v>7.23</v>
      </c>
      <c r="J1586" s="59">
        <v>10.25</v>
      </c>
      <c r="K1586" s="59">
        <v>48.77</v>
      </c>
      <c r="L1586" s="59">
        <v>750.93333800000005</v>
      </c>
      <c r="M1586" s="57">
        <v>43090</v>
      </c>
      <c r="N1586" s="55" t="s">
        <v>73</v>
      </c>
      <c r="O1586" s="58">
        <v>34.1</v>
      </c>
      <c r="P1586" s="55" t="s">
        <v>74</v>
      </c>
      <c r="Q1586" s="55" t="s">
        <v>75</v>
      </c>
      <c r="R1586" s="59" t="s">
        <v>17</v>
      </c>
      <c r="S1586" s="59" t="s">
        <v>17</v>
      </c>
      <c r="T1586" s="59" t="s">
        <v>17</v>
      </c>
      <c r="U1586" s="55" t="s">
        <v>1798</v>
      </c>
      <c r="V1586" s="60" t="s">
        <v>17</v>
      </c>
      <c r="W1586" s="55" t="s">
        <v>17</v>
      </c>
      <c r="X1586" s="61">
        <v>8</v>
      </c>
      <c r="Y1586" s="11">
        <f t="shared" si="120"/>
        <v>2017</v>
      </c>
      <c r="Z1586" s="7" t="str">
        <f t="shared" si="121"/>
        <v>2017.4</v>
      </c>
      <c r="AA1586" s="12" t="str">
        <f>IF(AND(INDEX('Rate Case History'!V$11:V$13,MATCH($F1586,'Rate Case History'!$U$11:$U$13,0))="Yes",INDEX('Rate Case History'!V$15:V$17,MATCH($N1586,'Rate Case History'!$U$15:$U$17,0))="Yes",$M1586&lt;='Rate Case History'!$V$7,ISNUMBER($S1586)),$S1586/100,"NA")</f>
        <v>NA</v>
      </c>
    </row>
    <row r="1587" spans="1:27" x14ac:dyDescent="0.25">
      <c r="A1587" s="55" t="s">
        <v>56</v>
      </c>
      <c r="B1587" s="56" t="s">
        <v>1216</v>
      </c>
      <c r="C1587" s="55" t="s">
        <v>97</v>
      </c>
      <c r="D1587" s="55" t="s">
        <v>1223</v>
      </c>
      <c r="E1587" s="55" t="s">
        <v>163</v>
      </c>
      <c r="F1587" s="55" t="s">
        <v>35</v>
      </c>
      <c r="G1587" s="57">
        <v>40582</v>
      </c>
      <c r="H1587" s="58">
        <v>28.4</v>
      </c>
      <c r="I1587" s="59">
        <v>8.1999999999999993</v>
      </c>
      <c r="J1587" s="59">
        <v>10.95</v>
      </c>
      <c r="K1587" s="59">
        <v>51</v>
      </c>
      <c r="L1587" s="59">
        <v>548.20000000000005</v>
      </c>
      <c r="M1587" s="57">
        <v>40897</v>
      </c>
      <c r="N1587" s="55" t="s">
        <v>73</v>
      </c>
      <c r="O1587" s="58">
        <v>15.395585000000001</v>
      </c>
      <c r="P1587" s="55" t="s">
        <v>74</v>
      </c>
      <c r="Q1587" s="55" t="s">
        <v>75</v>
      </c>
      <c r="R1587" s="59">
        <v>7.38</v>
      </c>
      <c r="S1587" s="59">
        <v>10</v>
      </c>
      <c r="T1587" s="59">
        <v>45.36</v>
      </c>
      <c r="U1587" s="55" t="s">
        <v>1825</v>
      </c>
      <c r="V1587" s="60" t="s">
        <v>17</v>
      </c>
      <c r="W1587" s="55" t="s">
        <v>17</v>
      </c>
      <c r="X1587" s="61">
        <v>10</v>
      </c>
      <c r="Y1587" s="11">
        <f t="shared" si="120"/>
        <v>2011</v>
      </c>
      <c r="Z1587" s="7" t="str">
        <f t="shared" si="121"/>
        <v>2011.4</v>
      </c>
      <c r="AA1587" s="12">
        <f>IF(AND(INDEX('Rate Case History'!V$11:V$13,MATCH($F1587,'Rate Case History'!$U$11:$U$13,0))="Yes",INDEX('Rate Case History'!V$15:V$17,MATCH($N1587,'Rate Case History'!$U$15:$U$17,0))="Yes",$M1587&lt;='Rate Case History'!$V$7,ISNUMBER($S1587)),$S1587/100,"NA")</f>
        <v>0.1</v>
      </c>
    </row>
    <row r="1588" spans="1:27" x14ac:dyDescent="0.25">
      <c r="A1588" s="55" t="s">
        <v>56</v>
      </c>
      <c r="B1588" s="56" t="s">
        <v>1216</v>
      </c>
      <c r="C1588" s="55" t="s">
        <v>97</v>
      </c>
      <c r="D1588" s="55" t="s">
        <v>1224</v>
      </c>
      <c r="E1588" s="55" t="s">
        <v>163</v>
      </c>
      <c r="F1588" s="55" t="s">
        <v>35</v>
      </c>
      <c r="G1588" s="57">
        <v>38534</v>
      </c>
      <c r="H1588" s="58">
        <v>19.2</v>
      </c>
      <c r="I1588" s="59">
        <v>8.3800000000000008</v>
      </c>
      <c r="J1588" s="59">
        <v>11</v>
      </c>
      <c r="K1588" s="59">
        <v>47.09</v>
      </c>
      <c r="L1588" s="59">
        <v>485.6</v>
      </c>
      <c r="M1588" s="57">
        <v>38922</v>
      </c>
      <c r="N1588" s="55" t="s">
        <v>76</v>
      </c>
      <c r="O1588" s="58">
        <v>-9.8000000000000007</v>
      </c>
      <c r="P1588" s="55" t="s">
        <v>74</v>
      </c>
      <c r="Q1588" s="55" t="s">
        <v>74</v>
      </c>
      <c r="R1588" s="60">
        <v>7.83</v>
      </c>
      <c r="S1588" s="60">
        <v>10</v>
      </c>
      <c r="T1588" s="60">
        <v>44.96</v>
      </c>
      <c r="U1588" s="55" t="s">
        <v>1746</v>
      </c>
      <c r="V1588" s="60">
        <v>358.2</v>
      </c>
      <c r="W1588" s="55" t="s">
        <v>21</v>
      </c>
      <c r="X1588" s="61">
        <v>12</v>
      </c>
      <c r="Y1588" s="11">
        <f t="shared" si="120"/>
        <v>2006</v>
      </c>
      <c r="Z1588" s="7" t="str">
        <f t="shared" si="121"/>
        <v>2006.3</v>
      </c>
      <c r="AA1588" s="12">
        <f>IF(AND(INDEX('Rate Case History'!V$11:V$13,MATCH($F1588,'Rate Case History'!$U$11:$U$13,0))="Yes",INDEX('Rate Case History'!V$15:V$17,MATCH($N1588,'Rate Case History'!$U$15:$U$17,0))="Yes",$M1588&lt;='Rate Case History'!$V$7,ISNUMBER($S1588)),$S1588/100,"NA")</f>
        <v>0.1</v>
      </c>
    </row>
    <row r="1589" spans="1:27" x14ac:dyDescent="0.25">
      <c r="A1589" s="55" t="s">
        <v>56</v>
      </c>
      <c r="B1589" s="56" t="s">
        <v>1216</v>
      </c>
      <c r="C1589" s="55" t="s">
        <v>97</v>
      </c>
      <c r="D1589" s="55" t="s">
        <v>1225</v>
      </c>
      <c r="E1589" s="55" t="s">
        <v>163</v>
      </c>
      <c r="F1589" s="55" t="s">
        <v>35</v>
      </c>
      <c r="G1589" s="57">
        <v>35333</v>
      </c>
      <c r="H1589" s="58">
        <v>9</v>
      </c>
      <c r="I1589" s="59">
        <v>9.75</v>
      </c>
      <c r="J1589" s="59">
        <v>11.3</v>
      </c>
      <c r="K1589" s="59">
        <v>59.18</v>
      </c>
      <c r="L1589" s="59">
        <v>257.10000000000002</v>
      </c>
      <c r="M1589" s="57">
        <v>35913</v>
      </c>
      <c r="N1589" s="55" t="s">
        <v>76</v>
      </c>
      <c r="O1589" s="58">
        <v>7.2</v>
      </c>
      <c r="P1589" s="55" t="s">
        <v>74</v>
      </c>
      <c r="Q1589" s="55" t="s">
        <v>75</v>
      </c>
      <c r="R1589" s="60">
        <v>9.24</v>
      </c>
      <c r="S1589" s="60">
        <v>10.9</v>
      </c>
      <c r="T1589" s="60">
        <v>54.94</v>
      </c>
      <c r="U1589" s="55" t="s">
        <v>1860</v>
      </c>
      <c r="V1589" s="60">
        <v>257.10000000000002</v>
      </c>
      <c r="W1589" s="55" t="s">
        <v>18</v>
      </c>
      <c r="X1589" s="61">
        <v>19</v>
      </c>
      <c r="Y1589" s="11">
        <f t="shared" si="120"/>
        <v>1998</v>
      </c>
      <c r="Z1589" s="7" t="str">
        <f t="shared" si="121"/>
        <v>1998.2</v>
      </c>
      <c r="AA1589" s="12">
        <f>IF(AND(INDEX('Rate Case History'!V$11:V$13,MATCH($F1589,'Rate Case History'!$U$11:$U$13,0))="Yes",INDEX('Rate Case History'!V$15:V$17,MATCH($N1589,'Rate Case History'!$U$15:$U$17,0))="Yes",$M1589&lt;='Rate Case History'!$V$7,ISNUMBER($S1589)),$S1589/100,"NA")</f>
        <v>0.109</v>
      </c>
    </row>
    <row r="1590" spans="1:27" x14ac:dyDescent="0.25">
      <c r="A1590" s="55" t="s">
        <v>56</v>
      </c>
      <c r="B1590" s="56" t="s">
        <v>1216</v>
      </c>
      <c r="C1590" s="55" t="s">
        <v>97</v>
      </c>
      <c r="D1590" s="55" t="s">
        <v>1226</v>
      </c>
      <c r="E1590" s="55" t="s">
        <v>163</v>
      </c>
      <c r="F1590" s="55" t="s">
        <v>35</v>
      </c>
      <c r="G1590" s="57">
        <v>34578</v>
      </c>
      <c r="H1590" s="58">
        <v>7</v>
      </c>
      <c r="I1590" s="59">
        <v>9.77</v>
      </c>
      <c r="J1590" s="59">
        <v>11.75</v>
      </c>
      <c r="K1590" s="59">
        <v>59.16</v>
      </c>
      <c r="L1590" s="59">
        <v>194.4</v>
      </c>
      <c r="M1590" s="57">
        <v>35095</v>
      </c>
      <c r="N1590" s="55" t="s">
        <v>76</v>
      </c>
      <c r="O1590" s="58">
        <v>6.1</v>
      </c>
      <c r="P1590" s="55" t="s">
        <v>74</v>
      </c>
      <c r="Q1590" s="55" t="s">
        <v>75</v>
      </c>
      <c r="R1590" s="59">
        <v>9.64</v>
      </c>
      <c r="S1590" s="59">
        <v>11.3</v>
      </c>
      <c r="T1590" s="59">
        <v>59.16</v>
      </c>
      <c r="U1590" s="55" t="s">
        <v>1861</v>
      </c>
      <c r="V1590" s="59">
        <v>194.4</v>
      </c>
      <c r="W1590" s="55" t="s">
        <v>18</v>
      </c>
      <c r="X1590" s="61">
        <v>17</v>
      </c>
      <c r="Y1590" s="11">
        <f t="shared" si="120"/>
        <v>1996</v>
      </c>
      <c r="Z1590" s="7" t="str">
        <f t="shared" si="121"/>
        <v>1996.1</v>
      </c>
      <c r="AA1590" s="12">
        <f>IF(AND(INDEX('Rate Case History'!V$11:V$13,MATCH($F1590,'Rate Case History'!$U$11:$U$13,0))="Yes",INDEX('Rate Case History'!V$15:V$17,MATCH($N1590,'Rate Case History'!$U$15:$U$17,0))="Yes",$M1590&lt;='Rate Case History'!$V$7,ISNUMBER($S1590)),$S1590/100,"NA")</f>
        <v>0.113</v>
      </c>
    </row>
    <row r="1591" spans="1:27" x14ac:dyDescent="0.25">
      <c r="A1591" s="55" t="s">
        <v>56</v>
      </c>
      <c r="B1591" s="56" t="s">
        <v>1216</v>
      </c>
      <c r="C1591" s="55" t="s">
        <v>97</v>
      </c>
      <c r="D1591" s="55" t="s">
        <v>1227</v>
      </c>
      <c r="E1591" s="55" t="s">
        <v>163</v>
      </c>
      <c r="F1591" s="55" t="s">
        <v>35</v>
      </c>
      <c r="G1591" s="57">
        <v>33700</v>
      </c>
      <c r="H1591" s="58">
        <v>14.1</v>
      </c>
      <c r="I1591" s="59">
        <v>10.3</v>
      </c>
      <c r="J1591" s="59">
        <v>12.25</v>
      </c>
      <c r="K1591" s="59">
        <v>55.93</v>
      </c>
      <c r="L1591" s="59">
        <v>193.1</v>
      </c>
      <c r="M1591" s="57">
        <v>34142</v>
      </c>
      <c r="N1591" s="55" t="s">
        <v>76</v>
      </c>
      <c r="O1591" s="58">
        <v>10.4</v>
      </c>
      <c r="P1591" s="55" t="s">
        <v>74</v>
      </c>
      <c r="Q1591" s="55" t="s">
        <v>75</v>
      </c>
      <c r="R1591" s="59">
        <v>9.9700000000000006</v>
      </c>
      <c r="S1591" s="59">
        <v>11.75</v>
      </c>
      <c r="T1591" s="59">
        <v>56.79</v>
      </c>
      <c r="U1591" s="55" t="s">
        <v>1682</v>
      </c>
      <c r="V1591" s="59">
        <v>175.8</v>
      </c>
      <c r="W1591" s="55" t="s">
        <v>18</v>
      </c>
      <c r="X1591" s="61">
        <v>14</v>
      </c>
      <c r="Y1591" s="11">
        <f t="shared" si="120"/>
        <v>1993</v>
      </c>
      <c r="Z1591" s="7" t="str">
        <f t="shared" si="121"/>
        <v>1993.2</v>
      </c>
      <c r="AA1591" s="12">
        <f>IF(AND(INDEX('Rate Case History'!V$11:V$13,MATCH($F1591,'Rate Case History'!$U$11:$U$13,0))="Yes",INDEX('Rate Case History'!V$15:V$17,MATCH($N1591,'Rate Case History'!$U$15:$U$17,0))="Yes",$M1591&lt;='Rate Case History'!$V$7,ISNUMBER($S1591)),$S1591/100,"NA")</f>
        <v>0.11749999999999999</v>
      </c>
    </row>
    <row r="1592" spans="1:27" x14ac:dyDescent="0.25">
      <c r="A1592" s="55" t="s">
        <v>56</v>
      </c>
      <c r="B1592" s="56" t="s">
        <v>1216</v>
      </c>
      <c r="C1592" s="55" t="s">
        <v>97</v>
      </c>
      <c r="D1592" s="55" t="s">
        <v>2543</v>
      </c>
      <c r="E1592" s="55" t="s">
        <v>163</v>
      </c>
      <c r="F1592" s="55" t="s">
        <v>35</v>
      </c>
      <c r="G1592" s="57">
        <v>32967</v>
      </c>
      <c r="H1592" s="58">
        <v>6.3</v>
      </c>
      <c r="I1592" s="59">
        <v>11.28</v>
      </c>
      <c r="J1592" s="59">
        <v>13.25</v>
      </c>
      <c r="K1592" s="59">
        <v>50.27</v>
      </c>
      <c r="L1592" s="59">
        <v>128.5</v>
      </c>
      <c r="M1592" s="57">
        <v>33465</v>
      </c>
      <c r="N1592" s="55" t="s">
        <v>76</v>
      </c>
      <c r="O1592" s="58">
        <v>4.7</v>
      </c>
      <c r="P1592" s="55" t="s">
        <v>74</v>
      </c>
      <c r="Q1592" s="55" t="s">
        <v>75</v>
      </c>
      <c r="R1592" s="59">
        <v>10.82</v>
      </c>
      <c r="S1592" s="59">
        <v>12.25</v>
      </c>
      <c r="T1592" s="59">
        <v>60.34</v>
      </c>
      <c r="U1592" s="55" t="s">
        <v>1992</v>
      </c>
      <c r="V1592" s="59">
        <v>126.5</v>
      </c>
      <c r="W1592" s="55" t="s">
        <v>18</v>
      </c>
      <c r="X1592" s="61">
        <v>16</v>
      </c>
      <c r="Y1592" s="11">
        <f t="shared" si="120"/>
        <v>1991</v>
      </c>
      <c r="Z1592" s="7" t="str">
        <f t="shared" si="121"/>
        <v>1991.3</v>
      </c>
      <c r="AA1592" s="12">
        <f>IF(AND(INDEX('Rate Case History'!V$11:V$13,MATCH($F1592,'Rate Case History'!$U$11:$U$13,0))="Yes",INDEX('Rate Case History'!V$15:V$17,MATCH($N1592,'Rate Case History'!$U$15:$U$17,0))="Yes",$M1592&lt;='Rate Case History'!$V$7,ISNUMBER($S1592)),$S1592/100,"NA")</f>
        <v>0.1225</v>
      </c>
    </row>
    <row r="1593" spans="1:27" x14ac:dyDescent="0.25">
      <c r="A1593" s="55" t="s">
        <v>56</v>
      </c>
      <c r="B1593" s="56" t="s">
        <v>1216</v>
      </c>
      <c r="C1593" s="55" t="s">
        <v>97</v>
      </c>
      <c r="D1593" s="55" t="s">
        <v>2544</v>
      </c>
      <c r="E1593" s="55" t="s">
        <v>163</v>
      </c>
      <c r="F1593" s="55" t="s">
        <v>35</v>
      </c>
      <c r="G1593" s="57">
        <v>30834</v>
      </c>
      <c r="H1593" s="58">
        <v>8</v>
      </c>
      <c r="I1593" s="59">
        <v>11.44</v>
      </c>
      <c r="J1593" s="59">
        <v>15</v>
      </c>
      <c r="K1593" s="59">
        <v>36.25</v>
      </c>
      <c r="L1593" s="59" t="s">
        <v>17</v>
      </c>
      <c r="M1593" s="57">
        <v>31034</v>
      </c>
      <c r="N1593" s="55" t="s">
        <v>76</v>
      </c>
      <c r="O1593" s="58">
        <v>7.3</v>
      </c>
      <c r="P1593" s="55" t="s">
        <v>74</v>
      </c>
      <c r="Q1593" s="55" t="s">
        <v>75</v>
      </c>
      <c r="R1593" s="59">
        <v>11.25</v>
      </c>
      <c r="S1593" s="59">
        <v>15</v>
      </c>
      <c r="T1593" s="59">
        <v>35.89</v>
      </c>
      <c r="U1593" s="55" t="s">
        <v>1957</v>
      </c>
      <c r="V1593" s="59" t="s">
        <v>17</v>
      </c>
      <c r="W1593" s="55" t="s">
        <v>18</v>
      </c>
      <c r="X1593" s="61">
        <v>6</v>
      </c>
      <c r="Y1593" s="11">
        <f t="shared" si="120"/>
        <v>1984</v>
      </c>
      <c r="Z1593" s="7" t="str">
        <f t="shared" si="121"/>
        <v>1984.4</v>
      </c>
      <c r="AA1593" s="12">
        <f>IF(AND(INDEX('Rate Case History'!V$11:V$13,MATCH($F1593,'Rate Case History'!$U$11:$U$13,0))="Yes",INDEX('Rate Case History'!V$15:V$17,MATCH($N1593,'Rate Case History'!$U$15:$U$17,0))="Yes",$M1593&lt;='Rate Case History'!$V$7,ISNUMBER($S1593)),$S1593/100,"NA")</f>
        <v>0.15</v>
      </c>
    </row>
    <row r="1594" spans="1:27" x14ac:dyDescent="0.25">
      <c r="A1594" s="55" t="s">
        <v>56</v>
      </c>
      <c r="B1594" s="56" t="s">
        <v>1216</v>
      </c>
      <c r="C1594" s="55" t="s">
        <v>97</v>
      </c>
      <c r="D1594" s="55" t="s">
        <v>2545</v>
      </c>
      <c r="E1594" s="55" t="s">
        <v>163</v>
      </c>
      <c r="F1594" s="55" t="s">
        <v>35</v>
      </c>
      <c r="G1594" s="57">
        <v>30154</v>
      </c>
      <c r="H1594" s="58">
        <v>4.9000000000000004</v>
      </c>
      <c r="I1594" s="59">
        <v>11.38</v>
      </c>
      <c r="J1594" s="59">
        <v>16.5</v>
      </c>
      <c r="K1594" s="59">
        <v>32.11</v>
      </c>
      <c r="L1594" s="59" t="s">
        <v>17</v>
      </c>
      <c r="M1594" s="57">
        <v>30305</v>
      </c>
      <c r="N1594" s="55" t="s">
        <v>76</v>
      </c>
      <c r="O1594" s="58">
        <v>3.7</v>
      </c>
      <c r="P1594" s="55" t="s">
        <v>74</v>
      </c>
      <c r="Q1594" s="55" t="s">
        <v>74</v>
      </c>
      <c r="R1594" s="59">
        <v>11.45</v>
      </c>
      <c r="S1594" s="59">
        <v>15</v>
      </c>
      <c r="T1594" s="59">
        <v>35.6</v>
      </c>
      <c r="U1594" s="55" t="s">
        <v>1983</v>
      </c>
      <c r="V1594" s="59" t="s">
        <v>17</v>
      </c>
      <c r="W1594" s="55" t="s">
        <v>18</v>
      </c>
      <c r="X1594" s="61">
        <v>5</v>
      </c>
      <c r="Y1594" s="11">
        <f t="shared" si="120"/>
        <v>1982</v>
      </c>
      <c r="Z1594" s="7" t="str">
        <f t="shared" si="121"/>
        <v>1982.4</v>
      </c>
      <c r="AA1594" s="12">
        <f>IF(AND(INDEX('Rate Case History'!V$11:V$13,MATCH($F1594,'Rate Case History'!$U$11:$U$13,0))="Yes",INDEX('Rate Case History'!V$15:V$17,MATCH($N1594,'Rate Case History'!$U$15:$U$17,0))="Yes",$M1594&lt;='Rate Case History'!$V$7,ISNUMBER($S1594)),$S1594/100,"NA")</f>
        <v>0.15</v>
      </c>
    </row>
    <row r="1595" spans="1:27" x14ac:dyDescent="0.25">
      <c r="A1595" s="55" t="s">
        <v>56</v>
      </c>
      <c r="B1595" s="56" t="s">
        <v>312</v>
      </c>
      <c r="C1595" s="55" t="s">
        <v>173</v>
      </c>
      <c r="D1595" s="55" t="s">
        <v>2659</v>
      </c>
      <c r="E1595" s="55" t="s">
        <v>163</v>
      </c>
      <c r="F1595" s="55" t="s">
        <v>24</v>
      </c>
      <c r="G1595" s="57">
        <v>45187</v>
      </c>
      <c r="H1595" s="58">
        <v>22.450868</v>
      </c>
      <c r="I1595" s="59">
        <v>7.15</v>
      </c>
      <c r="J1595" s="59">
        <v>9.65</v>
      </c>
      <c r="K1595" s="59">
        <v>52.53</v>
      </c>
      <c r="L1595" s="59">
        <v>168.69632300000001</v>
      </c>
      <c r="M1595" s="57">
        <v>45279</v>
      </c>
      <c r="N1595" s="55" t="s">
        <v>76</v>
      </c>
      <c r="O1595" s="58">
        <v>22.450868</v>
      </c>
      <c r="P1595" s="55" t="s">
        <v>74</v>
      </c>
      <c r="Q1595" s="55" t="s">
        <v>74</v>
      </c>
      <c r="R1595" s="59">
        <v>7.15</v>
      </c>
      <c r="S1595" s="59">
        <v>9.65</v>
      </c>
      <c r="T1595" s="59">
        <v>52.53</v>
      </c>
      <c r="U1595" s="55" t="s">
        <v>1828</v>
      </c>
      <c r="V1595" s="59">
        <v>168.69632300000001</v>
      </c>
      <c r="W1595" s="55" t="s">
        <v>21</v>
      </c>
      <c r="X1595" s="61">
        <v>3</v>
      </c>
      <c r="Y1595" s="11">
        <f t="shared" si="120"/>
        <v>2023</v>
      </c>
      <c r="Z1595" s="7" t="str">
        <f t="shared" si="121"/>
        <v>2023.4</v>
      </c>
      <c r="AA1595" s="12" t="str">
        <f>IF(AND(INDEX('Rate Case History'!V$11:V$13,MATCH($F1595,'Rate Case History'!$U$11:$U$13,0))="Yes",INDEX('Rate Case History'!V$15:V$17,MATCH($N1595,'Rate Case History'!$U$15:$U$17,0))="Yes",$M1595&lt;='Rate Case History'!$V$7,ISNUMBER($S1595)),$S1595/100,"NA")</f>
        <v>NA</v>
      </c>
    </row>
    <row r="1596" spans="1:27" x14ac:dyDescent="0.25">
      <c r="A1596" s="55" t="s">
        <v>56</v>
      </c>
      <c r="B1596" s="56" t="s">
        <v>312</v>
      </c>
      <c r="C1596" s="55" t="s">
        <v>173</v>
      </c>
      <c r="D1596" s="55" t="s">
        <v>1625</v>
      </c>
      <c r="E1596" s="55" t="s">
        <v>163</v>
      </c>
      <c r="F1596" s="55" t="s">
        <v>24</v>
      </c>
      <c r="G1596" s="57">
        <v>44827</v>
      </c>
      <c r="H1596" s="58">
        <v>5.0066449999999998</v>
      </c>
      <c r="I1596" s="59" t="s">
        <v>17</v>
      </c>
      <c r="J1596" s="59" t="s">
        <v>17</v>
      </c>
      <c r="K1596" s="59" t="s">
        <v>17</v>
      </c>
      <c r="L1596" s="59">
        <v>63.048541999999998</v>
      </c>
      <c r="M1596" s="57">
        <v>44910</v>
      </c>
      <c r="N1596" s="55" t="s">
        <v>76</v>
      </c>
      <c r="O1596" s="58">
        <v>5.0066449999999998</v>
      </c>
      <c r="P1596" s="55" t="s">
        <v>74</v>
      </c>
      <c r="Q1596" s="55" t="s">
        <v>74</v>
      </c>
      <c r="R1596" s="59" t="s">
        <v>17</v>
      </c>
      <c r="S1596" s="59" t="s">
        <v>17</v>
      </c>
      <c r="T1596" s="59" t="s">
        <v>17</v>
      </c>
      <c r="U1596" s="55" t="s">
        <v>1683</v>
      </c>
      <c r="V1596" s="59">
        <v>63.048541999999998</v>
      </c>
      <c r="W1596" s="55" t="s">
        <v>21</v>
      </c>
      <c r="X1596" s="61">
        <v>2</v>
      </c>
      <c r="Y1596" s="11">
        <f t="shared" si="120"/>
        <v>2022</v>
      </c>
      <c r="Z1596" s="7" t="str">
        <f t="shared" si="121"/>
        <v>2022.4</v>
      </c>
      <c r="AA1596" s="12" t="str">
        <f>IF(AND(INDEX('Rate Case History'!V$11:V$13,MATCH($F1596,'Rate Case History'!$U$11:$U$13,0))="Yes",INDEX('Rate Case History'!V$15:V$17,MATCH($N1596,'Rate Case History'!$U$15:$U$17,0))="Yes",$M1596&lt;='Rate Case History'!$V$7,ISNUMBER($S1596)),$S1596/100,"NA")</f>
        <v>NA</v>
      </c>
    </row>
    <row r="1597" spans="1:27" x14ac:dyDescent="0.25">
      <c r="A1597" s="55" t="s">
        <v>56</v>
      </c>
      <c r="B1597" s="56" t="s">
        <v>312</v>
      </c>
      <c r="C1597" s="55" t="s">
        <v>173</v>
      </c>
      <c r="D1597" s="55" t="s">
        <v>1927</v>
      </c>
      <c r="E1597" s="55" t="s">
        <v>163</v>
      </c>
      <c r="F1597" s="55" t="s">
        <v>35</v>
      </c>
      <c r="G1597" s="57">
        <v>44741</v>
      </c>
      <c r="H1597" s="58">
        <v>86.629633999999996</v>
      </c>
      <c r="I1597" s="59">
        <v>7.65</v>
      </c>
      <c r="J1597" s="59">
        <v>10.75</v>
      </c>
      <c r="K1597" s="59">
        <v>53.72</v>
      </c>
      <c r="L1597" s="59">
        <v>1722.639467</v>
      </c>
      <c r="M1597" s="57">
        <v>45167</v>
      </c>
      <c r="N1597" s="55" t="s">
        <v>73</v>
      </c>
      <c r="O1597" s="58">
        <v>73</v>
      </c>
      <c r="P1597" s="55" t="s">
        <v>74</v>
      </c>
      <c r="Q1597" s="55" t="s">
        <v>75</v>
      </c>
      <c r="R1597" s="59" t="s">
        <v>17</v>
      </c>
      <c r="S1597" s="59" t="s">
        <v>17</v>
      </c>
      <c r="T1597" s="59" t="s">
        <v>17</v>
      </c>
      <c r="U1597" s="55" t="s">
        <v>1664</v>
      </c>
      <c r="V1597" s="59" t="s">
        <v>17</v>
      </c>
      <c r="W1597" s="55" t="s">
        <v>17</v>
      </c>
      <c r="X1597" s="61">
        <v>14</v>
      </c>
      <c r="Y1597" s="11">
        <f t="shared" si="120"/>
        <v>2023</v>
      </c>
      <c r="Z1597" s="7" t="str">
        <f t="shared" si="121"/>
        <v>2023.3</v>
      </c>
      <c r="AA1597" s="12" t="str">
        <f>IF(AND(INDEX('Rate Case History'!V$11:V$13,MATCH($F1597,'Rate Case History'!$U$11:$U$13,0))="Yes",INDEX('Rate Case History'!V$15:V$17,MATCH($N1597,'Rate Case History'!$U$15:$U$17,0))="Yes",$M1597&lt;='Rate Case History'!$V$7,ISNUMBER($S1597)),$S1597/100,"NA")</f>
        <v>NA</v>
      </c>
    </row>
    <row r="1598" spans="1:27" x14ac:dyDescent="0.25">
      <c r="A1598" s="55" t="s">
        <v>56</v>
      </c>
      <c r="B1598" s="56" t="s">
        <v>312</v>
      </c>
      <c r="C1598" s="55" t="s">
        <v>173</v>
      </c>
      <c r="D1598" s="55" t="s">
        <v>1228</v>
      </c>
      <c r="E1598" s="55" t="s">
        <v>163</v>
      </c>
      <c r="F1598" s="55" t="s">
        <v>24</v>
      </c>
      <c r="G1598" s="57">
        <v>44495</v>
      </c>
      <c r="H1598" s="58">
        <v>7.0211160000000001</v>
      </c>
      <c r="I1598" s="59" t="s">
        <v>17</v>
      </c>
      <c r="J1598" s="59" t="s">
        <v>17</v>
      </c>
      <c r="K1598" s="59" t="s">
        <v>17</v>
      </c>
      <c r="L1598" s="59">
        <v>278.831548</v>
      </c>
      <c r="M1598" s="57">
        <v>44582</v>
      </c>
      <c r="N1598" s="55" t="s">
        <v>76</v>
      </c>
      <c r="O1598" s="58">
        <v>6.9448410000000003</v>
      </c>
      <c r="P1598" s="55" t="s">
        <v>74</v>
      </c>
      <c r="Q1598" s="55" t="s">
        <v>74</v>
      </c>
      <c r="R1598" s="59" t="s">
        <v>17</v>
      </c>
      <c r="S1598" s="59" t="s">
        <v>17</v>
      </c>
      <c r="T1598" s="59" t="s">
        <v>17</v>
      </c>
      <c r="U1598" s="55" t="s">
        <v>1684</v>
      </c>
      <c r="V1598" s="60">
        <v>278.866086</v>
      </c>
      <c r="W1598" s="55" t="s">
        <v>21</v>
      </c>
      <c r="X1598" s="61">
        <v>2</v>
      </c>
      <c r="Y1598" s="11">
        <f t="shared" si="120"/>
        <v>2022</v>
      </c>
      <c r="Z1598" s="7" t="str">
        <f t="shared" si="121"/>
        <v>2022.1</v>
      </c>
      <c r="AA1598" s="12" t="str">
        <f>IF(AND(INDEX('Rate Case History'!V$11:V$13,MATCH($F1598,'Rate Case History'!$U$11:$U$13,0))="Yes",INDEX('Rate Case History'!V$15:V$17,MATCH($N1598,'Rate Case History'!$U$15:$U$17,0))="Yes",$M1598&lt;='Rate Case History'!$V$7,ISNUMBER($S1598)),$S1598/100,"NA")</f>
        <v>NA</v>
      </c>
    </row>
    <row r="1599" spans="1:27" x14ac:dyDescent="0.25">
      <c r="A1599" s="55" t="s">
        <v>56</v>
      </c>
      <c r="B1599" s="56" t="s">
        <v>312</v>
      </c>
      <c r="C1599" s="55" t="s">
        <v>173</v>
      </c>
      <c r="D1599" s="55" t="s">
        <v>1229</v>
      </c>
      <c r="E1599" s="55" t="s">
        <v>163</v>
      </c>
      <c r="F1599" s="55" t="s">
        <v>24</v>
      </c>
      <c r="G1599" s="57">
        <v>44097</v>
      </c>
      <c r="H1599" s="58">
        <v>13.314075000000001</v>
      </c>
      <c r="I1599" s="59" t="s">
        <v>17</v>
      </c>
      <c r="J1599" s="59" t="s">
        <v>17</v>
      </c>
      <c r="K1599" s="59" t="s">
        <v>17</v>
      </c>
      <c r="L1599" s="59">
        <v>209.466104</v>
      </c>
      <c r="M1599" s="57">
        <v>44173</v>
      </c>
      <c r="N1599" s="55" t="s">
        <v>76</v>
      </c>
      <c r="O1599" s="58">
        <v>13.101505</v>
      </c>
      <c r="P1599" s="55" t="s">
        <v>74</v>
      </c>
      <c r="Q1599" s="55" t="s">
        <v>74</v>
      </c>
      <c r="R1599" s="59" t="s">
        <v>17</v>
      </c>
      <c r="S1599" s="59" t="s">
        <v>17</v>
      </c>
      <c r="T1599" s="59" t="s">
        <v>17</v>
      </c>
      <c r="U1599" s="55" t="s">
        <v>1664</v>
      </c>
      <c r="V1599" s="60">
        <v>209.367164</v>
      </c>
      <c r="W1599" s="55" t="s">
        <v>21</v>
      </c>
      <c r="X1599" s="61">
        <v>2</v>
      </c>
      <c r="Y1599" s="11">
        <f t="shared" si="120"/>
        <v>2020</v>
      </c>
      <c r="Z1599" s="7" t="str">
        <f t="shared" si="121"/>
        <v>2020.4</v>
      </c>
      <c r="AA1599" s="12" t="str">
        <f>IF(AND(INDEX('Rate Case History'!V$11:V$13,MATCH($F1599,'Rate Case History'!$U$11:$U$13,0))="Yes",INDEX('Rate Case History'!V$15:V$17,MATCH($N1599,'Rate Case History'!$U$15:$U$17,0))="Yes",$M1599&lt;='Rate Case History'!$V$7,ISNUMBER($S1599)),$S1599/100,"NA")</f>
        <v>NA</v>
      </c>
    </row>
    <row r="1600" spans="1:27" x14ac:dyDescent="0.25">
      <c r="A1600" s="55" t="s">
        <v>56</v>
      </c>
      <c r="B1600" s="56" t="s">
        <v>312</v>
      </c>
      <c r="C1600" s="55" t="s">
        <v>173</v>
      </c>
      <c r="D1600" s="55" t="s">
        <v>1230</v>
      </c>
      <c r="E1600" s="55" t="s">
        <v>163</v>
      </c>
      <c r="F1600" s="55" t="s">
        <v>24</v>
      </c>
      <c r="G1600" s="57">
        <v>43711</v>
      </c>
      <c r="H1600" s="58">
        <v>12.587960000000001</v>
      </c>
      <c r="I1600" s="59" t="s">
        <v>17</v>
      </c>
      <c r="J1600" s="59" t="s">
        <v>17</v>
      </c>
      <c r="K1600" s="59" t="s">
        <v>17</v>
      </c>
      <c r="L1600" s="59">
        <v>115.659363</v>
      </c>
      <c r="M1600" s="57">
        <v>43795</v>
      </c>
      <c r="N1600" s="55" t="s">
        <v>76</v>
      </c>
      <c r="O1600" s="58">
        <v>12.354952000000001</v>
      </c>
      <c r="P1600" s="55" t="s">
        <v>74</v>
      </c>
      <c r="Q1600" s="55" t="s">
        <v>74</v>
      </c>
      <c r="R1600" s="59" t="s">
        <v>17</v>
      </c>
      <c r="S1600" s="60" t="s">
        <v>17</v>
      </c>
      <c r="T1600" s="60" t="s">
        <v>17</v>
      </c>
      <c r="U1600" s="55" t="s">
        <v>1685</v>
      </c>
      <c r="V1600" s="60">
        <v>115.660482</v>
      </c>
      <c r="W1600" s="55" t="s">
        <v>21</v>
      </c>
      <c r="X1600" s="61">
        <v>2</v>
      </c>
      <c r="Y1600" s="11">
        <f t="shared" si="120"/>
        <v>2019</v>
      </c>
      <c r="Z1600" s="7" t="str">
        <f t="shared" si="121"/>
        <v>2019.4</v>
      </c>
      <c r="AA1600" s="12" t="str">
        <f>IF(AND(INDEX('Rate Case History'!V$11:V$13,MATCH($F1600,'Rate Case History'!$U$11:$U$13,0))="Yes",INDEX('Rate Case History'!V$15:V$17,MATCH($N1600,'Rate Case History'!$U$15:$U$17,0))="Yes",$M1600&lt;='Rate Case History'!$V$7,ISNUMBER($S1600)),$S1600/100,"NA")</f>
        <v>NA</v>
      </c>
    </row>
    <row r="1601" spans="1:27" x14ac:dyDescent="0.25">
      <c r="A1601" s="55" t="s">
        <v>56</v>
      </c>
      <c r="B1601" s="56" t="s">
        <v>312</v>
      </c>
      <c r="C1601" s="55" t="s">
        <v>173</v>
      </c>
      <c r="D1601" s="55" t="s">
        <v>1231</v>
      </c>
      <c r="E1601" s="55" t="s">
        <v>163</v>
      </c>
      <c r="F1601" s="55" t="s">
        <v>24</v>
      </c>
      <c r="G1601" s="57">
        <v>43347</v>
      </c>
      <c r="H1601" s="58">
        <v>-1.673781</v>
      </c>
      <c r="I1601" s="59" t="s">
        <v>17</v>
      </c>
      <c r="J1601" s="59" t="s">
        <v>17</v>
      </c>
      <c r="K1601" s="59" t="s">
        <v>17</v>
      </c>
      <c r="L1601" s="60">
        <v>36.564717000000002</v>
      </c>
      <c r="M1601" s="57">
        <v>43437</v>
      </c>
      <c r="N1601" s="55" t="s">
        <v>76</v>
      </c>
      <c r="O1601" s="58">
        <v>-1.7241340000000001</v>
      </c>
      <c r="P1601" s="55" t="s">
        <v>74</v>
      </c>
      <c r="Q1601" s="55" t="s">
        <v>74</v>
      </c>
      <c r="R1601" s="60" t="s">
        <v>17</v>
      </c>
      <c r="S1601" s="59" t="s">
        <v>17</v>
      </c>
      <c r="T1601" s="59" t="s">
        <v>17</v>
      </c>
      <c r="U1601" s="55" t="s">
        <v>1686</v>
      </c>
      <c r="V1601" s="60">
        <v>34.650162999999999</v>
      </c>
      <c r="W1601" s="55" t="s">
        <v>21</v>
      </c>
      <c r="X1601" s="61">
        <v>3</v>
      </c>
      <c r="Y1601" s="11">
        <f t="shared" si="120"/>
        <v>2018</v>
      </c>
      <c r="Z1601" s="7" t="str">
        <f t="shared" si="121"/>
        <v>2018.4</v>
      </c>
      <c r="AA1601" s="12" t="str">
        <f>IF(AND(INDEX('Rate Case History'!V$11:V$13,MATCH($F1601,'Rate Case History'!$U$11:$U$13,0))="Yes",INDEX('Rate Case History'!V$15:V$17,MATCH($N1601,'Rate Case History'!$U$15:$U$17,0))="Yes",$M1601&lt;='Rate Case History'!$V$7,ISNUMBER($S1601)),$S1601/100,"NA")</f>
        <v>NA</v>
      </c>
    </row>
    <row r="1602" spans="1:27" x14ac:dyDescent="0.25">
      <c r="A1602" s="55" t="s">
        <v>56</v>
      </c>
      <c r="B1602" s="56" t="s">
        <v>312</v>
      </c>
      <c r="C1602" s="55" t="s">
        <v>173</v>
      </c>
      <c r="D1602" s="55" t="s">
        <v>1232</v>
      </c>
      <c r="E1602" s="55" t="s">
        <v>163</v>
      </c>
      <c r="F1602" s="55" t="s">
        <v>35</v>
      </c>
      <c r="G1602" s="57">
        <v>43312</v>
      </c>
      <c r="H1602" s="58">
        <v>33.317095000000002</v>
      </c>
      <c r="I1602" s="59">
        <v>7.81</v>
      </c>
      <c r="J1602" s="59">
        <v>10.3</v>
      </c>
      <c r="K1602" s="59">
        <v>53.48</v>
      </c>
      <c r="L1602" s="59">
        <v>1228.2263680000001</v>
      </c>
      <c r="M1602" s="57">
        <v>43819</v>
      </c>
      <c r="N1602" s="55" t="s">
        <v>76</v>
      </c>
      <c r="O1602" s="58">
        <v>13.2</v>
      </c>
      <c r="P1602" s="55" t="s">
        <v>74</v>
      </c>
      <c r="Q1602" s="55" t="s">
        <v>75</v>
      </c>
      <c r="R1602" s="59">
        <v>7.22</v>
      </c>
      <c r="S1602" s="59">
        <v>9.1999999999999993</v>
      </c>
      <c r="T1602" s="59">
        <v>53.48</v>
      </c>
      <c r="U1602" s="55" t="s">
        <v>1686</v>
      </c>
      <c r="V1602" s="59">
        <v>1231.2247420000001</v>
      </c>
      <c r="W1602" s="55" t="s">
        <v>21</v>
      </c>
      <c r="X1602" s="61">
        <v>16</v>
      </c>
      <c r="Y1602" s="11">
        <f t="shared" si="120"/>
        <v>2019</v>
      </c>
      <c r="Z1602" s="7" t="str">
        <f t="shared" si="121"/>
        <v>2019.4</v>
      </c>
      <c r="AA1602" s="12">
        <f>IF(AND(INDEX('Rate Case History'!V$11:V$13,MATCH($F1602,'Rate Case History'!$U$11:$U$13,0))="Yes",INDEX('Rate Case History'!V$15:V$17,MATCH($N1602,'Rate Case History'!$U$15:$U$17,0))="Yes",$M1602&lt;='Rate Case History'!$V$7,ISNUMBER($S1602)),$S1602/100,"NA")</f>
        <v>9.1999999999999998E-2</v>
      </c>
    </row>
    <row r="1603" spans="1:27" x14ac:dyDescent="0.25">
      <c r="A1603" s="55" t="s">
        <v>56</v>
      </c>
      <c r="B1603" s="56" t="s">
        <v>312</v>
      </c>
      <c r="C1603" s="55" t="s">
        <v>173</v>
      </c>
      <c r="D1603" s="55" t="s">
        <v>1233</v>
      </c>
      <c r="E1603" s="55" t="s">
        <v>163</v>
      </c>
      <c r="F1603" s="55" t="s">
        <v>24</v>
      </c>
      <c r="G1603" s="57">
        <v>42942</v>
      </c>
      <c r="H1603" s="58">
        <v>18.170642999999998</v>
      </c>
      <c r="I1603" s="59">
        <v>7.35</v>
      </c>
      <c r="J1603" s="59">
        <v>9.5</v>
      </c>
      <c r="K1603" s="59">
        <v>59.63</v>
      </c>
      <c r="L1603" s="60">
        <v>93.336112999999997</v>
      </c>
      <c r="M1603" s="57">
        <v>43060</v>
      </c>
      <c r="N1603" s="55" t="s">
        <v>76</v>
      </c>
      <c r="O1603" s="58">
        <v>16.368677999999999</v>
      </c>
      <c r="P1603" s="55" t="s">
        <v>74</v>
      </c>
      <c r="Q1603" s="55" t="s">
        <v>74</v>
      </c>
      <c r="R1603" s="59">
        <v>7.35</v>
      </c>
      <c r="S1603" s="59">
        <v>9.5</v>
      </c>
      <c r="T1603" s="59">
        <v>59.63</v>
      </c>
      <c r="U1603" s="55" t="s">
        <v>1687</v>
      </c>
      <c r="V1603" s="60">
        <v>93.336112999999997</v>
      </c>
      <c r="W1603" s="55" t="s">
        <v>21</v>
      </c>
      <c r="X1603" s="61">
        <v>3</v>
      </c>
      <c r="Y1603" s="11">
        <f t="shared" si="120"/>
        <v>2017</v>
      </c>
      <c r="Z1603" s="7" t="str">
        <f t="shared" si="121"/>
        <v>2017.4</v>
      </c>
      <c r="AA1603" s="12" t="str">
        <f>IF(AND(INDEX('Rate Case History'!V$11:V$13,MATCH($F1603,'Rate Case History'!$U$11:$U$13,0))="Yes",INDEX('Rate Case History'!V$15:V$17,MATCH($N1603,'Rate Case History'!$U$15:$U$17,0))="Yes",$M1603&lt;='Rate Case History'!$V$7,ISNUMBER($S1603)),$S1603/100,"NA")</f>
        <v>NA</v>
      </c>
    </row>
    <row r="1604" spans="1:27" x14ac:dyDescent="0.25">
      <c r="A1604" s="55" t="s">
        <v>56</v>
      </c>
      <c r="B1604" s="56" t="s">
        <v>312</v>
      </c>
      <c r="C1604" s="55" t="s">
        <v>173</v>
      </c>
      <c r="D1604" s="55" t="s">
        <v>1234</v>
      </c>
      <c r="E1604" s="55" t="s">
        <v>163</v>
      </c>
      <c r="F1604" s="55" t="s">
        <v>24</v>
      </c>
      <c r="G1604" s="57">
        <v>42583</v>
      </c>
      <c r="H1604" s="58">
        <v>1.5314479999999999</v>
      </c>
      <c r="I1604" s="59" t="s">
        <v>17</v>
      </c>
      <c r="J1604" s="59" t="s">
        <v>17</v>
      </c>
      <c r="K1604" s="59" t="s">
        <v>17</v>
      </c>
      <c r="L1604" s="60">
        <v>24.8706</v>
      </c>
      <c r="M1604" s="57">
        <v>42725</v>
      </c>
      <c r="N1604" s="55" t="s">
        <v>76</v>
      </c>
      <c r="O1604" s="58">
        <v>1.5314479999999999</v>
      </c>
      <c r="P1604" s="55" t="s">
        <v>74</v>
      </c>
      <c r="Q1604" s="55" t="s">
        <v>74</v>
      </c>
      <c r="R1604" s="59" t="s">
        <v>17</v>
      </c>
      <c r="S1604" s="59" t="s">
        <v>17</v>
      </c>
      <c r="T1604" s="59" t="s">
        <v>17</v>
      </c>
      <c r="U1604" s="55" t="s">
        <v>1665</v>
      </c>
      <c r="V1604" s="60">
        <v>24.8706</v>
      </c>
      <c r="W1604" s="55" t="s">
        <v>21</v>
      </c>
      <c r="X1604" s="61">
        <v>4</v>
      </c>
      <c r="Y1604" s="11">
        <f t="shared" si="120"/>
        <v>2016</v>
      </c>
      <c r="Z1604" s="7" t="str">
        <f t="shared" si="121"/>
        <v>2016.4</v>
      </c>
      <c r="AA1604" s="12" t="str">
        <f>IF(AND(INDEX('Rate Case History'!V$11:V$13,MATCH($F1604,'Rate Case History'!$U$11:$U$13,0))="Yes",INDEX('Rate Case History'!V$15:V$17,MATCH($N1604,'Rate Case History'!$U$15:$U$17,0))="Yes",$M1604&lt;='Rate Case History'!$V$7,ISNUMBER($S1604)),$S1604/100,"NA")</f>
        <v>NA</v>
      </c>
    </row>
    <row r="1605" spans="1:27" x14ac:dyDescent="0.25">
      <c r="A1605" s="55" t="s">
        <v>56</v>
      </c>
      <c r="B1605" s="56" t="s">
        <v>312</v>
      </c>
      <c r="C1605" s="55" t="s">
        <v>173</v>
      </c>
      <c r="D1605" s="55" t="s">
        <v>1235</v>
      </c>
      <c r="E1605" s="55" t="s">
        <v>163</v>
      </c>
      <c r="F1605" s="55" t="s">
        <v>35</v>
      </c>
      <c r="G1605" s="57">
        <v>42551</v>
      </c>
      <c r="H1605" s="58">
        <v>45.638294999999999</v>
      </c>
      <c r="I1605" s="60">
        <v>8.2100000000000009</v>
      </c>
      <c r="J1605" s="60">
        <v>10.25</v>
      </c>
      <c r="K1605" s="60">
        <v>57.55</v>
      </c>
      <c r="L1605" s="60">
        <v>925.38285699999994</v>
      </c>
      <c r="M1605" s="57">
        <v>42986</v>
      </c>
      <c r="N1605" s="55" t="s">
        <v>73</v>
      </c>
      <c r="O1605" s="58">
        <v>34</v>
      </c>
      <c r="P1605" s="55" t="s">
        <v>74</v>
      </c>
      <c r="Q1605" s="55" t="s">
        <v>75</v>
      </c>
      <c r="R1605" s="59" t="s">
        <v>17</v>
      </c>
      <c r="S1605" s="59" t="s">
        <v>17</v>
      </c>
      <c r="T1605" s="59" t="s">
        <v>17</v>
      </c>
      <c r="U1605" s="55" t="s">
        <v>1775</v>
      </c>
      <c r="V1605" s="60" t="s">
        <v>17</v>
      </c>
      <c r="W1605" s="55" t="s">
        <v>17</v>
      </c>
      <c r="X1605" s="61">
        <v>14</v>
      </c>
      <c r="Y1605" s="11">
        <f t="shared" si="120"/>
        <v>2017</v>
      </c>
      <c r="Z1605" s="7" t="str">
        <f t="shared" si="121"/>
        <v>2017.3</v>
      </c>
      <c r="AA1605" s="12" t="str">
        <f>IF(AND(INDEX('Rate Case History'!V$11:V$13,MATCH($F1605,'Rate Case History'!$U$11:$U$13,0))="Yes",INDEX('Rate Case History'!V$15:V$17,MATCH($N1605,'Rate Case History'!$U$15:$U$17,0))="Yes",$M1605&lt;='Rate Case History'!$V$7,ISNUMBER($S1605)),$S1605/100,"NA")</f>
        <v>NA</v>
      </c>
    </row>
    <row r="1606" spans="1:27" x14ac:dyDescent="0.25">
      <c r="A1606" s="55" t="s">
        <v>56</v>
      </c>
      <c r="B1606" s="56" t="s">
        <v>312</v>
      </c>
      <c r="C1606" s="55" t="s">
        <v>173</v>
      </c>
      <c r="D1606" s="55" t="s">
        <v>1236</v>
      </c>
      <c r="E1606" s="55" t="s">
        <v>163</v>
      </c>
      <c r="F1606" s="55" t="s">
        <v>35</v>
      </c>
      <c r="G1606" s="57">
        <v>40574</v>
      </c>
      <c r="H1606" s="58">
        <v>28.460944000000001</v>
      </c>
      <c r="I1606" s="59">
        <v>8.58</v>
      </c>
      <c r="J1606" s="59">
        <v>10.5</v>
      </c>
      <c r="K1606" s="59">
        <v>57.86</v>
      </c>
      <c r="L1606" s="60">
        <v>720.44172700000001</v>
      </c>
      <c r="M1606" s="57">
        <v>41092</v>
      </c>
      <c r="N1606" s="55" t="s">
        <v>73</v>
      </c>
      <c r="O1606" s="58">
        <v>20</v>
      </c>
      <c r="P1606" s="55" t="s">
        <v>74</v>
      </c>
      <c r="Q1606" s="55" t="s">
        <v>75</v>
      </c>
      <c r="R1606" s="59">
        <v>8.26</v>
      </c>
      <c r="S1606" s="59">
        <v>9.75</v>
      </c>
      <c r="T1606" s="59">
        <v>59.63</v>
      </c>
      <c r="U1606" s="55" t="s">
        <v>1825</v>
      </c>
      <c r="V1606" s="60" t="s">
        <v>17</v>
      </c>
      <c r="W1606" s="55" t="s">
        <v>17</v>
      </c>
      <c r="X1606" s="61">
        <v>17</v>
      </c>
      <c r="Y1606" s="11">
        <f t="shared" si="120"/>
        <v>2012</v>
      </c>
      <c r="Z1606" s="7" t="str">
        <f t="shared" si="121"/>
        <v>2012.3</v>
      </c>
      <c r="AA1606" s="12">
        <f>IF(AND(INDEX('Rate Case History'!V$11:V$13,MATCH($F1606,'Rate Case History'!$U$11:$U$13,0))="Yes",INDEX('Rate Case History'!V$15:V$17,MATCH($N1606,'Rate Case History'!$U$15:$U$17,0))="Yes",$M1606&lt;='Rate Case History'!$V$7,ISNUMBER($S1606)),$S1606/100,"NA")</f>
        <v>9.7500000000000003E-2</v>
      </c>
    </row>
    <row r="1607" spans="1:27" x14ac:dyDescent="0.25">
      <c r="A1607" s="55" t="s">
        <v>56</v>
      </c>
      <c r="B1607" s="56" t="s">
        <v>312</v>
      </c>
      <c r="C1607" s="55" t="s">
        <v>173</v>
      </c>
      <c r="D1607" s="55" t="s">
        <v>1237</v>
      </c>
      <c r="E1607" s="55" t="s">
        <v>163</v>
      </c>
      <c r="F1607" s="55" t="s">
        <v>24</v>
      </c>
      <c r="G1607" s="57">
        <v>40394</v>
      </c>
      <c r="H1607" s="58">
        <v>15.630836</v>
      </c>
      <c r="I1607" s="59">
        <v>8.4</v>
      </c>
      <c r="J1607" s="59">
        <v>10</v>
      </c>
      <c r="K1607" s="59">
        <v>55.7</v>
      </c>
      <c r="L1607" s="59">
        <v>59.151034000000003</v>
      </c>
      <c r="M1607" s="57">
        <v>40654</v>
      </c>
      <c r="N1607" s="55" t="s">
        <v>76</v>
      </c>
      <c r="O1607" s="58">
        <v>15.630836</v>
      </c>
      <c r="P1607" s="55" t="s">
        <v>75</v>
      </c>
      <c r="Q1607" s="55" t="s">
        <v>74</v>
      </c>
      <c r="R1607" s="59">
        <v>8.4</v>
      </c>
      <c r="S1607" s="59">
        <v>10</v>
      </c>
      <c r="T1607" s="59">
        <v>55.7</v>
      </c>
      <c r="U1607" s="55" t="s">
        <v>1658</v>
      </c>
      <c r="V1607" s="59">
        <v>59.151034000000003</v>
      </c>
      <c r="W1607" s="55" t="s">
        <v>21</v>
      </c>
      <c r="X1607" s="61">
        <v>8</v>
      </c>
      <c r="Y1607" s="11">
        <f t="shared" si="120"/>
        <v>2011</v>
      </c>
      <c r="Z1607" s="7" t="str">
        <f t="shared" si="121"/>
        <v>2011.2</v>
      </c>
      <c r="AA1607" s="12" t="str">
        <f>IF(AND(INDEX('Rate Case History'!V$11:V$13,MATCH($F1607,'Rate Case History'!$U$11:$U$13,0))="Yes",INDEX('Rate Case History'!V$15:V$17,MATCH($N1607,'Rate Case History'!$U$15:$U$17,0))="Yes",$M1607&lt;='Rate Case History'!$V$7,ISNUMBER($S1607)),$S1607/100,"NA")</f>
        <v>NA</v>
      </c>
    </row>
    <row r="1608" spans="1:27" x14ac:dyDescent="0.25">
      <c r="A1608" s="55" t="s">
        <v>56</v>
      </c>
      <c r="B1608" s="56" t="s">
        <v>312</v>
      </c>
      <c r="C1608" s="55" t="s">
        <v>173</v>
      </c>
      <c r="D1608" s="55" t="s">
        <v>1238</v>
      </c>
      <c r="E1608" s="55" t="s">
        <v>163</v>
      </c>
      <c r="F1608" s="55" t="s">
        <v>35</v>
      </c>
      <c r="G1608" s="57">
        <v>38975</v>
      </c>
      <c r="H1608" s="58">
        <v>17.2</v>
      </c>
      <c r="I1608" s="59">
        <v>9.1199999999999992</v>
      </c>
      <c r="J1608" s="59">
        <v>11.25</v>
      </c>
      <c r="K1608" s="59">
        <v>55.56</v>
      </c>
      <c r="L1608" s="59">
        <v>650</v>
      </c>
      <c r="M1608" s="57">
        <v>39344</v>
      </c>
      <c r="N1608" s="55" t="s">
        <v>73</v>
      </c>
      <c r="O1608" s="58">
        <v>3.9</v>
      </c>
      <c r="P1608" s="55" t="s">
        <v>74</v>
      </c>
      <c r="Q1608" s="55" t="s">
        <v>75</v>
      </c>
      <c r="R1608" s="59">
        <v>8.41</v>
      </c>
      <c r="S1608" s="59">
        <v>10</v>
      </c>
      <c r="T1608" s="59" t="s">
        <v>17</v>
      </c>
      <c r="U1608" s="55" t="s">
        <v>1697</v>
      </c>
      <c r="V1608" s="59" t="s">
        <v>17</v>
      </c>
      <c r="W1608" s="55" t="s">
        <v>17</v>
      </c>
      <c r="X1608" s="61">
        <v>12</v>
      </c>
      <c r="Y1608" s="11">
        <f t="shared" si="120"/>
        <v>2007</v>
      </c>
      <c r="Z1608" s="7" t="str">
        <f t="shared" si="121"/>
        <v>2007.3</v>
      </c>
      <c r="AA1608" s="12">
        <f>IF(AND(INDEX('Rate Case History'!V$11:V$13,MATCH($F1608,'Rate Case History'!$U$11:$U$13,0))="Yes",INDEX('Rate Case History'!V$15:V$17,MATCH($N1608,'Rate Case History'!$U$15:$U$17,0))="Yes",$M1608&lt;='Rate Case History'!$V$7,ISNUMBER($S1608)),$S1608/100,"NA")</f>
        <v>0.1</v>
      </c>
    </row>
    <row r="1609" spans="1:27" x14ac:dyDescent="0.25">
      <c r="A1609" s="55" t="s">
        <v>56</v>
      </c>
      <c r="B1609" s="56" t="s">
        <v>312</v>
      </c>
      <c r="C1609" s="55" t="s">
        <v>173</v>
      </c>
      <c r="D1609" s="55" t="s">
        <v>1239</v>
      </c>
      <c r="E1609" s="55" t="s">
        <v>163</v>
      </c>
      <c r="F1609" s="55" t="s">
        <v>35</v>
      </c>
      <c r="G1609" s="57">
        <v>38013</v>
      </c>
      <c r="H1609" s="58">
        <v>19.600000000000001</v>
      </c>
      <c r="I1609" s="59">
        <v>8.6999999999999993</v>
      </c>
      <c r="J1609" s="59">
        <v>10.5</v>
      </c>
      <c r="K1609" s="59">
        <v>54.09</v>
      </c>
      <c r="L1609" s="59">
        <v>646.9</v>
      </c>
      <c r="M1609" s="57">
        <v>38257</v>
      </c>
      <c r="N1609" s="55" t="s">
        <v>73</v>
      </c>
      <c r="O1609" s="58">
        <v>0</v>
      </c>
      <c r="P1609" s="55" t="s">
        <v>74</v>
      </c>
      <c r="Q1609" s="55" t="s">
        <v>75</v>
      </c>
      <c r="R1609" s="59">
        <v>8.44</v>
      </c>
      <c r="S1609" s="59">
        <v>10.5</v>
      </c>
      <c r="T1609" s="59">
        <v>50.96</v>
      </c>
      <c r="U1609" s="55" t="s">
        <v>1804</v>
      </c>
      <c r="V1609" s="59" t="s">
        <v>17</v>
      </c>
      <c r="W1609" s="55" t="s">
        <v>18</v>
      </c>
      <c r="X1609" s="61">
        <v>8</v>
      </c>
      <c r="Y1609" s="11">
        <f t="shared" si="120"/>
        <v>2004</v>
      </c>
      <c r="Z1609" s="7" t="str">
        <f t="shared" si="121"/>
        <v>2004.3</v>
      </c>
      <c r="AA1609" s="12">
        <f>IF(AND(INDEX('Rate Case History'!V$11:V$13,MATCH($F1609,'Rate Case History'!$U$11:$U$13,0))="Yes",INDEX('Rate Case History'!V$15:V$17,MATCH($N1609,'Rate Case History'!$U$15:$U$17,0))="Yes",$M1609&lt;='Rate Case History'!$V$7,ISNUMBER($S1609)),$S1609/100,"NA")</f>
        <v>0.105</v>
      </c>
    </row>
    <row r="1610" spans="1:27" x14ac:dyDescent="0.25">
      <c r="A1610" s="55" t="s">
        <v>56</v>
      </c>
      <c r="B1610" s="56" t="s">
        <v>312</v>
      </c>
      <c r="C1610" s="55" t="s">
        <v>173</v>
      </c>
      <c r="D1610" s="55" t="s">
        <v>1240</v>
      </c>
      <c r="E1610" s="55" t="s">
        <v>163</v>
      </c>
      <c r="F1610" s="55" t="s">
        <v>35</v>
      </c>
      <c r="G1610" s="57">
        <v>37421</v>
      </c>
      <c r="H1610" s="58">
        <v>23</v>
      </c>
      <c r="I1610" s="59">
        <v>9.26</v>
      </c>
      <c r="J1610" s="59">
        <v>12.5</v>
      </c>
      <c r="K1610" s="59">
        <v>51.44</v>
      </c>
      <c r="L1610" s="59">
        <v>571.9</v>
      </c>
      <c r="M1610" s="57">
        <v>37973</v>
      </c>
      <c r="N1610" s="55" t="s">
        <v>76</v>
      </c>
      <c r="O1610" s="58">
        <v>10.8</v>
      </c>
      <c r="P1610" s="55" t="s">
        <v>74</v>
      </c>
      <c r="Q1610" s="55" t="s">
        <v>75</v>
      </c>
      <c r="R1610" s="59">
        <v>8.44</v>
      </c>
      <c r="S1610" s="59">
        <v>10.5</v>
      </c>
      <c r="T1610" s="59">
        <v>50.96</v>
      </c>
      <c r="U1610" s="55" t="s">
        <v>1720</v>
      </c>
      <c r="V1610" s="59">
        <v>571.9</v>
      </c>
      <c r="W1610" s="55" t="s">
        <v>18</v>
      </c>
      <c r="X1610" s="61">
        <v>18</v>
      </c>
      <c r="Y1610" s="11">
        <f t="shared" si="120"/>
        <v>2003</v>
      </c>
      <c r="Z1610" s="7" t="str">
        <f t="shared" si="121"/>
        <v>2003.4</v>
      </c>
      <c r="AA1610" s="12">
        <f>IF(AND(INDEX('Rate Case History'!V$11:V$13,MATCH($F1610,'Rate Case History'!$U$11:$U$13,0))="Yes",INDEX('Rate Case History'!V$15:V$17,MATCH($N1610,'Rate Case History'!$U$15:$U$17,0))="Yes",$M1610&lt;='Rate Case History'!$V$7,ISNUMBER($S1610)),$S1610/100,"NA")</f>
        <v>0.105</v>
      </c>
    </row>
    <row r="1611" spans="1:27" x14ac:dyDescent="0.25">
      <c r="A1611" s="55" t="s">
        <v>56</v>
      </c>
      <c r="B1611" s="56" t="s">
        <v>312</v>
      </c>
      <c r="C1611" s="55" t="s">
        <v>173</v>
      </c>
      <c r="D1611" s="55" t="s">
        <v>1241</v>
      </c>
      <c r="E1611" s="55" t="s">
        <v>163</v>
      </c>
      <c r="F1611" s="55" t="s">
        <v>35</v>
      </c>
      <c r="G1611" s="57">
        <v>34453</v>
      </c>
      <c r="H1611" s="58">
        <v>13.3</v>
      </c>
      <c r="I1611" s="59">
        <v>10.49</v>
      </c>
      <c r="J1611" s="59">
        <v>12.75</v>
      </c>
      <c r="K1611" s="59">
        <v>53.1</v>
      </c>
      <c r="L1611" s="60">
        <v>331.1</v>
      </c>
      <c r="M1611" s="57">
        <v>34971</v>
      </c>
      <c r="N1611" s="55" t="s">
        <v>76</v>
      </c>
      <c r="O1611" s="58">
        <v>6.8</v>
      </c>
      <c r="P1611" s="55" t="s">
        <v>74</v>
      </c>
      <c r="Q1611" s="55" t="s">
        <v>75</v>
      </c>
      <c r="R1611" s="59">
        <v>9.7200000000000006</v>
      </c>
      <c r="S1611" s="59">
        <v>11.5</v>
      </c>
      <c r="T1611" s="59">
        <v>51.61</v>
      </c>
      <c r="U1611" s="55" t="s">
        <v>1725</v>
      </c>
      <c r="V1611" s="60">
        <v>329.2</v>
      </c>
      <c r="W1611" s="55" t="s">
        <v>18</v>
      </c>
      <c r="X1611" s="61">
        <v>17</v>
      </c>
      <c r="Y1611" s="11">
        <f t="shared" si="120"/>
        <v>1995</v>
      </c>
      <c r="Z1611" s="7" t="str">
        <f t="shared" si="121"/>
        <v>1995.3</v>
      </c>
      <c r="AA1611" s="12">
        <f>IF(AND(INDEX('Rate Case History'!V$11:V$13,MATCH($F1611,'Rate Case History'!$U$11:$U$13,0))="Yes",INDEX('Rate Case History'!V$15:V$17,MATCH($N1611,'Rate Case History'!$U$15:$U$17,0))="Yes",$M1611&lt;='Rate Case History'!$V$7,ISNUMBER($S1611)),$S1611/100,"NA")</f>
        <v>0.115</v>
      </c>
    </row>
    <row r="1612" spans="1:27" x14ac:dyDescent="0.25">
      <c r="A1612" s="55" t="s">
        <v>56</v>
      </c>
      <c r="B1612" s="56" t="s">
        <v>312</v>
      </c>
      <c r="C1612" s="55" t="s">
        <v>173</v>
      </c>
      <c r="D1612" s="55" t="s">
        <v>2546</v>
      </c>
      <c r="E1612" s="55" t="s">
        <v>163</v>
      </c>
      <c r="F1612" s="55" t="s">
        <v>35</v>
      </c>
      <c r="G1612" s="57">
        <v>33030</v>
      </c>
      <c r="H1612" s="58">
        <v>7.7</v>
      </c>
      <c r="I1612" s="59">
        <v>11.04</v>
      </c>
      <c r="J1612" s="59">
        <v>13</v>
      </c>
      <c r="K1612" s="59">
        <v>53.8</v>
      </c>
      <c r="L1612" s="60" t="s">
        <v>17</v>
      </c>
      <c r="M1612" s="57">
        <v>33331</v>
      </c>
      <c r="N1612" s="55" t="s">
        <v>73</v>
      </c>
      <c r="O1612" s="58">
        <v>7.1</v>
      </c>
      <c r="P1612" s="55" t="s">
        <v>74</v>
      </c>
      <c r="Q1612" s="55" t="s">
        <v>74</v>
      </c>
      <c r="R1612" s="59">
        <v>11.05</v>
      </c>
      <c r="S1612" s="59">
        <v>13</v>
      </c>
      <c r="T1612" s="59">
        <v>53.77</v>
      </c>
      <c r="U1612" s="55" t="s">
        <v>1865</v>
      </c>
      <c r="V1612" s="59" t="s">
        <v>17</v>
      </c>
      <c r="W1612" s="55" t="s">
        <v>18</v>
      </c>
      <c r="X1612" s="61">
        <v>10</v>
      </c>
      <c r="Y1612" s="11">
        <f t="shared" si="120"/>
        <v>1991</v>
      </c>
      <c r="Z1612" s="7" t="str">
        <f t="shared" si="121"/>
        <v>1991.2</v>
      </c>
      <c r="AA1612" s="12">
        <f>IF(AND(INDEX('Rate Case History'!V$11:V$13,MATCH($F1612,'Rate Case History'!$U$11:$U$13,0))="Yes",INDEX('Rate Case History'!V$15:V$17,MATCH($N1612,'Rate Case History'!$U$15:$U$17,0))="Yes",$M1612&lt;='Rate Case History'!$V$7,ISNUMBER($S1612)),$S1612/100,"NA")</f>
        <v>0.13</v>
      </c>
    </row>
    <row r="1613" spans="1:27" x14ac:dyDescent="0.25">
      <c r="A1613" s="55" t="s">
        <v>56</v>
      </c>
      <c r="B1613" s="56" t="s">
        <v>312</v>
      </c>
      <c r="C1613" s="55" t="s">
        <v>173</v>
      </c>
      <c r="D1613" s="55" t="s">
        <v>2547</v>
      </c>
      <c r="E1613" s="55" t="s">
        <v>163</v>
      </c>
      <c r="F1613" s="55" t="s">
        <v>35</v>
      </c>
      <c r="G1613" s="57">
        <v>32219</v>
      </c>
      <c r="H1613" s="58">
        <v>15.1</v>
      </c>
      <c r="I1613" s="59">
        <v>11.4</v>
      </c>
      <c r="J1613" s="59">
        <v>15.25</v>
      </c>
      <c r="K1613" s="59">
        <v>48.01</v>
      </c>
      <c r="L1613" s="60" t="s">
        <v>17</v>
      </c>
      <c r="M1613" s="57">
        <v>32444</v>
      </c>
      <c r="N1613" s="55" t="s">
        <v>76</v>
      </c>
      <c r="O1613" s="58">
        <v>4.9000000000000004</v>
      </c>
      <c r="P1613" s="55" t="s">
        <v>74</v>
      </c>
      <c r="Q1613" s="55" t="s">
        <v>74</v>
      </c>
      <c r="R1613" s="59">
        <v>10.6</v>
      </c>
      <c r="S1613" s="59">
        <v>13</v>
      </c>
      <c r="T1613" s="59">
        <v>49.83</v>
      </c>
      <c r="U1613" s="55" t="s">
        <v>1953</v>
      </c>
      <c r="V1613" s="60" t="s">
        <v>17</v>
      </c>
      <c r="W1613" s="55" t="s">
        <v>18</v>
      </c>
      <c r="X1613" s="61">
        <v>7</v>
      </c>
      <c r="Y1613" s="11">
        <f t="shared" si="120"/>
        <v>1988</v>
      </c>
      <c r="Z1613" s="7" t="str">
        <f t="shared" si="121"/>
        <v>1988.4</v>
      </c>
      <c r="AA1613" s="12">
        <f>IF(AND(INDEX('Rate Case History'!V$11:V$13,MATCH($F1613,'Rate Case History'!$U$11:$U$13,0))="Yes",INDEX('Rate Case History'!V$15:V$17,MATCH($N1613,'Rate Case History'!$U$15:$U$17,0))="Yes",$M1613&lt;='Rate Case History'!$V$7,ISNUMBER($S1613)),$S1613/100,"NA")</f>
        <v>0.13</v>
      </c>
    </row>
    <row r="1614" spans="1:27" x14ac:dyDescent="0.25">
      <c r="A1614" s="55" t="s">
        <v>56</v>
      </c>
      <c r="B1614" s="56" t="s">
        <v>312</v>
      </c>
      <c r="C1614" s="55" t="s">
        <v>173</v>
      </c>
      <c r="D1614" s="55" t="s">
        <v>2548</v>
      </c>
      <c r="E1614" s="55" t="s">
        <v>163</v>
      </c>
      <c r="F1614" s="55" t="s">
        <v>35</v>
      </c>
      <c r="G1614" s="57">
        <v>31246</v>
      </c>
      <c r="H1614" s="58">
        <v>4</v>
      </c>
      <c r="I1614" s="59">
        <v>11.17</v>
      </c>
      <c r="J1614" s="59">
        <v>14.5</v>
      </c>
      <c r="K1614" s="59">
        <v>48.96</v>
      </c>
      <c r="L1614" s="60" t="s">
        <v>17</v>
      </c>
      <c r="M1614" s="57">
        <v>31412</v>
      </c>
      <c r="N1614" s="55" t="s">
        <v>76</v>
      </c>
      <c r="O1614" s="58">
        <v>4</v>
      </c>
      <c r="P1614" s="55" t="s">
        <v>74</v>
      </c>
      <c r="Q1614" s="55" t="s">
        <v>75</v>
      </c>
      <c r="R1614" s="59">
        <v>11.17</v>
      </c>
      <c r="S1614" s="59">
        <v>14.5</v>
      </c>
      <c r="T1614" s="59">
        <v>48.96</v>
      </c>
      <c r="U1614" s="55" t="s">
        <v>2366</v>
      </c>
      <c r="V1614" s="60" t="s">
        <v>17</v>
      </c>
      <c r="W1614" s="55" t="s">
        <v>17</v>
      </c>
      <c r="X1614" s="61">
        <v>5</v>
      </c>
      <c r="Y1614" s="11">
        <f t="shared" si="120"/>
        <v>1985</v>
      </c>
      <c r="Z1614" s="7" t="str">
        <f t="shared" si="121"/>
        <v>1985.4</v>
      </c>
      <c r="AA1614" s="12">
        <f>IF(AND(INDEX('Rate Case History'!V$11:V$13,MATCH($F1614,'Rate Case History'!$U$11:$U$13,0))="Yes",INDEX('Rate Case History'!V$15:V$17,MATCH($N1614,'Rate Case History'!$U$15:$U$17,0))="Yes",$M1614&lt;='Rate Case History'!$V$7,ISNUMBER($S1614)),$S1614/100,"NA")</f>
        <v>0.14499999999999999</v>
      </c>
    </row>
    <row r="1615" spans="1:27" x14ac:dyDescent="0.25">
      <c r="A1615" s="55" t="s">
        <v>56</v>
      </c>
      <c r="B1615" s="56" t="s">
        <v>312</v>
      </c>
      <c r="C1615" s="55" t="s">
        <v>173</v>
      </c>
      <c r="D1615" s="55" t="s">
        <v>2549</v>
      </c>
      <c r="E1615" s="55" t="s">
        <v>163</v>
      </c>
      <c r="F1615" s="55" t="s">
        <v>35</v>
      </c>
      <c r="G1615" s="57">
        <v>30872</v>
      </c>
      <c r="H1615" s="58">
        <v>6.2</v>
      </c>
      <c r="I1615" s="59">
        <v>11.08</v>
      </c>
      <c r="J1615" s="59">
        <v>14.5</v>
      </c>
      <c r="K1615" s="59">
        <v>43.91</v>
      </c>
      <c r="L1615" s="60" t="s">
        <v>17</v>
      </c>
      <c r="M1615" s="57">
        <v>31098</v>
      </c>
      <c r="N1615" s="55" t="s">
        <v>76</v>
      </c>
      <c r="O1615" s="58">
        <v>4.9000000000000004</v>
      </c>
      <c r="P1615" s="55" t="s">
        <v>74</v>
      </c>
      <c r="Q1615" s="55" t="s">
        <v>75</v>
      </c>
      <c r="R1615" s="59">
        <v>10.96</v>
      </c>
      <c r="S1615" s="59">
        <v>14.5</v>
      </c>
      <c r="T1615" s="59">
        <v>43.91</v>
      </c>
      <c r="U1615" s="55" t="s">
        <v>1957</v>
      </c>
      <c r="V1615" s="60" t="s">
        <v>17</v>
      </c>
      <c r="W1615" s="55" t="s">
        <v>18</v>
      </c>
      <c r="X1615" s="61">
        <v>7</v>
      </c>
      <c r="Y1615" s="11">
        <f t="shared" si="120"/>
        <v>1985</v>
      </c>
      <c r="Z1615" s="7" t="str">
        <f t="shared" si="121"/>
        <v>1985.1</v>
      </c>
      <c r="AA1615" s="12">
        <f>IF(AND(INDEX('Rate Case History'!V$11:V$13,MATCH($F1615,'Rate Case History'!$U$11:$U$13,0))="Yes",INDEX('Rate Case History'!V$15:V$17,MATCH($N1615,'Rate Case History'!$U$15:$U$17,0))="Yes",$M1615&lt;='Rate Case History'!$V$7,ISNUMBER($S1615)),$S1615/100,"NA")</f>
        <v>0.14499999999999999</v>
      </c>
    </row>
    <row r="1616" spans="1:27" x14ac:dyDescent="0.25">
      <c r="A1616" s="55" t="s">
        <v>56</v>
      </c>
      <c r="B1616" s="56" t="s">
        <v>312</v>
      </c>
      <c r="C1616" s="55" t="s">
        <v>173</v>
      </c>
      <c r="D1616" s="55" t="s">
        <v>2550</v>
      </c>
      <c r="E1616" s="55" t="s">
        <v>163</v>
      </c>
      <c r="F1616" s="55" t="s">
        <v>35</v>
      </c>
      <c r="G1616" s="57">
        <v>30068</v>
      </c>
      <c r="H1616" s="58">
        <v>19.8</v>
      </c>
      <c r="I1616" s="59">
        <v>13.69</v>
      </c>
      <c r="J1616" s="59">
        <v>19.5</v>
      </c>
      <c r="K1616" s="59">
        <v>36.299999999999997</v>
      </c>
      <c r="L1616" s="59" t="s">
        <v>17</v>
      </c>
      <c r="M1616" s="57">
        <v>30279</v>
      </c>
      <c r="N1616" s="55" t="s">
        <v>76</v>
      </c>
      <c r="O1616" s="58">
        <v>10.1</v>
      </c>
      <c r="P1616" s="55" t="s">
        <v>74</v>
      </c>
      <c r="Q1616" s="55" t="s">
        <v>75</v>
      </c>
      <c r="R1616" s="59">
        <v>11.5</v>
      </c>
      <c r="S1616" s="59">
        <v>14.5</v>
      </c>
      <c r="T1616" s="59">
        <v>36.82</v>
      </c>
      <c r="U1616" s="55" t="s">
        <v>1981</v>
      </c>
      <c r="V1616" s="59" t="s">
        <v>17</v>
      </c>
      <c r="W1616" s="55" t="s">
        <v>18</v>
      </c>
      <c r="X1616" s="61">
        <v>7</v>
      </c>
      <c r="Y1616" s="11">
        <f t="shared" si="120"/>
        <v>1982</v>
      </c>
      <c r="Z1616" s="7" t="str">
        <f t="shared" si="121"/>
        <v>1982.4</v>
      </c>
      <c r="AA1616" s="12">
        <f>IF(AND(INDEX('Rate Case History'!V$11:V$13,MATCH($F1616,'Rate Case History'!$U$11:$U$13,0))="Yes",INDEX('Rate Case History'!V$15:V$17,MATCH($N1616,'Rate Case History'!$U$15:$U$17,0))="Yes",$M1616&lt;='Rate Case History'!$V$7,ISNUMBER($S1616)),$S1616/100,"NA")</f>
        <v>0.14499999999999999</v>
      </c>
    </row>
    <row r="1617" spans="1:27" x14ac:dyDescent="0.25">
      <c r="A1617" s="55" t="s">
        <v>60</v>
      </c>
      <c r="B1617" s="56" t="s">
        <v>61</v>
      </c>
      <c r="C1617" s="55" t="s">
        <v>62</v>
      </c>
      <c r="D1617" s="55" t="s">
        <v>1626</v>
      </c>
      <c r="E1617" s="55" t="s">
        <v>163</v>
      </c>
      <c r="F1617" s="55" t="s">
        <v>35</v>
      </c>
      <c r="G1617" s="57">
        <v>44582</v>
      </c>
      <c r="H1617" s="58">
        <v>10.922000000000001</v>
      </c>
      <c r="I1617" s="59">
        <v>7.31</v>
      </c>
      <c r="J1617" s="59">
        <v>10.25</v>
      </c>
      <c r="K1617" s="59">
        <v>48.5</v>
      </c>
      <c r="L1617" s="59">
        <v>514.94200000000001</v>
      </c>
      <c r="M1617" s="57">
        <v>44907</v>
      </c>
      <c r="N1617" s="55" t="s">
        <v>73</v>
      </c>
      <c r="O1617" s="58">
        <v>7.5</v>
      </c>
      <c r="P1617" s="55" t="s">
        <v>75</v>
      </c>
      <c r="Q1617" s="55" t="s">
        <v>74</v>
      </c>
      <c r="R1617" s="59">
        <v>7.03</v>
      </c>
      <c r="S1617" s="59" t="s">
        <v>17</v>
      </c>
      <c r="T1617" s="59" t="s">
        <v>17</v>
      </c>
      <c r="U1617" s="55" t="s">
        <v>17</v>
      </c>
      <c r="V1617" s="59">
        <v>510.14800000000002</v>
      </c>
      <c r="W1617" s="55" t="s">
        <v>17</v>
      </c>
      <c r="X1617" s="61">
        <v>10</v>
      </c>
      <c r="Y1617" s="11">
        <f t="shared" ref="Y1617:Y1629" si="122">YEAR(M1617)</f>
        <v>2022</v>
      </c>
      <c r="Z1617" s="7" t="str">
        <f t="shared" ref="Z1617:Z1629" si="123">YEAR(M1617)&amp;"."&amp;INT((MONTH(M1617)-1)/3)+1</f>
        <v>2022.4</v>
      </c>
      <c r="AA1617" s="12" t="str">
        <f>IF(AND(INDEX('Rate Case History'!V$11:V$13,MATCH($F1617,'Rate Case History'!$U$11:$U$13,0))="Yes",INDEX('Rate Case History'!V$15:V$17,MATCH($N1617,'Rate Case History'!$U$15:$U$17,0))="Yes",$M1617&lt;='Rate Case History'!$V$7,ISNUMBER($S1617)),$S1617/100,"NA")</f>
        <v>NA</v>
      </c>
    </row>
    <row r="1618" spans="1:27" x14ac:dyDescent="0.25">
      <c r="A1618" s="55" t="s">
        <v>60</v>
      </c>
      <c r="B1618" s="56" t="s">
        <v>61</v>
      </c>
      <c r="C1618" s="55" t="s">
        <v>62</v>
      </c>
      <c r="D1618" s="55" t="s">
        <v>1242</v>
      </c>
      <c r="E1618" s="55" t="s">
        <v>163</v>
      </c>
      <c r="F1618" s="55" t="s">
        <v>35</v>
      </c>
      <c r="G1618" s="57">
        <v>44134</v>
      </c>
      <c r="H1618" s="58">
        <v>10.666</v>
      </c>
      <c r="I1618" s="59">
        <v>7.43</v>
      </c>
      <c r="J1618" s="59">
        <v>9.9</v>
      </c>
      <c r="K1618" s="59">
        <v>50</v>
      </c>
      <c r="L1618" s="59">
        <v>441.923</v>
      </c>
      <c r="M1618" s="57">
        <v>44466</v>
      </c>
      <c r="N1618" s="55" t="s">
        <v>73</v>
      </c>
      <c r="O1618" s="58">
        <v>8.0779999999999994</v>
      </c>
      <c r="P1618" s="55" t="s">
        <v>74</v>
      </c>
      <c r="Q1618" s="55" t="s">
        <v>74</v>
      </c>
      <c r="R1618" s="59">
        <v>7.12</v>
      </c>
      <c r="S1618" s="59">
        <v>9.4</v>
      </c>
      <c r="T1618" s="59">
        <v>48.5</v>
      </c>
      <c r="U1618" s="55" t="s">
        <v>1686</v>
      </c>
      <c r="V1618" s="59">
        <v>441.923</v>
      </c>
      <c r="W1618" s="55" t="s">
        <v>21</v>
      </c>
      <c r="X1618" s="61">
        <v>11</v>
      </c>
      <c r="Y1618" s="11">
        <f t="shared" si="122"/>
        <v>2021</v>
      </c>
      <c r="Z1618" s="7" t="str">
        <f t="shared" si="123"/>
        <v>2021.3</v>
      </c>
      <c r="AA1618" s="12">
        <f>IF(AND(INDEX('Rate Case History'!V$11:V$13,MATCH($F1618,'Rate Case History'!$U$11:$U$13,0))="Yes",INDEX('Rate Case History'!V$15:V$17,MATCH($N1618,'Rate Case History'!$U$15:$U$17,0))="Yes",$M1618&lt;='Rate Case History'!$V$7,ISNUMBER($S1618)),$S1618/100,"NA")</f>
        <v>9.4E-2</v>
      </c>
    </row>
    <row r="1619" spans="1:27" x14ac:dyDescent="0.25">
      <c r="A1619" s="55" t="s">
        <v>60</v>
      </c>
      <c r="B1619" s="56" t="s">
        <v>61</v>
      </c>
      <c r="C1619" s="55" t="s">
        <v>62</v>
      </c>
      <c r="D1619" s="55" t="s">
        <v>1243</v>
      </c>
      <c r="E1619" s="55" t="s">
        <v>163</v>
      </c>
      <c r="F1619" s="55" t="s">
        <v>35</v>
      </c>
      <c r="G1619" s="57">
        <v>43585</v>
      </c>
      <c r="H1619" s="58">
        <v>12.935</v>
      </c>
      <c r="I1619" s="59">
        <v>7.52</v>
      </c>
      <c r="J1619" s="59">
        <v>9.9</v>
      </c>
      <c r="K1619" s="59">
        <v>50</v>
      </c>
      <c r="L1619" s="59">
        <v>398.99</v>
      </c>
      <c r="M1619" s="57">
        <v>43915</v>
      </c>
      <c r="N1619" s="55" t="s">
        <v>73</v>
      </c>
      <c r="O1619" s="58">
        <v>8</v>
      </c>
      <c r="P1619" s="55" t="s">
        <v>74</v>
      </c>
      <c r="Q1619" s="55" t="s">
        <v>74</v>
      </c>
      <c r="R1619" s="59">
        <v>7.21</v>
      </c>
      <c r="S1619" s="59">
        <v>9.4</v>
      </c>
      <c r="T1619" s="59">
        <v>48.5</v>
      </c>
      <c r="U1619" s="55" t="s">
        <v>1687</v>
      </c>
      <c r="V1619" s="59" t="s">
        <v>17</v>
      </c>
      <c r="W1619" s="55" t="s">
        <v>17</v>
      </c>
      <c r="X1619" s="61">
        <v>11</v>
      </c>
      <c r="Y1619" s="11">
        <f t="shared" si="122"/>
        <v>2020</v>
      </c>
      <c r="Z1619" s="7" t="str">
        <f t="shared" si="123"/>
        <v>2020.1</v>
      </c>
      <c r="AA1619" s="12">
        <f>IF(AND(INDEX('Rate Case History'!V$11:V$13,MATCH($F1619,'Rate Case History'!$U$11:$U$13,0))="Yes",INDEX('Rate Case History'!V$15:V$17,MATCH($N1619,'Rate Case History'!$U$15:$U$17,0))="Yes",$M1619&lt;='Rate Case History'!$V$7,ISNUMBER($S1619)),$S1619/100,"NA")</f>
        <v>9.4E-2</v>
      </c>
    </row>
    <row r="1620" spans="1:27" x14ac:dyDescent="0.25">
      <c r="A1620" s="55" t="s">
        <v>60</v>
      </c>
      <c r="B1620" s="56" t="s">
        <v>61</v>
      </c>
      <c r="C1620" s="55" t="s">
        <v>62</v>
      </c>
      <c r="D1620" s="55" t="s">
        <v>1244</v>
      </c>
      <c r="E1620" s="55" t="s">
        <v>163</v>
      </c>
      <c r="F1620" s="55" t="s">
        <v>35</v>
      </c>
      <c r="G1620" s="57">
        <v>42881</v>
      </c>
      <c r="H1620" s="58">
        <v>7.6</v>
      </c>
      <c r="I1620" s="59">
        <v>7.76</v>
      </c>
      <c r="J1620" s="59">
        <v>9.9</v>
      </c>
      <c r="K1620" s="59">
        <v>50</v>
      </c>
      <c r="L1620" s="59">
        <v>319.53899999999999</v>
      </c>
      <c r="M1620" s="57">
        <v>43216</v>
      </c>
      <c r="N1620" s="55" t="s">
        <v>76</v>
      </c>
      <c r="O1620" s="58">
        <v>-2.1</v>
      </c>
      <c r="P1620" s="55" t="s">
        <v>74</v>
      </c>
      <c r="Q1620" s="55" t="s">
        <v>74</v>
      </c>
      <c r="R1620" s="59">
        <v>7.5</v>
      </c>
      <c r="S1620" s="59">
        <v>9.5</v>
      </c>
      <c r="T1620" s="59">
        <v>48.5</v>
      </c>
      <c r="U1620" s="55" t="s">
        <v>1722</v>
      </c>
      <c r="V1620" s="59">
        <v>310.09899999999999</v>
      </c>
      <c r="W1620" s="55" t="s">
        <v>21</v>
      </c>
      <c r="X1620" s="61">
        <v>11</v>
      </c>
      <c r="Y1620" s="11">
        <f t="shared" si="122"/>
        <v>2018</v>
      </c>
      <c r="Z1620" s="7" t="str">
        <f t="shared" si="123"/>
        <v>2018.2</v>
      </c>
      <c r="AA1620" s="12">
        <f>IF(AND(INDEX('Rate Case History'!V$11:V$13,MATCH($F1620,'Rate Case History'!$U$11:$U$13,0))="Yes",INDEX('Rate Case History'!V$15:V$17,MATCH($N1620,'Rate Case History'!$U$15:$U$17,0))="Yes",$M1620&lt;='Rate Case History'!$V$7,ISNUMBER($S1620)),$S1620/100,"NA")</f>
        <v>9.5000000000000001E-2</v>
      </c>
    </row>
    <row r="1621" spans="1:27" x14ac:dyDescent="0.25">
      <c r="A1621" s="55" t="s">
        <v>60</v>
      </c>
      <c r="B1621" s="56" t="s">
        <v>61</v>
      </c>
      <c r="C1621" s="55" t="s">
        <v>62</v>
      </c>
      <c r="D1621" s="55" t="s">
        <v>1245</v>
      </c>
      <c r="E1621" s="55" t="s">
        <v>163</v>
      </c>
      <c r="F1621" s="55" t="s">
        <v>35</v>
      </c>
      <c r="G1621" s="57">
        <v>42419</v>
      </c>
      <c r="H1621" s="58">
        <v>5.3</v>
      </c>
      <c r="I1621" s="59">
        <v>7.64</v>
      </c>
      <c r="J1621" s="59">
        <v>9.9</v>
      </c>
      <c r="K1621" s="59">
        <v>48.5</v>
      </c>
      <c r="L1621" s="59">
        <v>302.85899999999998</v>
      </c>
      <c r="M1621" s="57">
        <v>42719</v>
      </c>
      <c r="N1621" s="55" t="s">
        <v>76</v>
      </c>
      <c r="O1621" s="58">
        <v>0</v>
      </c>
      <c r="P1621" s="55" t="s">
        <v>74</v>
      </c>
      <c r="Q1621" s="55" t="s">
        <v>74</v>
      </c>
      <c r="R1621" s="59" t="s">
        <v>17</v>
      </c>
      <c r="S1621" s="59" t="s">
        <v>17</v>
      </c>
      <c r="T1621" s="59" t="s">
        <v>17</v>
      </c>
      <c r="U1621" s="55" t="s">
        <v>17</v>
      </c>
      <c r="V1621" s="59" t="s">
        <v>17</v>
      </c>
      <c r="W1621" s="55" t="s">
        <v>17</v>
      </c>
      <c r="X1621" s="61">
        <v>10</v>
      </c>
      <c r="Y1621" s="11">
        <f t="shared" si="122"/>
        <v>2016</v>
      </c>
      <c r="Z1621" s="7" t="str">
        <f t="shared" si="123"/>
        <v>2016.4</v>
      </c>
      <c r="AA1621" s="12" t="str">
        <f>IF(AND(INDEX('Rate Case History'!V$11:V$13,MATCH($F1621,'Rate Case History'!$U$11:$U$13,0))="Yes",INDEX('Rate Case History'!V$15:V$17,MATCH($N1621,'Rate Case History'!$U$15:$U$17,0))="Yes",$M1621&lt;='Rate Case History'!$V$7,ISNUMBER($S1621)),$S1621/100,"NA")</f>
        <v>NA</v>
      </c>
    </row>
    <row r="1622" spans="1:27" x14ac:dyDescent="0.25">
      <c r="A1622" s="55" t="s">
        <v>60</v>
      </c>
      <c r="B1622" s="56" t="s">
        <v>61</v>
      </c>
      <c r="C1622" s="55" t="s">
        <v>62</v>
      </c>
      <c r="D1622" s="55" t="s">
        <v>1246</v>
      </c>
      <c r="E1622" s="55" t="s">
        <v>163</v>
      </c>
      <c r="F1622" s="55" t="s">
        <v>35</v>
      </c>
      <c r="G1622" s="57">
        <v>42044</v>
      </c>
      <c r="H1622" s="58">
        <v>12.021000000000001</v>
      </c>
      <c r="I1622" s="59">
        <v>7.46</v>
      </c>
      <c r="J1622" s="59">
        <v>9.9</v>
      </c>
      <c r="K1622" s="59">
        <v>48</v>
      </c>
      <c r="L1622" s="59">
        <v>286.08600000000001</v>
      </c>
      <c r="M1622" s="57">
        <v>42375</v>
      </c>
      <c r="N1622" s="55" t="s">
        <v>73</v>
      </c>
      <c r="O1622" s="58">
        <v>10.824</v>
      </c>
      <c r="P1622" s="55" t="s">
        <v>74</v>
      </c>
      <c r="Q1622" s="55" t="s">
        <v>74</v>
      </c>
      <c r="R1622" s="59">
        <v>7.29</v>
      </c>
      <c r="S1622" s="59">
        <v>9.5</v>
      </c>
      <c r="T1622" s="59">
        <v>48.5</v>
      </c>
      <c r="U1622" s="55" t="s">
        <v>1786</v>
      </c>
      <c r="V1622" s="59">
        <v>263.65499999999997</v>
      </c>
      <c r="W1622" s="55" t="s">
        <v>17</v>
      </c>
      <c r="X1622" s="61">
        <v>11</v>
      </c>
      <c r="Y1622" s="11">
        <f t="shared" si="122"/>
        <v>2016</v>
      </c>
      <c r="Z1622" s="7" t="str">
        <f t="shared" si="123"/>
        <v>2016.1</v>
      </c>
      <c r="AA1622" s="12">
        <f>IF(AND(INDEX('Rate Case History'!V$11:V$13,MATCH($F1622,'Rate Case History'!$U$11:$U$13,0))="Yes",INDEX('Rate Case History'!V$15:V$17,MATCH($N1622,'Rate Case History'!$U$15:$U$17,0))="Yes",$M1622&lt;='Rate Case History'!$V$7,ISNUMBER($S1622)),$S1622/100,"NA")</f>
        <v>9.5000000000000001E-2</v>
      </c>
    </row>
    <row r="1623" spans="1:27" x14ac:dyDescent="0.25">
      <c r="A1623" s="55" t="s">
        <v>60</v>
      </c>
      <c r="B1623" s="56" t="s">
        <v>61</v>
      </c>
      <c r="C1623" s="55" t="s">
        <v>62</v>
      </c>
      <c r="D1623" s="55" t="s">
        <v>1247</v>
      </c>
      <c r="E1623" s="55" t="s">
        <v>163</v>
      </c>
      <c r="F1623" s="55" t="s">
        <v>35</v>
      </c>
      <c r="G1623" s="57">
        <v>41674</v>
      </c>
      <c r="H1623" s="58">
        <v>12.135</v>
      </c>
      <c r="I1623" s="59">
        <v>7.71</v>
      </c>
      <c r="J1623" s="59">
        <v>10.1</v>
      </c>
      <c r="K1623" s="59">
        <v>49</v>
      </c>
      <c r="L1623" s="60">
        <v>242.84399999999999</v>
      </c>
      <c r="M1623" s="57">
        <v>41968</v>
      </c>
      <c r="N1623" s="55" t="s">
        <v>73</v>
      </c>
      <c r="O1623" s="58">
        <v>8.5</v>
      </c>
      <c r="P1623" s="55" t="s">
        <v>74</v>
      </c>
      <c r="Q1623" s="55" t="s">
        <v>74</v>
      </c>
      <c r="R1623" s="59" t="s">
        <v>17</v>
      </c>
      <c r="S1623" s="59" t="s">
        <v>17</v>
      </c>
      <c r="T1623" s="59" t="s">
        <v>17</v>
      </c>
      <c r="U1623" s="55" t="s">
        <v>1795</v>
      </c>
      <c r="V1623" s="60" t="s">
        <v>17</v>
      </c>
      <c r="W1623" s="55" t="s">
        <v>17</v>
      </c>
      <c r="X1623" s="61">
        <v>9</v>
      </c>
      <c r="Y1623" s="11">
        <f t="shared" si="122"/>
        <v>2014</v>
      </c>
      <c r="Z1623" s="7" t="str">
        <f t="shared" si="123"/>
        <v>2014.4</v>
      </c>
      <c r="AA1623" s="12" t="str">
        <f>IF(AND(INDEX('Rate Case History'!V$11:V$13,MATCH($F1623,'Rate Case History'!$U$11:$U$13,0))="Yes",INDEX('Rate Case History'!V$15:V$17,MATCH($N1623,'Rate Case History'!$U$15:$U$17,0))="Yes",$M1623&lt;='Rate Case History'!$V$7,ISNUMBER($S1623)),$S1623/100,"NA")</f>
        <v>NA</v>
      </c>
    </row>
    <row r="1624" spans="1:27" x14ac:dyDescent="0.25">
      <c r="A1624" s="55" t="s">
        <v>60</v>
      </c>
      <c r="B1624" s="56" t="s">
        <v>61</v>
      </c>
      <c r="C1624" s="55" t="s">
        <v>62</v>
      </c>
      <c r="D1624" s="55" t="s">
        <v>1248</v>
      </c>
      <c r="E1624" s="55" t="s">
        <v>163</v>
      </c>
      <c r="F1624" s="55" t="s">
        <v>35</v>
      </c>
      <c r="G1624" s="57">
        <v>41001</v>
      </c>
      <c r="H1624" s="58">
        <v>10.087999999999999</v>
      </c>
      <c r="I1624" s="59">
        <v>8.25</v>
      </c>
      <c r="J1624" s="59">
        <v>10.9</v>
      </c>
      <c r="K1624" s="59">
        <v>48.4</v>
      </c>
      <c r="L1624" s="60">
        <v>210.00399999999999</v>
      </c>
      <c r="M1624" s="57">
        <v>41269</v>
      </c>
      <c r="N1624" s="55" t="s">
        <v>73</v>
      </c>
      <c r="O1624" s="58">
        <v>6.7</v>
      </c>
      <c r="P1624" s="55" t="s">
        <v>75</v>
      </c>
      <c r="Q1624" s="55" t="s">
        <v>74</v>
      </c>
      <c r="R1624" s="60">
        <v>7.64</v>
      </c>
      <c r="S1624" s="60">
        <v>9.8000000000000007</v>
      </c>
      <c r="T1624" s="60">
        <v>47</v>
      </c>
      <c r="U1624" s="55" t="s">
        <v>1713</v>
      </c>
      <c r="V1624" s="60" t="s">
        <v>17</v>
      </c>
      <c r="W1624" s="55" t="s">
        <v>17</v>
      </c>
      <c r="X1624" s="61">
        <v>8</v>
      </c>
      <c r="Y1624" s="11">
        <f t="shared" si="122"/>
        <v>2012</v>
      </c>
      <c r="Z1624" s="7" t="str">
        <f t="shared" si="123"/>
        <v>2012.4</v>
      </c>
      <c r="AA1624" s="12">
        <f>IF(AND(INDEX('Rate Case History'!V$11:V$13,MATCH($F1624,'Rate Case History'!$U$11:$U$13,0))="Yes",INDEX('Rate Case History'!V$15:V$17,MATCH($N1624,'Rate Case History'!$U$15:$U$17,0))="Yes",$M1624&lt;='Rate Case History'!$V$7,ISNUMBER($S1624)),$S1624/100,"NA")</f>
        <v>9.8000000000000004E-2</v>
      </c>
    </row>
    <row r="1625" spans="1:27" x14ac:dyDescent="0.25">
      <c r="A1625" s="55" t="s">
        <v>60</v>
      </c>
      <c r="B1625" s="56" t="s">
        <v>61</v>
      </c>
      <c r="C1625" s="55" t="s">
        <v>62</v>
      </c>
      <c r="D1625" s="55" t="s">
        <v>1249</v>
      </c>
      <c r="E1625" s="55" t="s">
        <v>163</v>
      </c>
      <c r="F1625" s="55" t="s">
        <v>35</v>
      </c>
      <c r="G1625" s="57">
        <v>40679</v>
      </c>
      <c r="H1625" s="58">
        <v>6.2069999999999999</v>
      </c>
      <c r="I1625" s="59">
        <v>8.23</v>
      </c>
      <c r="J1625" s="59">
        <v>10.9</v>
      </c>
      <c r="K1625" s="59">
        <v>48.04</v>
      </c>
      <c r="L1625" s="59">
        <v>201.34899999999999</v>
      </c>
      <c r="M1625" s="57">
        <v>40893</v>
      </c>
      <c r="N1625" s="55" t="s">
        <v>73</v>
      </c>
      <c r="O1625" s="58">
        <v>3.8</v>
      </c>
      <c r="P1625" s="55" t="s">
        <v>74</v>
      </c>
      <c r="Q1625" s="55" t="s">
        <v>74</v>
      </c>
      <c r="R1625" s="59" t="s">
        <v>17</v>
      </c>
      <c r="S1625" s="59" t="s">
        <v>17</v>
      </c>
      <c r="T1625" s="59" t="s">
        <v>17</v>
      </c>
      <c r="U1625" s="55" t="s">
        <v>17</v>
      </c>
      <c r="V1625" s="59" t="s">
        <v>17</v>
      </c>
      <c r="W1625" s="55" t="s">
        <v>17</v>
      </c>
      <c r="X1625" s="61">
        <v>7</v>
      </c>
      <c r="Y1625" s="11">
        <f t="shared" si="122"/>
        <v>2011</v>
      </c>
      <c r="Z1625" s="7" t="str">
        <f t="shared" si="123"/>
        <v>2011.4</v>
      </c>
      <c r="AA1625" s="12" t="str">
        <f>IF(AND(INDEX('Rate Case History'!V$11:V$13,MATCH($F1625,'Rate Case History'!$U$11:$U$13,0))="Yes",INDEX('Rate Case History'!V$15:V$17,MATCH($N1625,'Rate Case History'!$U$15:$U$17,0))="Yes",$M1625&lt;='Rate Case History'!$V$7,ISNUMBER($S1625)),$S1625/100,"NA")</f>
        <v>NA</v>
      </c>
    </row>
    <row r="1626" spans="1:27" x14ac:dyDescent="0.25">
      <c r="A1626" s="55" t="s">
        <v>60</v>
      </c>
      <c r="B1626" s="56" t="s">
        <v>61</v>
      </c>
      <c r="C1626" s="55" t="s">
        <v>62</v>
      </c>
      <c r="D1626" s="55" t="s">
        <v>1250</v>
      </c>
      <c r="E1626" s="55" t="s">
        <v>163</v>
      </c>
      <c r="F1626" s="55" t="s">
        <v>35</v>
      </c>
      <c r="G1626" s="57">
        <v>40260</v>
      </c>
      <c r="H1626" s="58">
        <v>8.4890000000000008</v>
      </c>
      <c r="I1626" s="60">
        <v>8.33</v>
      </c>
      <c r="J1626" s="60">
        <v>10.9</v>
      </c>
      <c r="K1626" s="60">
        <v>48.39</v>
      </c>
      <c r="L1626" s="60">
        <v>199.233</v>
      </c>
      <c r="M1626" s="57">
        <v>40501</v>
      </c>
      <c r="N1626" s="55" t="s">
        <v>73</v>
      </c>
      <c r="O1626" s="58">
        <v>4.5540000000000003</v>
      </c>
      <c r="P1626" s="55" t="s">
        <v>74</v>
      </c>
      <c r="Q1626" s="55" t="s">
        <v>74</v>
      </c>
      <c r="R1626" s="60">
        <v>7.91</v>
      </c>
      <c r="S1626" s="60">
        <v>10.199999999999999</v>
      </c>
      <c r="T1626" s="60">
        <v>46.5</v>
      </c>
      <c r="U1626" s="55" t="s">
        <v>1657</v>
      </c>
      <c r="V1626" s="60">
        <v>184.96299999999999</v>
      </c>
      <c r="W1626" s="55" t="s">
        <v>21</v>
      </c>
      <c r="X1626" s="61">
        <v>8</v>
      </c>
      <c r="Y1626" s="11">
        <f t="shared" si="122"/>
        <v>2010</v>
      </c>
      <c r="Z1626" s="7" t="str">
        <f t="shared" si="123"/>
        <v>2010.4</v>
      </c>
      <c r="AA1626" s="12">
        <f>IF(AND(INDEX('Rate Case History'!V$11:V$13,MATCH($F1626,'Rate Case History'!$U$11:$U$13,0))="Yes",INDEX('Rate Case History'!V$15:V$17,MATCH($N1626,'Rate Case History'!$U$15:$U$17,0))="Yes",$M1626&lt;='Rate Case History'!$V$7,ISNUMBER($S1626)),$S1626/100,"NA")</f>
        <v>0.10199999999999999</v>
      </c>
    </row>
    <row r="1627" spans="1:27" x14ac:dyDescent="0.25">
      <c r="A1627" s="55" t="s">
        <v>60</v>
      </c>
      <c r="B1627" s="56" t="s">
        <v>61</v>
      </c>
      <c r="C1627" s="55" t="s">
        <v>62</v>
      </c>
      <c r="D1627" s="55" t="s">
        <v>1251</v>
      </c>
      <c r="E1627" s="55" t="s">
        <v>163</v>
      </c>
      <c r="F1627" s="55" t="s">
        <v>35</v>
      </c>
      <c r="G1627" s="57">
        <v>39836</v>
      </c>
      <c r="H1627" s="58">
        <v>2.8</v>
      </c>
      <c r="I1627" s="59">
        <v>8.25</v>
      </c>
      <c r="J1627" s="59">
        <v>10.199999999999999</v>
      </c>
      <c r="K1627" s="59">
        <v>46.5</v>
      </c>
      <c r="L1627" s="59">
        <v>178.3</v>
      </c>
      <c r="M1627" s="57">
        <v>40169</v>
      </c>
      <c r="N1627" s="55" t="s">
        <v>76</v>
      </c>
      <c r="O1627" s="58">
        <v>0.55700000000000005</v>
      </c>
      <c r="P1627" s="55" t="s">
        <v>74</v>
      </c>
      <c r="Q1627" s="55" t="s">
        <v>74</v>
      </c>
      <c r="R1627" s="59">
        <v>8.25</v>
      </c>
      <c r="S1627" s="59">
        <v>10.199999999999999</v>
      </c>
      <c r="T1627" s="59">
        <v>46.5</v>
      </c>
      <c r="U1627" s="55" t="s">
        <v>1759</v>
      </c>
      <c r="V1627" s="59">
        <v>169.58199999999999</v>
      </c>
      <c r="W1627" s="55" t="s">
        <v>21</v>
      </c>
      <c r="X1627" s="61">
        <v>11</v>
      </c>
      <c r="Y1627" s="11">
        <f t="shared" si="122"/>
        <v>2009</v>
      </c>
      <c r="Z1627" s="7" t="str">
        <f t="shared" si="123"/>
        <v>2009.4</v>
      </c>
      <c r="AA1627" s="12">
        <f>IF(AND(INDEX('Rate Case History'!V$11:V$13,MATCH($F1627,'Rate Case History'!$U$11:$U$13,0))="Yes",INDEX('Rate Case History'!V$15:V$17,MATCH($N1627,'Rate Case History'!$U$15:$U$17,0))="Yes",$M1627&lt;='Rate Case History'!$V$7,ISNUMBER($S1627)),$S1627/100,"NA")</f>
        <v>0.10199999999999999</v>
      </c>
    </row>
    <row r="1628" spans="1:27" x14ac:dyDescent="0.25">
      <c r="A1628" s="55" t="s">
        <v>60</v>
      </c>
      <c r="B1628" s="56" t="s">
        <v>61</v>
      </c>
      <c r="C1628" s="55" t="s">
        <v>62</v>
      </c>
      <c r="D1628" s="55" t="s">
        <v>1252</v>
      </c>
      <c r="E1628" s="55" t="s">
        <v>163</v>
      </c>
      <c r="F1628" s="55" t="s">
        <v>35</v>
      </c>
      <c r="G1628" s="57">
        <v>39511</v>
      </c>
      <c r="H1628" s="58">
        <v>6.5872719999999996</v>
      </c>
      <c r="I1628" s="59">
        <v>8.43</v>
      </c>
      <c r="J1628" s="59">
        <v>10.8</v>
      </c>
      <c r="K1628" s="59">
        <v>46.3</v>
      </c>
      <c r="L1628" s="59">
        <v>172.95699999999999</v>
      </c>
      <c r="M1628" s="57">
        <v>39811</v>
      </c>
      <c r="N1628" s="55" t="s">
        <v>73</v>
      </c>
      <c r="O1628" s="58">
        <v>4.7679999999999998</v>
      </c>
      <c r="P1628" s="55" t="s">
        <v>74</v>
      </c>
      <c r="Q1628" s="55" t="s">
        <v>74</v>
      </c>
      <c r="R1628" s="59">
        <v>8.2200000000000006</v>
      </c>
      <c r="S1628" s="59">
        <v>10.199999999999999</v>
      </c>
      <c r="T1628" s="59">
        <v>46.3</v>
      </c>
      <c r="U1628" s="55" t="s">
        <v>1696</v>
      </c>
      <c r="V1628" s="59">
        <v>169.203</v>
      </c>
      <c r="W1628" s="55" t="s">
        <v>21</v>
      </c>
      <c r="X1628" s="61">
        <v>10</v>
      </c>
      <c r="Y1628" s="11">
        <f t="shared" si="122"/>
        <v>2008</v>
      </c>
      <c r="Z1628" s="7" t="str">
        <f t="shared" si="123"/>
        <v>2008.4</v>
      </c>
      <c r="AA1628" s="12">
        <f>IF(AND(INDEX('Rate Case History'!V$11:V$13,MATCH($F1628,'Rate Case History'!$U$11:$U$13,0))="Yes",INDEX('Rate Case History'!V$15:V$17,MATCH($N1628,'Rate Case History'!$U$15:$U$17,0))="Yes",$M1628&lt;='Rate Case History'!$V$7,ISNUMBER($S1628)),$S1628/100,"NA")</f>
        <v>0.10199999999999999</v>
      </c>
    </row>
    <row r="1629" spans="1:27" x14ac:dyDescent="0.25">
      <c r="A1629" s="55" t="s">
        <v>60</v>
      </c>
      <c r="B1629" s="56" t="s">
        <v>61</v>
      </c>
      <c r="C1629" s="55" t="s">
        <v>62</v>
      </c>
      <c r="D1629" s="55" t="s">
        <v>1253</v>
      </c>
      <c r="E1629" s="55" t="s">
        <v>163</v>
      </c>
      <c r="F1629" s="55" t="s">
        <v>35</v>
      </c>
      <c r="G1629" s="57">
        <v>39198</v>
      </c>
      <c r="H1629" s="58">
        <v>4.5</v>
      </c>
      <c r="I1629" s="59">
        <v>9.39</v>
      </c>
      <c r="J1629" s="59">
        <v>11.3</v>
      </c>
      <c r="K1629" s="59">
        <v>47.78</v>
      </c>
      <c r="L1629" s="59">
        <v>149.5</v>
      </c>
      <c r="M1629" s="57">
        <v>39435</v>
      </c>
      <c r="N1629" s="55" t="s">
        <v>73</v>
      </c>
      <c r="O1629" s="58">
        <v>3.3</v>
      </c>
      <c r="P1629" s="55" t="s">
        <v>74</v>
      </c>
      <c r="Q1629" s="55" t="s">
        <v>74</v>
      </c>
      <c r="R1629" s="59">
        <v>8.1999999999999993</v>
      </c>
      <c r="S1629" s="59">
        <v>10.199999999999999</v>
      </c>
      <c r="T1629" s="59">
        <v>46</v>
      </c>
      <c r="U1629" s="55" t="s">
        <v>1678</v>
      </c>
      <c r="V1629" s="59">
        <v>148.4</v>
      </c>
      <c r="W1629" s="55" t="s">
        <v>21</v>
      </c>
      <c r="X1629" s="61">
        <v>7</v>
      </c>
      <c r="Y1629" s="11">
        <f t="shared" si="122"/>
        <v>2007</v>
      </c>
      <c r="Z1629" s="7" t="str">
        <f t="shared" si="123"/>
        <v>2007.4</v>
      </c>
      <c r="AA1629" s="12">
        <f>IF(AND(INDEX('Rate Case History'!V$11:V$13,MATCH($F1629,'Rate Case History'!$U$11:$U$13,0))="Yes",INDEX('Rate Case History'!V$15:V$17,MATCH($N1629,'Rate Case History'!$U$15:$U$17,0))="Yes",$M1629&lt;='Rate Case History'!$V$7,ISNUMBER($S1629)),$S1629/100,"NA")</f>
        <v>0.10199999999999999</v>
      </c>
    </row>
    <row r="1630" spans="1:27" x14ac:dyDescent="0.25">
      <c r="A1630" s="55" t="s">
        <v>60</v>
      </c>
      <c r="B1630" s="56" t="s">
        <v>61</v>
      </c>
      <c r="C1630" s="55" t="s">
        <v>62</v>
      </c>
      <c r="D1630" s="55" t="s">
        <v>1254</v>
      </c>
      <c r="E1630" s="55" t="s">
        <v>163</v>
      </c>
      <c r="F1630" s="55" t="s">
        <v>35</v>
      </c>
      <c r="G1630" s="57">
        <v>38440</v>
      </c>
      <c r="H1630" s="58">
        <v>2.9</v>
      </c>
      <c r="I1630" s="59">
        <v>9.67</v>
      </c>
      <c r="J1630" s="59">
        <v>11.5</v>
      </c>
      <c r="K1630" s="59">
        <v>44</v>
      </c>
      <c r="L1630" s="60">
        <v>130.69999999999999</v>
      </c>
      <c r="M1630" s="57">
        <v>38707</v>
      </c>
      <c r="N1630" s="55" t="s">
        <v>73</v>
      </c>
      <c r="O1630" s="58">
        <v>1</v>
      </c>
      <c r="P1630" s="55" t="s">
        <v>74</v>
      </c>
      <c r="Q1630" s="55" t="s">
        <v>74</v>
      </c>
      <c r="R1630" s="59">
        <v>9.11</v>
      </c>
      <c r="S1630" s="59">
        <v>10.4</v>
      </c>
      <c r="T1630" s="59">
        <v>40</v>
      </c>
      <c r="U1630" s="55" t="s">
        <v>1726</v>
      </c>
      <c r="V1630" s="59" t="s">
        <v>17</v>
      </c>
      <c r="W1630" s="55" t="s">
        <v>21</v>
      </c>
      <c r="X1630" s="61">
        <v>8</v>
      </c>
      <c r="Y1630" s="11">
        <f t="shared" ref="Y1630:Y1660" si="124">YEAR(M1630)</f>
        <v>2005</v>
      </c>
      <c r="Z1630" s="7" t="str">
        <f t="shared" ref="Z1630:Z1660" si="125">YEAR(M1630)&amp;"."&amp;INT((MONTH(M1630)-1)/3)+1</f>
        <v>2005.4</v>
      </c>
      <c r="AA1630" s="12">
        <f>IF(AND(INDEX('Rate Case History'!V$11:V$13,MATCH($F1630,'Rate Case History'!$U$11:$U$13,0))="Yes",INDEX('Rate Case History'!V$15:V$17,MATCH($N1630,'Rate Case History'!$U$15:$U$17,0))="Yes",$M1630&lt;='Rate Case History'!$V$7,ISNUMBER($S1630)),$S1630/100,"NA")</f>
        <v>0.10400000000000001</v>
      </c>
    </row>
    <row r="1631" spans="1:27" x14ac:dyDescent="0.25">
      <c r="A1631" s="55" t="s">
        <v>60</v>
      </c>
      <c r="B1631" s="56" t="s">
        <v>61</v>
      </c>
      <c r="C1631" s="55" t="s">
        <v>62</v>
      </c>
      <c r="D1631" s="55" t="s">
        <v>1255</v>
      </c>
      <c r="E1631" s="55" t="s">
        <v>163</v>
      </c>
      <c r="F1631" s="55" t="s">
        <v>35</v>
      </c>
      <c r="G1631" s="57">
        <v>38219</v>
      </c>
      <c r="H1631" s="58">
        <v>8.6</v>
      </c>
      <c r="I1631" s="59">
        <v>9.86</v>
      </c>
      <c r="J1631" s="59">
        <v>11.5</v>
      </c>
      <c r="K1631" s="59">
        <v>46.72</v>
      </c>
      <c r="L1631" s="60">
        <v>131.9</v>
      </c>
      <c r="M1631" s="57">
        <v>38357</v>
      </c>
      <c r="N1631" s="55" t="s">
        <v>73</v>
      </c>
      <c r="O1631" s="58">
        <v>5.4</v>
      </c>
      <c r="P1631" s="55" t="s">
        <v>74</v>
      </c>
      <c r="Q1631" s="55" t="s">
        <v>74</v>
      </c>
      <c r="R1631" s="59">
        <v>8.68</v>
      </c>
      <c r="S1631" s="59" t="s">
        <v>17</v>
      </c>
      <c r="T1631" s="59" t="s">
        <v>17</v>
      </c>
      <c r="U1631" s="55" t="s">
        <v>17</v>
      </c>
      <c r="V1631" s="60" t="s">
        <v>17</v>
      </c>
      <c r="W1631" s="55" t="s">
        <v>17</v>
      </c>
      <c r="X1631" s="61">
        <v>4</v>
      </c>
      <c r="Y1631" s="11">
        <f t="shared" si="124"/>
        <v>2005</v>
      </c>
      <c r="Z1631" s="7" t="str">
        <f t="shared" si="125"/>
        <v>2005.1</v>
      </c>
      <c r="AA1631" s="12" t="str">
        <f>IF(AND(INDEX('Rate Case History'!V$11:V$13,MATCH($F1631,'Rate Case History'!$U$11:$U$13,0))="Yes",INDEX('Rate Case History'!V$15:V$17,MATCH($N1631,'Rate Case History'!$U$15:$U$17,0))="Yes",$M1631&lt;='Rate Case History'!$V$7,ISNUMBER($S1631)),$S1631/100,"NA")</f>
        <v>NA</v>
      </c>
    </row>
    <row r="1632" spans="1:27" x14ac:dyDescent="0.25">
      <c r="A1632" s="55" t="s">
        <v>60</v>
      </c>
      <c r="B1632" s="56" t="s">
        <v>61</v>
      </c>
      <c r="C1632" s="55" t="s">
        <v>62</v>
      </c>
      <c r="D1632" s="55" t="s">
        <v>1256</v>
      </c>
      <c r="E1632" s="55" t="s">
        <v>163</v>
      </c>
      <c r="F1632" s="55" t="s">
        <v>35</v>
      </c>
      <c r="G1632" s="57">
        <v>36455</v>
      </c>
      <c r="H1632" s="58">
        <v>4.9000000000000004</v>
      </c>
      <c r="I1632" s="59">
        <v>9.9700000000000006</v>
      </c>
      <c r="J1632" s="59">
        <v>12.25</v>
      </c>
      <c r="K1632" s="59">
        <v>47</v>
      </c>
      <c r="L1632" s="59" t="s">
        <v>17</v>
      </c>
      <c r="M1632" s="57">
        <v>36798</v>
      </c>
      <c r="N1632" s="55" t="s">
        <v>76</v>
      </c>
      <c r="O1632" s="58">
        <v>1.8</v>
      </c>
      <c r="P1632" s="55" t="s">
        <v>74</v>
      </c>
      <c r="Q1632" s="55" t="s">
        <v>74</v>
      </c>
      <c r="R1632" s="59">
        <v>9.0299999999999994</v>
      </c>
      <c r="S1632" s="59">
        <v>11.16</v>
      </c>
      <c r="T1632" s="59">
        <v>42</v>
      </c>
      <c r="U1632" s="55" t="s">
        <v>1737</v>
      </c>
      <c r="V1632" s="59" t="s">
        <v>17</v>
      </c>
      <c r="W1632" s="55" t="s">
        <v>21</v>
      </c>
      <c r="X1632" s="61">
        <v>11</v>
      </c>
      <c r="Y1632" s="11">
        <f t="shared" si="124"/>
        <v>2000</v>
      </c>
      <c r="Z1632" s="7" t="str">
        <f t="shared" si="125"/>
        <v>2000.3</v>
      </c>
      <c r="AA1632" s="12">
        <f>IF(AND(INDEX('Rate Case History'!V$11:V$13,MATCH($F1632,'Rate Case History'!$U$11:$U$13,0))="Yes",INDEX('Rate Case History'!V$15:V$17,MATCH($N1632,'Rate Case History'!$U$15:$U$17,0))="Yes",$M1632&lt;='Rate Case History'!$V$7,ISNUMBER($S1632)),$S1632/100,"NA")</f>
        <v>0.1116</v>
      </c>
    </row>
    <row r="1633" spans="1:27" x14ac:dyDescent="0.25">
      <c r="A1633" s="55" t="s">
        <v>60</v>
      </c>
      <c r="B1633" s="56" t="s">
        <v>61</v>
      </c>
      <c r="C1633" s="55" t="s">
        <v>62</v>
      </c>
      <c r="D1633" s="55" t="s">
        <v>1257</v>
      </c>
      <c r="E1633" s="55" t="s">
        <v>163</v>
      </c>
      <c r="F1633" s="55" t="s">
        <v>35</v>
      </c>
      <c r="G1633" s="57">
        <v>35608</v>
      </c>
      <c r="H1633" s="58">
        <v>7.9</v>
      </c>
      <c r="I1633" s="59">
        <v>9.61</v>
      </c>
      <c r="J1633" s="59">
        <v>11.75</v>
      </c>
      <c r="K1633" s="59">
        <v>41.25</v>
      </c>
      <c r="L1633" s="59" t="s">
        <v>17</v>
      </c>
      <c r="M1633" s="57">
        <v>35788</v>
      </c>
      <c r="N1633" s="55" t="s">
        <v>73</v>
      </c>
      <c r="O1633" s="58">
        <v>5</v>
      </c>
      <c r="P1633" s="55" t="s">
        <v>74</v>
      </c>
      <c r="Q1633" s="55" t="s">
        <v>74</v>
      </c>
      <c r="R1633" s="60">
        <v>9.11</v>
      </c>
      <c r="S1633" s="59">
        <v>10.75</v>
      </c>
      <c r="T1633" s="59">
        <v>41.25</v>
      </c>
      <c r="U1633" s="55" t="s">
        <v>1724</v>
      </c>
      <c r="V1633" s="60" t="s">
        <v>17</v>
      </c>
      <c r="W1633" s="55" t="s">
        <v>21</v>
      </c>
      <c r="X1633" s="61">
        <v>6</v>
      </c>
      <c r="Y1633" s="11">
        <f t="shared" si="124"/>
        <v>1997</v>
      </c>
      <c r="Z1633" s="7" t="str">
        <f t="shared" si="125"/>
        <v>1997.4</v>
      </c>
      <c r="AA1633" s="12">
        <f>IF(AND(INDEX('Rate Case History'!V$11:V$13,MATCH($F1633,'Rate Case History'!$U$11:$U$13,0))="Yes",INDEX('Rate Case History'!V$15:V$17,MATCH($N1633,'Rate Case History'!$U$15:$U$17,0))="Yes",$M1633&lt;='Rate Case History'!$V$7,ISNUMBER($S1633)),$S1633/100,"NA")</f>
        <v>0.1075</v>
      </c>
    </row>
    <row r="1634" spans="1:27" x14ac:dyDescent="0.25">
      <c r="A1634" s="55" t="s">
        <v>60</v>
      </c>
      <c r="B1634" s="56" t="s">
        <v>61</v>
      </c>
      <c r="C1634" s="55" t="s">
        <v>62</v>
      </c>
      <c r="D1634" s="55" t="s">
        <v>2551</v>
      </c>
      <c r="E1634" s="55" t="s">
        <v>163</v>
      </c>
      <c r="F1634" s="55" t="s">
        <v>35</v>
      </c>
      <c r="G1634" s="57">
        <v>32387</v>
      </c>
      <c r="H1634" s="58">
        <v>1.7</v>
      </c>
      <c r="I1634" s="59">
        <v>10.89</v>
      </c>
      <c r="J1634" s="59">
        <v>12.9</v>
      </c>
      <c r="K1634" s="59">
        <v>38.64</v>
      </c>
      <c r="L1634" s="59" t="s">
        <v>17</v>
      </c>
      <c r="M1634" s="57">
        <v>32801</v>
      </c>
      <c r="N1634" s="55" t="s">
        <v>73</v>
      </c>
      <c r="O1634" s="58">
        <v>-5.9</v>
      </c>
      <c r="P1634" s="55" t="s">
        <v>74</v>
      </c>
      <c r="Q1634" s="55" t="s">
        <v>74</v>
      </c>
      <c r="R1634" s="59">
        <v>10.67</v>
      </c>
      <c r="S1634" s="59">
        <v>12.9</v>
      </c>
      <c r="T1634" s="59">
        <v>37.39</v>
      </c>
      <c r="U1634" s="55" t="s">
        <v>1987</v>
      </c>
      <c r="V1634" s="59" t="s">
        <v>17</v>
      </c>
      <c r="W1634" s="55" t="s">
        <v>21</v>
      </c>
      <c r="X1634" s="61">
        <v>13</v>
      </c>
      <c r="Y1634" s="11">
        <f t="shared" si="124"/>
        <v>1989</v>
      </c>
      <c r="Z1634" s="7" t="str">
        <f t="shared" si="125"/>
        <v>1989.4</v>
      </c>
      <c r="AA1634" s="12">
        <f>IF(AND(INDEX('Rate Case History'!V$11:V$13,MATCH($F1634,'Rate Case History'!$U$11:$U$13,0))="Yes",INDEX('Rate Case History'!V$15:V$17,MATCH($N1634,'Rate Case History'!$U$15:$U$17,0))="Yes",$M1634&lt;='Rate Case History'!$V$7,ISNUMBER($S1634)),$S1634/100,"NA")</f>
        <v>0.129</v>
      </c>
    </row>
    <row r="1635" spans="1:27" x14ac:dyDescent="0.25">
      <c r="A1635" s="55" t="s">
        <v>60</v>
      </c>
      <c r="B1635" s="56" t="s">
        <v>61</v>
      </c>
      <c r="C1635" s="55" t="s">
        <v>62</v>
      </c>
      <c r="D1635" s="55" t="s">
        <v>2552</v>
      </c>
      <c r="E1635" s="55" t="s">
        <v>163</v>
      </c>
      <c r="F1635" s="55" t="s">
        <v>35</v>
      </c>
      <c r="G1635" s="57">
        <v>30027</v>
      </c>
      <c r="H1635" s="58">
        <v>4.9000000000000004</v>
      </c>
      <c r="I1635" s="59">
        <v>13.08</v>
      </c>
      <c r="J1635" s="59">
        <v>17.5</v>
      </c>
      <c r="K1635" s="59">
        <v>40</v>
      </c>
      <c r="L1635" s="59" t="s">
        <v>17</v>
      </c>
      <c r="M1635" s="57">
        <v>30314</v>
      </c>
      <c r="N1635" s="55" t="s">
        <v>76</v>
      </c>
      <c r="O1635" s="58">
        <v>4.4000000000000004</v>
      </c>
      <c r="P1635" s="55" t="s">
        <v>74</v>
      </c>
      <c r="Q1635" s="55" t="s">
        <v>74</v>
      </c>
      <c r="R1635" s="59">
        <v>12.58</v>
      </c>
      <c r="S1635" s="59">
        <v>16.25</v>
      </c>
      <c r="T1635" s="59">
        <v>38</v>
      </c>
      <c r="U1635" s="55" t="s">
        <v>1981</v>
      </c>
      <c r="V1635" s="59" t="s">
        <v>17</v>
      </c>
      <c r="W1635" s="55" t="s">
        <v>21</v>
      </c>
      <c r="X1635" s="61">
        <v>9</v>
      </c>
      <c r="Y1635" s="11">
        <f t="shared" si="124"/>
        <v>1982</v>
      </c>
      <c r="Z1635" s="7" t="str">
        <f t="shared" si="125"/>
        <v>1982.4</v>
      </c>
      <c r="AA1635" s="12">
        <f>IF(AND(INDEX('Rate Case History'!V$11:V$13,MATCH($F1635,'Rate Case History'!$U$11:$U$13,0))="Yes",INDEX('Rate Case History'!V$15:V$17,MATCH($N1635,'Rate Case History'!$U$15:$U$17,0))="Yes",$M1635&lt;='Rate Case History'!$V$7,ISNUMBER($S1635)),$S1635/100,"NA")</f>
        <v>0.16250000000000001</v>
      </c>
    </row>
    <row r="1636" spans="1:27" x14ac:dyDescent="0.25">
      <c r="A1636" s="55" t="s">
        <v>60</v>
      </c>
      <c r="B1636" s="56" t="s">
        <v>61</v>
      </c>
      <c r="C1636" s="55" t="s">
        <v>62</v>
      </c>
      <c r="D1636" s="55" t="s">
        <v>2553</v>
      </c>
      <c r="E1636" s="55" t="s">
        <v>163</v>
      </c>
      <c r="F1636" s="55" t="s">
        <v>35</v>
      </c>
      <c r="G1636" s="57">
        <v>29651</v>
      </c>
      <c r="H1636" s="58">
        <v>2.7</v>
      </c>
      <c r="I1636" s="60">
        <v>11.74</v>
      </c>
      <c r="J1636" s="60">
        <v>15.25</v>
      </c>
      <c r="K1636" s="60">
        <v>40</v>
      </c>
      <c r="L1636" s="60" t="s">
        <v>17</v>
      </c>
      <c r="M1636" s="57">
        <v>29915</v>
      </c>
      <c r="N1636" s="55" t="s">
        <v>76</v>
      </c>
      <c r="O1636" s="58">
        <v>2.7</v>
      </c>
      <c r="P1636" s="55" t="s">
        <v>74</v>
      </c>
      <c r="Q1636" s="55" t="s">
        <v>74</v>
      </c>
      <c r="R1636" s="60">
        <v>11.61</v>
      </c>
      <c r="S1636" s="60">
        <v>15.25</v>
      </c>
      <c r="T1636" s="60">
        <v>38</v>
      </c>
      <c r="U1636" s="55" t="s">
        <v>1959</v>
      </c>
      <c r="V1636" s="60" t="s">
        <v>17</v>
      </c>
      <c r="W1636" s="55" t="s">
        <v>21</v>
      </c>
      <c r="X1636" s="61">
        <v>8</v>
      </c>
      <c r="Y1636" s="11">
        <f t="shared" si="124"/>
        <v>1981</v>
      </c>
      <c r="Z1636" s="7" t="str">
        <f t="shared" si="125"/>
        <v>1981.4</v>
      </c>
      <c r="AA1636" s="12">
        <f>IF(AND(INDEX('Rate Case History'!V$11:V$13,MATCH($F1636,'Rate Case History'!$U$11:$U$13,0))="Yes",INDEX('Rate Case History'!V$15:V$17,MATCH($N1636,'Rate Case History'!$U$15:$U$17,0))="Yes",$M1636&lt;='Rate Case History'!$V$7,ISNUMBER($S1636)),$S1636/100,"NA")</f>
        <v>0.1525</v>
      </c>
    </row>
    <row r="1637" spans="1:27" x14ac:dyDescent="0.25">
      <c r="A1637" s="55" t="s">
        <v>60</v>
      </c>
      <c r="B1637" s="56" t="s">
        <v>61</v>
      </c>
      <c r="C1637" s="55" t="s">
        <v>62</v>
      </c>
      <c r="D1637" s="55" t="s">
        <v>2554</v>
      </c>
      <c r="E1637" s="55" t="s">
        <v>163</v>
      </c>
      <c r="F1637" s="55" t="s">
        <v>35</v>
      </c>
      <c r="G1637" s="57">
        <v>29283</v>
      </c>
      <c r="H1637" s="58">
        <v>3</v>
      </c>
      <c r="I1637" s="59">
        <v>11.19</v>
      </c>
      <c r="J1637" s="59">
        <v>15.5</v>
      </c>
      <c r="K1637" s="59">
        <v>40</v>
      </c>
      <c r="L1637" s="59" t="s">
        <v>17</v>
      </c>
      <c r="M1637" s="57">
        <v>29612</v>
      </c>
      <c r="N1637" s="55" t="s">
        <v>76</v>
      </c>
      <c r="O1637" s="58">
        <v>2.2999999999999998</v>
      </c>
      <c r="P1637" s="55" t="s">
        <v>74</v>
      </c>
      <c r="Q1637" s="55" t="s">
        <v>74</v>
      </c>
      <c r="R1637" s="59">
        <v>11.25</v>
      </c>
      <c r="S1637" s="59">
        <v>15.25</v>
      </c>
      <c r="T1637" s="59">
        <v>36.020000000000003</v>
      </c>
      <c r="U1637" s="55" t="s">
        <v>1991</v>
      </c>
      <c r="V1637" s="59" t="s">
        <v>17</v>
      </c>
      <c r="W1637" s="55" t="s">
        <v>21</v>
      </c>
      <c r="X1637" s="61">
        <v>10</v>
      </c>
      <c r="Y1637" s="11">
        <f t="shared" si="124"/>
        <v>1981</v>
      </c>
      <c r="Z1637" s="7" t="str">
        <f t="shared" si="125"/>
        <v>1981.1</v>
      </c>
      <c r="AA1637" s="12">
        <f>IF(AND(INDEX('Rate Case History'!V$11:V$13,MATCH($F1637,'Rate Case History'!$U$11:$U$13,0))="Yes",INDEX('Rate Case History'!V$15:V$17,MATCH($N1637,'Rate Case History'!$U$15:$U$17,0))="Yes",$M1637&lt;='Rate Case History'!$V$7,ISNUMBER($S1637)),$S1637/100,"NA")</f>
        <v>0.1525</v>
      </c>
    </row>
    <row r="1638" spans="1:27" x14ac:dyDescent="0.25">
      <c r="A1638" s="55" t="s">
        <v>60</v>
      </c>
      <c r="B1638" s="56" t="s">
        <v>1060</v>
      </c>
      <c r="C1638" s="55" t="s">
        <v>129</v>
      </c>
      <c r="D1638" s="55" t="s">
        <v>1596</v>
      </c>
      <c r="E1638" s="55" t="s">
        <v>163</v>
      </c>
      <c r="F1638" s="55" t="s">
        <v>35</v>
      </c>
      <c r="G1638" s="57">
        <v>44469</v>
      </c>
      <c r="H1638" s="58">
        <v>13.69876</v>
      </c>
      <c r="I1638" s="59">
        <v>6.93</v>
      </c>
      <c r="J1638" s="59">
        <v>9.4</v>
      </c>
      <c r="K1638" s="59">
        <v>49.1</v>
      </c>
      <c r="L1638" s="59">
        <v>470.56577499999997</v>
      </c>
      <c r="M1638" s="57">
        <v>44796</v>
      </c>
      <c r="N1638" s="55" t="s">
        <v>73</v>
      </c>
      <c r="O1638" s="58">
        <v>7.1889000000000003</v>
      </c>
      <c r="P1638" s="55" t="s">
        <v>74</v>
      </c>
      <c r="Q1638" s="55" t="s">
        <v>74</v>
      </c>
      <c r="R1638" s="59">
        <v>6.85</v>
      </c>
      <c r="S1638" s="59">
        <v>9.4</v>
      </c>
      <c r="T1638" s="59">
        <v>47</v>
      </c>
      <c r="U1638" s="55" t="s">
        <v>1685</v>
      </c>
      <c r="V1638" s="59">
        <v>470.412306</v>
      </c>
      <c r="W1638" s="55" t="s">
        <v>18</v>
      </c>
      <c r="X1638" s="61">
        <v>10</v>
      </c>
      <c r="Y1638" s="11">
        <f t="shared" si="124"/>
        <v>2022</v>
      </c>
      <c r="Z1638" s="7" t="str">
        <f t="shared" si="125"/>
        <v>2022.3</v>
      </c>
      <c r="AA1638" s="12">
        <f>IF(AND(INDEX('Rate Case History'!V$11:V$13,MATCH($F1638,'Rate Case History'!$U$11:$U$13,0))="Yes",INDEX('Rate Case History'!V$15:V$17,MATCH($N1638,'Rate Case History'!$U$15:$U$17,0))="Yes",$M1638&lt;='Rate Case History'!$V$7,ISNUMBER($S1638)),$S1638/100,"NA")</f>
        <v>9.4E-2</v>
      </c>
    </row>
    <row r="1639" spans="1:27" x14ac:dyDescent="0.25">
      <c r="A1639" s="55" t="s">
        <v>60</v>
      </c>
      <c r="B1639" s="56" t="s">
        <v>1060</v>
      </c>
      <c r="C1639" s="55" t="s">
        <v>129</v>
      </c>
      <c r="D1639" s="55" t="s">
        <v>1258</v>
      </c>
      <c r="E1639" s="55" t="s">
        <v>163</v>
      </c>
      <c r="F1639" s="55" t="s">
        <v>35</v>
      </c>
      <c r="G1639" s="57">
        <v>44001</v>
      </c>
      <c r="H1639" s="58">
        <v>7.3932099999999998</v>
      </c>
      <c r="I1639" s="59">
        <v>7.22</v>
      </c>
      <c r="J1639" s="59">
        <v>9.8000000000000007</v>
      </c>
      <c r="K1639" s="59">
        <v>50.4</v>
      </c>
      <c r="L1639" s="59">
        <v>451.93898999999999</v>
      </c>
      <c r="M1639" s="57">
        <v>44334</v>
      </c>
      <c r="N1639" s="55" t="s">
        <v>76</v>
      </c>
      <c r="O1639" s="58">
        <v>-0.39056299999999999</v>
      </c>
      <c r="P1639" s="55" t="s">
        <v>74</v>
      </c>
      <c r="Q1639" s="55" t="s">
        <v>74</v>
      </c>
      <c r="R1639" s="59">
        <v>6.95</v>
      </c>
      <c r="S1639" s="59">
        <v>9.4</v>
      </c>
      <c r="T1639" s="59">
        <v>49.1</v>
      </c>
      <c r="U1639" s="55" t="s">
        <v>1686</v>
      </c>
      <c r="V1639" s="59">
        <v>409.28245299999998</v>
      </c>
      <c r="W1639" s="55" t="s">
        <v>18</v>
      </c>
      <c r="X1639" s="61">
        <v>11</v>
      </c>
      <c r="Y1639" s="11">
        <f t="shared" si="124"/>
        <v>2021</v>
      </c>
      <c r="Z1639" s="7" t="str">
        <f t="shared" si="125"/>
        <v>2021.2</v>
      </c>
      <c r="AA1639" s="12">
        <f>IF(AND(INDEX('Rate Case History'!V$11:V$13,MATCH($F1639,'Rate Case History'!$U$11:$U$13,0))="Yes",INDEX('Rate Case History'!V$15:V$17,MATCH($N1639,'Rate Case History'!$U$15:$U$17,0))="Yes",$M1639&lt;='Rate Case History'!$V$7,ISNUMBER($S1639)),$S1639/100,"NA")</f>
        <v>9.4E-2</v>
      </c>
    </row>
    <row r="1640" spans="1:27" x14ac:dyDescent="0.25">
      <c r="A1640" s="55" t="s">
        <v>60</v>
      </c>
      <c r="B1640" s="56" t="s">
        <v>1060</v>
      </c>
      <c r="C1640" s="55" t="s">
        <v>129</v>
      </c>
      <c r="D1640" s="55" t="s">
        <v>1259</v>
      </c>
      <c r="E1640" s="55" t="s">
        <v>163</v>
      </c>
      <c r="F1640" s="55" t="s">
        <v>35</v>
      </c>
      <c r="G1640" s="57">
        <v>43553</v>
      </c>
      <c r="H1640" s="58">
        <v>12.708529</v>
      </c>
      <c r="I1640" s="59">
        <v>7.73</v>
      </c>
      <c r="J1640" s="59">
        <v>10.3</v>
      </c>
      <c r="K1640" s="59">
        <v>50</v>
      </c>
      <c r="L1640" s="59">
        <v>405.15511900000001</v>
      </c>
      <c r="M1640" s="57">
        <v>43864</v>
      </c>
      <c r="N1640" s="55" t="s">
        <v>73</v>
      </c>
      <c r="O1640" s="58">
        <v>6.5</v>
      </c>
      <c r="P1640" s="55" t="s">
        <v>74</v>
      </c>
      <c r="Q1640" s="55" t="s">
        <v>74</v>
      </c>
      <c r="R1640" s="59">
        <v>7.24</v>
      </c>
      <c r="S1640" s="59">
        <v>9.4</v>
      </c>
      <c r="T1640" s="59">
        <v>49.1</v>
      </c>
      <c r="U1640" s="55" t="s">
        <v>1687</v>
      </c>
      <c r="V1640" s="59" t="s">
        <v>17</v>
      </c>
      <c r="W1640" s="55" t="s">
        <v>17</v>
      </c>
      <c r="X1640" s="61">
        <v>10</v>
      </c>
      <c r="Y1640" s="11">
        <f t="shared" si="124"/>
        <v>2020</v>
      </c>
      <c r="Z1640" s="7" t="str">
        <f t="shared" si="125"/>
        <v>2020.1</v>
      </c>
      <c r="AA1640" s="12">
        <f>IF(AND(INDEX('Rate Case History'!V$11:V$13,MATCH($F1640,'Rate Case History'!$U$11:$U$13,0))="Yes",INDEX('Rate Case History'!V$15:V$17,MATCH($N1640,'Rate Case History'!$U$15:$U$17,0))="Yes",$M1640&lt;='Rate Case History'!$V$7,ISNUMBER($S1640)),$S1640/100,"NA")</f>
        <v>9.4E-2</v>
      </c>
    </row>
    <row r="1641" spans="1:27" x14ac:dyDescent="0.25">
      <c r="A1641" s="55" t="s">
        <v>60</v>
      </c>
      <c r="B1641" s="56" t="s">
        <v>1060</v>
      </c>
      <c r="C1641" s="55" t="s">
        <v>129</v>
      </c>
      <c r="D1641" s="55" t="s">
        <v>1260</v>
      </c>
      <c r="E1641" s="55" t="s">
        <v>163</v>
      </c>
      <c r="F1641" s="55" t="s">
        <v>35</v>
      </c>
      <c r="G1641" s="57">
        <v>42978</v>
      </c>
      <c r="H1641" s="58">
        <v>-1.677214</v>
      </c>
      <c r="I1641" s="59">
        <v>7.6</v>
      </c>
      <c r="J1641" s="59">
        <v>9.9</v>
      </c>
      <c r="K1641" s="59">
        <v>50</v>
      </c>
      <c r="L1641" s="59">
        <v>311.35599500000001</v>
      </c>
      <c r="M1641" s="57">
        <v>43301</v>
      </c>
      <c r="N1641" s="55" t="s">
        <v>73</v>
      </c>
      <c r="O1641" s="58">
        <v>-2.919365</v>
      </c>
      <c r="P1641" s="55" t="s">
        <v>74</v>
      </c>
      <c r="Q1641" s="55" t="s">
        <v>74</v>
      </c>
      <c r="R1641" s="59">
        <v>7.31</v>
      </c>
      <c r="S1641" s="59">
        <v>9.4</v>
      </c>
      <c r="T1641" s="59">
        <v>49</v>
      </c>
      <c r="U1641" s="55" t="s">
        <v>1722</v>
      </c>
      <c r="V1641" s="59">
        <v>280.72662800000001</v>
      </c>
      <c r="W1641" s="55" t="s">
        <v>21</v>
      </c>
      <c r="X1641" s="61">
        <v>10</v>
      </c>
      <c r="Y1641" s="11">
        <f t="shared" si="124"/>
        <v>2018</v>
      </c>
      <c r="Z1641" s="7" t="str">
        <f t="shared" si="125"/>
        <v>2018.3</v>
      </c>
      <c r="AA1641" s="12">
        <f>IF(AND(INDEX('Rate Case History'!V$11:V$13,MATCH($F1641,'Rate Case History'!$U$11:$U$13,0))="Yes",INDEX('Rate Case History'!V$15:V$17,MATCH($N1641,'Rate Case History'!$U$15:$U$17,0))="Yes",$M1641&lt;='Rate Case History'!$V$7,ISNUMBER($S1641)),$S1641/100,"NA")</f>
        <v>9.4E-2</v>
      </c>
    </row>
    <row r="1642" spans="1:27" x14ac:dyDescent="0.25">
      <c r="A1642" s="55" t="s">
        <v>60</v>
      </c>
      <c r="B1642" s="56" t="s">
        <v>1060</v>
      </c>
      <c r="C1642" s="55" t="s">
        <v>129</v>
      </c>
      <c r="D1642" s="55" t="s">
        <v>1261</v>
      </c>
      <c r="E1642" s="55" t="s">
        <v>163</v>
      </c>
      <c r="F1642" s="55" t="s">
        <v>35</v>
      </c>
      <c r="G1642" s="57">
        <v>42339</v>
      </c>
      <c r="H1642" s="58">
        <v>10.514548</v>
      </c>
      <c r="I1642" s="59">
        <v>7.65</v>
      </c>
      <c r="J1642" s="59">
        <v>10</v>
      </c>
      <c r="K1642" s="59">
        <v>50</v>
      </c>
      <c r="L1642" s="59">
        <v>289.68396300000001</v>
      </c>
      <c r="M1642" s="57">
        <v>42558</v>
      </c>
      <c r="N1642" s="55" t="s">
        <v>73</v>
      </c>
      <c r="O1642" s="58">
        <v>4</v>
      </c>
      <c r="P1642" s="55" t="s">
        <v>74</v>
      </c>
      <c r="Q1642" s="55" t="s">
        <v>74</v>
      </c>
      <c r="R1642" s="59">
        <v>7.35</v>
      </c>
      <c r="S1642" s="59" t="s">
        <v>17</v>
      </c>
      <c r="T1642" s="59" t="s">
        <v>17</v>
      </c>
      <c r="U1642" s="55" t="s">
        <v>17</v>
      </c>
      <c r="V1642" s="59" t="s">
        <v>17</v>
      </c>
      <c r="W1642" s="55" t="s">
        <v>17</v>
      </c>
      <c r="X1642" s="61">
        <v>7</v>
      </c>
      <c r="Y1642" s="11">
        <f t="shared" si="124"/>
        <v>2016</v>
      </c>
      <c r="Z1642" s="7" t="str">
        <f t="shared" si="125"/>
        <v>2016.3</v>
      </c>
      <c r="AA1642" s="12" t="str">
        <f>IF(AND(INDEX('Rate Case History'!V$11:V$13,MATCH($F1642,'Rate Case History'!$U$11:$U$13,0))="Yes",INDEX('Rate Case History'!V$15:V$17,MATCH($N1642,'Rate Case History'!$U$15:$U$17,0))="Yes",$M1642&lt;='Rate Case History'!$V$7,ISNUMBER($S1642)),$S1642/100,"NA")</f>
        <v>NA</v>
      </c>
    </row>
    <row r="1643" spans="1:27" x14ac:dyDescent="0.25">
      <c r="A1643" s="55" t="s">
        <v>60</v>
      </c>
      <c r="B1643" s="56" t="s">
        <v>1060</v>
      </c>
      <c r="C1643" s="55" t="s">
        <v>129</v>
      </c>
      <c r="D1643" s="55" t="s">
        <v>1262</v>
      </c>
      <c r="E1643" s="55" t="s">
        <v>163</v>
      </c>
      <c r="F1643" s="55" t="s">
        <v>35</v>
      </c>
      <c r="G1643" s="57">
        <v>38762</v>
      </c>
      <c r="H1643" s="58">
        <v>11.7</v>
      </c>
      <c r="I1643" s="59">
        <v>9.3699999999999992</v>
      </c>
      <c r="J1643" s="59">
        <v>11.15</v>
      </c>
      <c r="K1643" s="59">
        <v>50</v>
      </c>
      <c r="L1643" s="59">
        <v>239.3</v>
      </c>
      <c r="M1643" s="57">
        <v>39094</v>
      </c>
      <c r="N1643" s="55" t="s">
        <v>73</v>
      </c>
      <c r="O1643" s="58">
        <v>7.1</v>
      </c>
      <c r="P1643" s="55" t="s">
        <v>74</v>
      </c>
      <c r="Q1643" s="55" t="s">
        <v>74</v>
      </c>
      <c r="R1643" s="59">
        <v>8.85</v>
      </c>
      <c r="S1643" s="59" t="s">
        <v>17</v>
      </c>
      <c r="T1643" s="59" t="s">
        <v>17</v>
      </c>
      <c r="U1643" s="55" t="s">
        <v>17</v>
      </c>
      <c r="V1643" s="59" t="s">
        <v>17</v>
      </c>
      <c r="W1643" s="55" t="s">
        <v>17</v>
      </c>
      <c r="X1643" s="61">
        <v>11</v>
      </c>
      <c r="Y1643" s="11">
        <f t="shared" si="124"/>
        <v>2007</v>
      </c>
      <c r="Z1643" s="7" t="str">
        <f t="shared" si="125"/>
        <v>2007.1</v>
      </c>
      <c r="AA1643" s="12" t="str">
        <f>IF(AND(INDEX('Rate Case History'!V$11:V$13,MATCH($F1643,'Rate Case History'!$U$11:$U$13,0))="Yes",INDEX('Rate Case History'!V$15:V$17,MATCH($N1643,'Rate Case History'!$U$15:$U$17,0))="Yes",$M1643&lt;='Rate Case History'!$V$7,ISNUMBER($S1643)),$S1643/100,"NA")</f>
        <v>NA</v>
      </c>
    </row>
    <row r="1644" spans="1:27" x14ac:dyDescent="0.25">
      <c r="A1644" s="55" t="s">
        <v>60</v>
      </c>
      <c r="B1644" s="56" t="s">
        <v>1060</v>
      </c>
      <c r="C1644" s="55" t="s">
        <v>129</v>
      </c>
      <c r="D1644" s="55" t="s">
        <v>1263</v>
      </c>
      <c r="E1644" s="55" t="s">
        <v>163</v>
      </c>
      <c r="F1644" s="55" t="s">
        <v>35</v>
      </c>
      <c r="G1644" s="57">
        <v>35044</v>
      </c>
      <c r="H1644" s="58">
        <v>5.7</v>
      </c>
      <c r="I1644" s="59">
        <v>9.76</v>
      </c>
      <c r="J1644" s="59">
        <v>11.25</v>
      </c>
      <c r="K1644" s="59">
        <v>45</v>
      </c>
      <c r="L1644" s="59" t="s">
        <v>17</v>
      </c>
      <c r="M1644" s="57">
        <v>35268</v>
      </c>
      <c r="N1644" s="55" t="s">
        <v>73</v>
      </c>
      <c r="O1644" s="58">
        <v>3.8</v>
      </c>
      <c r="P1644" s="55" t="s">
        <v>74</v>
      </c>
      <c r="Q1644" s="55" t="s">
        <v>74</v>
      </c>
      <c r="R1644" s="59">
        <v>9.76</v>
      </c>
      <c r="S1644" s="59">
        <v>11.25</v>
      </c>
      <c r="T1644" s="59">
        <v>45</v>
      </c>
      <c r="U1644" s="55" t="s">
        <v>1714</v>
      </c>
      <c r="V1644" s="59" t="s">
        <v>17</v>
      </c>
      <c r="W1644" s="55" t="s">
        <v>21</v>
      </c>
      <c r="X1644" s="61">
        <v>7</v>
      </c>
      <c r="Y1644" s="11">
        <f t="shared" si="124"/>
        <v>1996</v>
      </c>
      <c r="Z1644" s="7" t="str">
        <f t="shared" si="125"/>
        <v>1996.3</v>
      </c>
      <c r="AA1644" s="12">
        <f>IF(AND(INDEX('Rate Case History'!V$11:V$13,MATCH($F1644,'Rate Case History'!$U$11:$U$13,0))="Yes",INDEX('Rate Case History'!V$15:V$17,MATCH($N1644,'Rate Case History'!$U$15:$U$17,0))="Yes",$M1644&lt;='Rate Case History'!$V$7,ISNUMBER($S1644)),$S1644/100,"NA")</f>
        <v>0.1125</v>
      </c>
    </row>
    <row r="1645" spans="1:27" x14ac:dyDescent="0.25">
      <c r="A1645" s="55" t="s">
        <v>60</v>
      </c>
      <c r="B1645" s="56" t="s">
        <v>1060</v>
      </c>
      <c r="C1645" s="55" t="s">
        <v>129</v>
      </c>
      <c r="D1645" s="55" t="s">
        <v>2555</v>
      </c>
      <c r="E1645" s="55" t="s">
        <v>163</v>
      </c>
      <c r="F1645" s="55" t="s">
        <v>35</v>
      </c>
      <c r="G1645" s="57">
        <v>31587</v>
      </c>
      <c r="H1645" s="58">
        <v>7.2</v>
      </c>
      <c r="I1645" s="59">
        <v>13.18</v>
      </c>
      <c r="J1645" s="59">
        <v>15</v>
      </c>
      <c r="K1645" s="59">
        <v>43.29</v>
      </c>
      <c r="L1645" s="59" t="s">
        <v>17</v>
      </c>
      <c r="M1645" s="57">
        <v>31800</v>
      </c>
      <c r="N1645" s="55" t="s">
        <v>73</v>
      </c>
      <c r="O1645" s="58">
        <v>4.5999999999999996</v>
      </c>
      <c r="P1645" s="55" t="s">
        <v>74</v>
      </c>
      <c r="Q1645" s="55" t="s">
        <v>74</v>
      </c>
      <c r="R1645" s="59">
        <v>12.4</v>
      </c>
      <c r="S1645" s="59">
        <v>13.55</v>
      </c>
      <c r="T1645" s="59">
        <v>40.78</v>
      </c>
      <c r="U1645" s="55" t="s">
        <v>2123</v>
      </c>
      <c r="V1645" s="59" t="s">
        <v>17</v>
      </c>
      <c r="W1645" s="55" t="s">
        <v>21</v>
      </c>
      <c r="X1645" s="61">
        <v>7</v>
      </c>
      <c r="Y1645" s="11">
        <f t="shared" si="124"/>
        <v>1987</v>
      </c>
      <c r="Z1645" s="7" t="str">
        <f t="shared" si="125"/>
        <v>1987.1</v>
      </c>
      <c r="AA1645" s="12">
        <f>IF(AND(INDEX('Rate Case History'!V$11:V$13,MATCH($F1645,'Rate Case History'!$U$11:$U$13,0))="Yes",INDEX('Rate Case History'!V$15:V$17,MATCH($N1645,'Rate Case History'!$U$15:$U$17,0))="Yes",$M1645&lt;='Rate Case History'!$V$7,ISNUMBER($S1645)),$S1645/100,"NA")</f>
        <v>0.13550000000000001</v>
      </c>
    </row>
    <row r="1646" spans="1:27" x14ac:dyDescent="0.25">
      <c r="A1646" s="55" t="s">
        <v>60</v>
      </c>
      <c r="B1646" s="56" t="s">
        <v>1060</v>
      </c>
      <c r="C1646" s="55" t="s">
        <v>129</v>
      </c>
      <c r="D1646" s="55" t="s">
        <v>2556</v>
      </c>
      <c r="E1646" s="55" t="s">
        <v>163</v>
      </c>
      <c r="F1646" s="55" t="s">
        <v>35</v>
      </c>
      <c r="G1646" s="57">
        <v>30263</v>
      </c>
      <c r="H1646" s="58">
        <v>7</v>
      </c>
      <c r="I1646" s="59">
        <v>13.96</v>
      </c>
      <c r="J1646" s="59">
        <v>16.5</v>
      </c>
      <c r="K1646" s="59">
        <v>35.979999999999997</v>
      </c>
      <c r="L1646" s="59" t="s">
        <v>17</v>
      </c>
      <c r="M1646" s="57">
        <v>30487</v>
      </c>
      <c r="N1646" s="55" t="s">
        <v>73</v>
      </c>
      <c r="O1646" s="58">
        <v>6.3</v>
      </c>
      <c r="P1646" s="55" t="s">
        <v>74</v>
      </c>
      <c r="Q1646" s="55" t="s">
        <v>74</v>
      </c>
      <c r="R1646" s="59">
        <v>13.69</v>
      </c>
      <c r="S1646" s="59">
        <v>16.5</v>
      </c>
      <c r="T1646" s="59">
        <v>35.96</v>
      </c>
      <c r="U1646" s="55" t="s">
        <v>2130</v>
      </c>
      <c r="V1646" s="59" t="s">
        <v>17</v>
      </c>
      <c r="W1646" s="55" t="s">
        <v>21</v>
      </c>
      <c r="X1646" s="61">
        <v>7</v>
      </c>
      <c r="Y1646" s="11">
        <f t="shared" si="124"/>
        <v>1983</v>
      </c>
      <c r="Z1646" s="7" t="str">
        <f t="shared" si="125"/>
        <v>1983.2</v>
      </c>
      <c r="AA1646" s="12">
        <f>IF(AND(INDEX('Rate Case History'!V$11:V$13,MATCH($F1646,'Rate Case History'!$U$11:$U$13,0))="Yes",INDEX('Rate Case History'!V$15:V$17,MATCH($N1646,'Rate Case History'!$U$15:$U$17,0))="Yes",$M1646&lt;='Rate Case History'!$V$7,ISNUMBER($S1646)),$S1646/100,"NA")</f>
        <v>0.16500000000000001</v>
      </c>
    </row>
    <row r="1647" spans="1:27" x14ac:dyDescent="0.25">
      <c r="A1647" s="55" t="s">
        <v>60</v>
      </c>
      <c r="B1647" s="56" t="s">
        <v>1060</v>
      </c>
      <c r="C1647" s="55" t="s">
        <v>129</v>
      </c>
      <c r="D1647" s="55" t="s">
        <v>2557</v>
      </c>
      <c r="E1647" s="55" t="s">
        <v>163</v>
      </c>
      <c r="F1647" s="55" t="s">
        <v>35</v>
      </c>
      <c r="G1647" s="57">
        <v>30077</v>
      </c>
      <c r="H1647" s="58">
        <v>2.4</v>
      </c>
      <c r="I1647" s="59">
        <v>13.56</v>
      </c>
      <c r="J1647" s="59">
        <v>16.5</v>
      </c>
      <c r="K1647" s="59">
        <v>38.979999999999997</v>
      </c>
      <c r="L1647" s="59" t="s">
        <v>17</v>
      </c>
      <c r="M1647" s="57">
        <v>30169</v>
      </c>
      <c r="N1647" s="55" t="s">
        <v>76</v>
      </c>
      <c r="O1647" s="58">
        <v>2</v>
      </c>
      <c r="P1647" s="55" t="s">
        <v>74</v>
      </c>
      <c r="Q1647" s="55" t="s">
        <v>74</v>
      </c>
      <c r="R1647" s="59">
        <v>13.56</v>
      </c>
      <c r="S1647" s="59">
        <v>16.5</v>
      </c>
      <c r="T1647" s="59">
        <v>38.979999999999997</v>
      </c>
      <c r="U1647" s="55" t="s">
        <v>1970</v>
      </c>
      <c r="V1647" s="59" t="s">
        <v>17</v>
      </c>
      <c r="W1647" s="55" t="s">
        <v>21</v>
      </c>
      <c r="X1647" s="61">
        <v>3</v>
      </c>
      <c r="Y1647" s="11">
        <f t="shared" si="124"/>
        <v>1982</v>
      </c>
      <c r="Z1647" s="7" t="str">
        <f t="shared" si="125"/>
        <v>1982.3</v>
      </c>
      <c r="AA1647" s="12">
        <f>IF(AND(INDEX('Rate Case History'!V$11:V$13,MATCH($F1647,'Rate Case History'!$U$11:$U$13,0))="Yes",INDEX('Rate Case History'!V$15:V$17,MATCH($N1647,'Rate Case History'!$U$15:$U$17,0))="Yes",$M1647&lt;='Rate Case History'!$V$7,ISNUMBER($S1647)),$S1647/100,"NA")</f>
        <v>0.16500000000000001</v>
      </c>
    </row>
    <row r="1648" spans="1:27" x14ac:dyDescent="0.25">
      <c r="A1648" s="55" t="s">
        <v>60</v>
      </c>
      <c r="B1648" s="56" t="s">
        <v>1060</v>
      </c>
      <c r="C1648" s="55" t="s">
        <v>129</v>
      </c>
      <c r="D1648" s="55" t="s">
        <v>2558</v>
      </c>
      <c r="E1648" s="55" t="s">
        <v>163</v>
      </c>
      <c r="F1648" s="55" t="s">
        <v>35</v>
      </c>
      <c r="G1648" s="57">
        <v>29805</v>
      </c>
      <c r="H1648" s="58">
        <v>5</v>
      </c>
      <c r="I1648" s="59">
        <v>15.33</v>
      </c>
      <c r="J1648" s="59">
        <v>20.18</v>
      </c>
      <c r="K1648" s="59">
        <v>38.979999999999997</v>
      </c>
      <c r="L1648" s="59" t="s">
        <v>17</v>
      </c>
      <c r="M1648" s="57">
        <v>30050</v>
      </c>
      <c r="N1648" s="55" t="s">
        <v>76</v>
      </c>
      <c r="O1648" s="58">
        <v>2.2999999999999998</v>
      </c>
      <c r="P1648" s="55" t="s">
        <v>74</v>
      </c>
      <c r="Q1648" s="55" t="s">
        <v>74</v>
      </c>
      <c r="R1648" s="59">
        <v>13.56</v>
      </c>
      <c r="S1648" s="59">
        <v>16.5</v>
      </c>
      <c r="T1648" s="59">
        <v>38.979999999999997</v>
      </c>
      <c r="U1648" s="55" t="s">
        <v>1970</v>
      </c>
      <c r="V1648" s="59" t="s">
        <v>17</v>
      </c>
      <c r="W1648" s="55" t="s">
        <v>21</v>
      </c>
      <c r="X1648" s="61">
        <v>8</v>
      </c>
      <c r="Y1648" s="11">
        <f t="shared" si="124"/>
        <v>1982</v>
      </c>
      <c r="Z1648" s="7" t="str">
        <f t="shared" si="125"/>
        <v>1982.2</v>
      </c>
      <c r="AA1648" s="12">
        <f>IF(AND(INDEX('Rate Case History'!V$11:V$13,MATCH($F1648,'Rate Case History'!$U$11:$U$13,0))="Yes",INDEX('Rate Case History'!V$15:V$17,MATCH($N1648,'Rate Case History'!$U$15:$U$17,0))="Yes",$M1648&lt;='Rate Case History'!$V$7,ISNUMBER($S1648)),$S1648/100,"NA")</f>
        <v>0.16500000000000001</v>
      </c>
    </row>
    <row r="1649" spans="1:27" x14ac:dyDescent="0.25">
      <c r="A1649" s="55" t="s">
        <v>60</v>
      </c>
      <c r="B1649" s="56" t="s">
        <v>1060</v>
      </c>
      <c r="C1649" s="55" t="s">
        <v>129</v>
      </c>
      <c r="D1649" s="55" t="s">
        <v>2559</v>
      </c>
      <c r="E1649" s="55" t="s">
        <v>163</v>
      </c>
      <c r="F1649" s="55" t="s">
        <v>35</v>
      </c>
      <c r="G1649" s="57">
        <v>29537</v>
      </c>
      <c r="H1649" s="58">
        <v>5.6</v>
      </c>
      <c r="I1649" s="59">
        <v>12.16</v>
      </c>
      <c r="J1649" s="59">
        <v>14.25</v>
      </c>
      <c r="K1649" s="59">
        <v>37.17</v>
      </c>
      <c r="L1649" s="59" t="s">
        <v>17</v>
      </c>
      <c r="M1649" s="57">
        <v>29705</v>
      </c>
      <c r="N1649" s="55" t="s">
        <v>76</v>
      </c>
      <c r="O1649" s="58">
        <v>3.9</v>
      </c>
      <c r="P1649" s="55" t="s">
        <v>74</v>
      </c>
      <c r="Q1649" s="55" t="s">
        <v>74</v>
      </c>
      <c r="R1649" s="59">
        <v>12.16</v>
      </c>
      <c r="S1649" s="59">
        <v>14.25</v>
      </c>
      <c r="T1649" s="59">
        <v>37.17</v>
      </c>
      <c r="U1649" s="55" t="s">
        <v>1942</v>
      </c>
      <c r="V1649" s="59" t="s">
        <v>17</v>
      </c>
      <c r="W1649" s="55" t="s">
        <v>21</v>
      </c>
      <c r="X1649" s="61">
        <v>5</v>
      </c>
      <c r="Y1649" s="11">
        <f t="shared" si="124"/>
        <v>1981</v>
      </c>
      <c r="Z1649" s="7" t="str">
        <f t="shared" si="125"/>
        <v>1981.2</v>
      </c>
      <c r="AA1649" s="12">
        <f>IF(AND(INDEX('Rate Case History'!V$11:V$13,MATCH($F1649,'Rate Case History'!$U$11:$U$13,0))="Yes",INDEX('Rate Case History'!V$15:V$17,MATCH($N1649,'Rate Case History'!$U$15:$U$17,0))="Yes",$M1649&lt;='Rate Case History'!$V$7,ISNUMBER($S1649)),$S1649/100,"NA")</f>
        <v>0.14249999999999999</v>
      </c>
    </row>
    <row r="1650" spans="1:27" x14ac:dyDescent="0.25">
      <c r="A1650" s="55" t="s">
        <v>60</v>
      </c>
      <c r="B1650" s="56" t="s">
        <v>1062</v>
      </c>
      <c r="C1650" s="55" t="s">
        <v>1063</v>
      </c>
      <c r="D1650" s="55" t="s">
        <v>1264</v>
      </c>
      <c r="E1650" s="55" t="s">
        <v>163</v>
      </c>
      <c r="F1650" s="55" t="s">
        <v>35</v>
      </c>
      <c r="G1650" s="57">
        <v>44183</v>
      </c>
      <c r="H1650" s="58">
        <v>9.4059259999999991</v>
      </c>
      <c r="I1650" s="59">
        <v>6.91</v>
      </c>
      <c r="J1650" s="59">
        <v>9.4</v>
      </c>
      <c r="K1650" s="59">
        <v>49</v>
      </c>
      <c r="L1650" s="59">
        <v>247.287451</v>
      </c>
      <c r="M1650" s="57">
        <v>44490</v>
      </c>
      <c r="N1650" s="55" t="s">
        <v>73</v>
      </c>
      <c r="O1650" s="58">
        <v>8</v>
      </c>
      <c r="P1650" s="55" t="s">
        <v>75</v>
      </c>
      <c r="Q1650" s="55" t="s">
        <v>74</v>
      </c>
      <c r="R1650" s="59">
        <v>6.81</v>
      </c>
      <c r="S1650" s="59" t="s">
        <v>17</v>
      </c>
      <c r="T1650" s="59" t="s">
        <v>17</v>
      </c>
      <c r="U1650" s="55" t="s">
        <v>17</v>
      </c>
      <c r="V1650" s="59" t="s">
        <v>17</v>
      </c>
      <c r="W1650" s="55" t="s">
        <v>17</v>
      </c>
      <c r="X1650" s="61">
        <v>10</v>
      </c>
      <c r="Y1650" s="11">
        <f t="shared" si="124"/>
        <v>2021</v>
      </c>
      <c r="Z1650" s="7" t="str">
        <f t="shared" si="125"/>
        <v>2021.4</v>
      </c>
      <c r="AA1650" s="12" t="str">
        <f>IF(AND(INDEX('Rate Case History'!V$11:V$13,MATCH($F1650,'Rate Case History'!$U$11:$U$13,0))="Yes",INDEX('Rate Case History'!V$15:V$17,MATCH($N1650,'Rate Case History'!$U$15:$U$17,0))="Yes",$M1650&lt;='Rate Case History'!$V$7,ISNUMBER($S1650)),$S1650/100,"NA")</f>
        <v>NA</v>
      </c>
    </row>
    <row r="1651" spans="1:27" x14ac:dyDescent="0.25">
      <c r="A1651" s="55" t="s">
        <v>60</v>
      </c>
      <c r="B1651" s="56" t="s">
        <v>1062</v>
      </c>
      <c r="C1651" s="55" t="s">
        <v>1063</v>
      </c>
      <c r="D1651" s="55" t="s">
        <v>1265</v>
      </c>
      <c r="E1651" s="55" t="s">
        <v>163</v>
      </c>
      <c r="F1651" s="55" t="s">
        <v>35</v>
      </c>
      <c r="G1651" s="57">
        <v>43465</v>
      </c>
      <c r="H1651" s="58">
        <v>8.3120440000000002</v>
      </c>
      <c r="I1651" s="59">
        <v>7.63</v>
      </c>
      <c r="J1651" s="59">
        <v>10.3</v>
      </c>
      <c r="K1651" s="59">
        <v>49.5</v>
      </c>
      <c r="L1651" s="59">
        <v>186.47894299999999</v>
      </c>
      <c r="M1651" s="57">
        <v>43759</v>
      </c>
      <c r="N1651" s="55" t="s">
        <v>73</v>
      </c>
      <c r="O1651" s="58">
        <v>5.1385310000000004</v>
      </c>
      <c r="P1651" s="55" t="s">
        <v>74</v>
      </c>
      <c r="Q1651" s="55" t="s">
        <v>74</v>
      </c>
      <c r="R1651" s="59">
        <v>7.16</v>
      </c>
      <c r="S1651" s="59">
        <v>9.4</v>
      </c>
      <c r="T1651" s="59">
        <v>49</v>
      </c>
      <c r="U1651" s="55" t="s">
        <v>1676</v>
      </c>
      <c r="V1651" s="59">
        <v>173.74962099999999</v>
      </c>
      <c r="W1651" s="55" t="s">
        <v>21</v>
      </c>
      <c r="X1651" s="61">
        <v>9</v>
      </c>
      <c r="Y1651" s="11">
        <f t="shared" si="124"/>
        <v>2019</v>
      </c>
      <c r="Z1651" s="7" t="str">
        <f t="shared" si="125"/>
        <v>2019.4</v>
      </c>
      <c r="AA1651" s="12">
        <f>IF(AND(INDEX('Rate Case History'!V$11:V$13,MATCH($F1651,'Rate Case History'!$U$11:$U$13,0))="Yes",INDEX('Rate Case History'!V$15:V$17,MATCH($N1651,'Rate Case History'!$U$15:$U$17,0))="Yes",$M1651&lt;='Rate Case History'!$V$7,ISNUMBER($S1651)),$S1651/100,"NA")</f>
        <v>9.4E-2</v>
      </c>
    </row>
    <row r="1652" spans="1:27" x14ac:dyDescent="0.25">
      <c r="A1652" s="55" t="s">
        <v>60</v>
      </c>
      <c r="B1652" s="56" t="s">
        <v>1062</v>
      </c>
      <c r="C1652" s="55" t="s">
        <v>1063</v>
      </c>
      <c r="D1652" s="55" t="s">
        <v>1266</v>
      </c>
      <c r="E1652" s="55" t="s">
        <v>163</v>
      </c>
      <c r="F1652" s="55" t="s">
        <v>35</v>
      </c>
      <c r="G1652" s="57">
        <v>39535</v>
      </c>
      <c r="H1652" s="58">
        <v>4.3420620000000003</v>
      </c>
      <c r="I1652" s="59">
        <v>8.68</v>
      </c>
      <c r="J1652" s="59">
        <v>10.65</v>
      </c>
      <c r="K1652" s="59">
        <v>50.74</v>
      </c>
      <c r="L1652" s="60">
        <v>128.446731</v>
      </c>
      <c r="M1652" s="57">
        <v>39808</v>
      </c>
      <c r="N1652" s="55" t="s">
        <v>73</v>
      </c>
      <c r="O1652" s="58">
        <v>2.7249590000000001</v>
      </c>
      <c r="P1652" s="55" t="s">
        <v>74</v>
      </c>
      <c r="Q1652" s="55" t="s">
        <v>74</v>
      </c>
      <c r="R1652" s="59">
        <v>8.4</v>
      </c>
      <c r="S1652" s="59">
        <v>10.1</v>
      </c>
      <c r="T1652" s="59">
        <v>50.74</v>
      </c>
      <c r="U1652" s="55" t="s">
        <v>1770</v>
      </c>
      <c r="V1652" s="60">
        <v>127.76892100000001</v>
      </c>
      <c r="W1652" s="55" t="s">
        <v>21</v>
      </c>
      <c r="X1652" s="61">
        <v>9</v>
      </c>
      <c r="Y1652" s="11">
        <f t="shared" si="124"/>
        <v>2008</v>
      </c>
      <c r="Z1652" s="7" t="str">
        <f t="shared" si="125"/>
        <v>2008.4</v>
      </c>
      <c r="AA1652" s="12">
        <f>IF(AND(INDEX('Rate Case History'!V$11:V$13,MATCH($F1652,'Rate Case History'!$U$11:$U$13,0))="Yes",INDEX('Rate Case History'!V$15:V$17,MATCH($N1652,'Rate Case History'!$U$15:$U$17,0))="Yes",$M1652&lt;='Rate Case History'!$V$7,ISNUMBER($S1652)),$S1652/100,"NA")</f>
        <v>0.10099999999999999</v>
      </c>
    </row>
    <row r="1653" spans="1:27" x14ac:dyDescent="0.25">
      <c r="A1653" s="55" t="s">
        <v>60</v>
      </c>
      <c r="B1653" s="56" t="s">
        <v>1062</v>
      </c>
      <c r="C1653" s="55" t="s">
        <v>1063</v>
      </c>
      <c r="D1653" s="55" t="s">
        <v>1267</v>
      </c>
      <c r="E1653" s="55" t="s">
        <v>163</v>
      </c>
      <c r="F1653" s="55" t="s">
        <v>35</v>
      </c>
      <c r="G1653" s="57">
        <v>37944</v>
      </c>
      <c r="H1653" s="58">
        <v>7.9</v>
      </c>
      <c r="I1653" s="59">
        <v>8.9700000000000006</v>
      </c>
      <c r="J1653" s="59">
        <v>11</v>
      </c>
      <c r="K1653" s="59">
        <v>49.4</v>
      </c>
      <c r="L1653" s="59">
        <v>111</v>
      </c>
      <c r="M1653" s="57">
        <v>38161</v>
      </c>
      <c r="N1653" s="55" t="s">
        <v>73</v>
      </c>
      <c r="O1653" s="58">
        <v>3.5</v>
      </c>
      <c r="P1653" s="55" t="s">
        <v>74</v>
      </c>
      <c r="Q1653" s="55" t="s">
        <v>74</v>
      </c>
      <c r="R1653" s="59">
        <v>8.9499999999999993</v>
      </c>
      <c r="S1653" s="59" t="s">
        <v>17</v>
      </c>
      <c r="T1653" s="59" t="s">
        <v>17</v>
      </c>
      <c r="U1653" s="55" t="s">
        <v>17</v>
      </c>
      <c r="V1653" s="59" t="s">
        <v>17</v>
      </c>
      <c r="W1653" s="55" t="s">
        <v>17</v>
      </c>
      <c r="X1653" s="61">
        <v>7</v>
      </c>
      <c r="Y1653" s="11">
        <f t="shared" si="124"/>
        <v>2004</v>
      </c>
      <c r="Z1653" s="7" t="str">
        <f t="shared" si="125"/>
        <v>2004.2</v>
      </c>
      <c r="AA1653" s="12" t="str">
        <f>IF(AND(INDEX('Rate Case History'!V$11:V$13,MATCH($F1653,'Rate Case History'!$U$11:$U$13,0))="Yes",INDEX('Rate Case History'!V$15:V$17,MATCH($N1653,'Rate Case History'!$U$15:$U$17,0))="Yes",$M1653&lt;='Rate Case History'!$V$7,ISNUMBER($S1653)),$S1653/100,"NA")</f>
        <v>NA</v>
      </c>
    </row>
    <row r="1654" spans="1:27" x14ac:dyDescent="0.25">
      <c r="A1654" s="55" t="s">
        <v>60</v>
      </c>
      <c r="B1654" s="56" t="s">
        <v>1062</v>
      </c>
      <c r="C1654" s="55" t="s">
        <v>1063</v>
      </c>
      <c r="D1654" s="55" t="s">
        <v>1268</v>
      </c>
      <c r="E1654" s="55" t="s">
        <v>163</v>
      </c>
      <c r="F1654" s="55" t="s">
        <v>35</v>
      </c>
      <c r="G1654" s="57">
        <v>36546</v>
      </c>
      <c r="H1654" s="58">
        <v>6.2</v>
      </c>
      <c r="I1654" s="59">
        <v>9.17</v>
      </c>
      <c r="J1654" s="59">
        <v>11.25</v>
      </c>
      <c r="K1654" s="59">
        <v>45.6</v>
      </c>
      <c r="L1654" s="60" t="s">
        <v>17</v>
      </c>
      <c r="M1654" s="57">
        <v>36825</v>
      </c>
      <c r="N1654" s="55" t="s">
        <v>73</v>
      </c>
      <c r="O1654" s="58">
        <v>4.3</v>
      </c>
      <c r="P1654" s="55" t="s">
        <v>75</v>
      </c>
      <c r="Q1654" s="55" t="s">
        <v>74</v>
      </c>
      <c r="R1654" s="59">
        <v>8.9499999999999993</v>
      </c>
      <c r="S1654" s="59" t="s">
        <v>17</v>
      </c>
      <c r="T1654" s="59" t="s">
        <v>17</v>
      </c>
      <c r="U1654" s="55" t="s">
        <v>17</v>
      </c>
      <c r="V1654" s="60" t="s">
        <v>17</v>
      </c>
      <c r="W1654" s="55" t="s">
        <v>17</v>
      </c>
      <c r="X1654" s="61">
        <v>9</v>
      </c>
      <c r="Y1654" s="11">
        <f t="shared" si="124"/>
        <v>2000</v>
      </c>
      <c r="Z1654" s="7" t="str">
        <f t="shared" si="125"/>
        <v>2000.4</v>
      </c>
      <c r="AA1654" s="12" t="str">
        <f>IF(AND(INDEX('Rate Case History'!V$11:V$13,MATCH($F1654,'Rate Case History'!$U$11:$U$13,0))="Yes",INDEX('Rate Case History'!V$15:V$17,MATCH($N1654,'Rate Case History'!$U$15:$U$17,0))="Yes",$M1654&lt;='Rate Case History'!$V$7,ISNUMBER($S1654)),$S1654/100,"NA")</f>
        <v>NA</v>
      </c>
    </row>
    <row r="1655" spans="1:27" x14ac:dyDescent="0.25">
      <c r="A1655" s="55" t="s">
        <v>60</v>
      </c>
      <c r="B1655" s="56" t="s">
        <v>63</v>
      </c>
      <c r="C1655" s="55" t="s">
        <v>59</v>
      </c>
      <c r="D1655" s="55" t="s">
        <v>1627</v>
      </c>
      <c r="E1655" s="55" t="s">
        <v>163</v>
      </c>
      <c r="F1655" s="55" t="s">
        <v>35</v>
      </c>
      <c r="G1655" s="57">
        <v>44592</v>
      </c>
      <c r="H1655" s="58">
        <v>142.99300500000001</v>
      </c>
      <c r="I1655" s="59">
        <v>7.39</v>
      </c>
      <c r="J1655" s="59">
        <v>9.9</v>
      </c>
      <c r="K1655" s="59">
        <v>49</v>
      </c>
      <c r="L1655" s="60">
        <v>2963.6642940000002</v>
      </c>
      <c r="M1655" s="57">
        <v>44917</v>
      </c>
      <c r="N1655" s="55" t="s">
        <v>73</v>
      </c>
      <c r="O1655" s="58">
        <v>70.563327999999998</v>
      </c>
      <c r="P1655" s="55" t="s">
        <v>75</v>
      </c>
      <c r="Q1655" s="55" t="s">
        <v>74</v>
      </c>
      <c r="R1655" s="59">
        <v>7.16</v>
      </c>
      <c r="S1655" s="59">
        <v>9.4</v>
      </c>
      <c r="T1655" s="59">
        <v>49</v>
      </c>
      <c r="U1655" s="55" t="s">
        <v>1772</v>
      </c>
      <c r="V1655" s="60">
        <v>2580.838851</v>
      </c>
      <c r="W1655" s="55" t="s">
        <v>21</v>
      </c>
      <c r="X1655" s="61">
        <v>10</v>
      </c>
      <c r="Y1655" s="11">
        <f t="shared" si="124"/>
        <v>2022</v>
      </c>
      <c r="Z1655" s="7" t="str">
        <f t="shared" si="125"/>
        <v>2022.4</v>
      </c>
      <c r="AA1655" s="12">
        <f>IF(AND(INDEX('Rate Case History'!V$11:V$13,MATCH($F1655,'Rate Case History'!$U$11:$U$13,0))="Yes",INDEX('Rate Case History'!V$15:V$17,MATCH($N1655,'Rate Case History'!$U$15:$U$17,0))="Yes",$M1655&lt;='Rate Case History'!$V$7,ISNUMBER($S1655)),$S1655/100,"NA")</f>
        <v>9.4E-2</v>
      </c>
    </row>
    <row r="1656" spans="1:27" x14ac:dyDescent="0.25">
      <c r="A1656" s="55" t="s">
        <v>60</v>
      </c>
      <c r="B1656" s="56" t="s">
        <v>63</v>
      </c>
      <c r="C1656" s="55" t="s">
        <v>59</v>
      </c>
      <c r="D1656" s="55" t="s">
        <v>1269</v>
      </c>
      <c r="E1656" s="55" t="s">
        <v>163</v>
      </c>
      <c r="F1656" s="55" t="s">
        <v>35</v>
      </c>
      <c r="G1656" s="57">
        <v>43636</v>
      </c>
      <c r="H1656" s="58">
        <v>65.472809999999996</v>
      </c>
      <c r="I1656" s="59">
        <v>7.48</v>
      </c>
      <c r="J1656" s="59">
        <v>9.5</v>
      </c>
      <c r="K1656" s="59">
        <v>48.5</v>
      </c>
      <c r="L1656" s="60">
        <v>2113.4432489999999</v>
      </c>
      <c r="M1656" s="57">
        <v>44020</v>
      </c>
      <c r="N1656" s="55" t="s">
        <v>76</v>
      </c>
      <c r="O1656" s="58">
        <v>42.930734000000001</v>
      </c>
      <c r="P1656" s="55" t="s">
        <v>74</v>
      </c>
      <c r="Q1656" s="55" t="s">
        <v>74</v>
      </c>
      <c r="R1656" s="59">
        <v>7.39</v>
      </c>
      <c r="S1656" s="59">
        <v>9.4</v>
      </c>
      <c r="T1656" s="59">
        <v>48.5</v>
      </c>
      <c r="U1656" s="55" t="s">
        <v>1687</v>
      </c>
      <c r="V1656" s="60">
        <v>2089.0205759999999</v>
      </c>
      <c r="W1656" s="55" t="s">
        <v>18</v>
      </c>
      <c r="X1656" s="61">
        <v>12</v>
      </c>
      <c r="Y1656" s="11">
        <f t="shared" si="124"/>
        <v>2020</v>
      </c>
      <c r="Z1656" s="7" t="str">
        <f t="shared" si="125"/>
        <v>2020.3</v>
      </c>
      <c r="AA1656" s="12">
        <f>IF(AND(INDEX('Rate Case History'!V$11:V$13,MATCH($F1656,'Rate Case History'!$U$11:$U$13,0))="Yes",INDEX('Rate Case History'!V$15:V$17,MATCH($N1656,'Rate Case History'!$U$15:$U$17,0))="Yes",$M1656&lt;='Rate Case History'!$V$7,ISNUMBER($S1656)),$S1656/100,"NA")</f>
        <v>9.4E-2</v>
      </c>
    </row>
    <row r="1657" spans="1:27" x14ac:dyDescent="0.25">
      <c r="A1657" s="55" t="s">
        <v>60</v>
      </c>
      <c r="B1657" s="56" t="s">
        <v>63</v>
      </c>
      <c r="C1657" s="55" t="s">
        <v>59</v>
      </c>
      <c r="D1657" s="55" t="s">
        <v>1270</v>
      </c>
      <c r="E1657" s="55" t="s">
        <v>163</v>
      </c>
      <c r="F1657" s="55" t="s">
        <v>35</v>
      </c>
      <c r="G1657" s="57">
        <v>43411</v>
      </c>
      <c r="H1657" s="58">
        <v>21.660995</v>
      </c>
      <c r="I1657" s="59" t="s">
        <v>17</v>
      </c>
      <c r="J1657" s="59" t="s">
        <v>17</v>
      </c>
      <c r="K1657" s="59" t="s">
        <v>17</v>
      </c>
      <c r="L1657" s="59">
        <v>1863.5366079999999</v>
      </c>
      <c r="M1657" s="57">
        <v>43517</v>
      </c>
      <c r="N1657" s="55" t="s">
        <v>73</v>
      </c>
      <c r="O1657" s="58">
        <v>21.5</v>
      </c>
      <c r="P1657" s="55" t="s">
        <v>74</v>
      </c>
      <c r="Q1657" s="55" t="s">
        <v>74</v>
      </c>
      <c r="R1657" s="59" t="s">
        <v>17</v>
      </c>
      <c r="S1657" s="59" t="s">
        <v>17</v>
      </c>
      <c r="T1657" s="59" t="s">
        <v>17</v>
      </c>
      <c r="U1657" s="55" t="s">
        <v>1728</v>
      </c>
      <c r="V1657" s="59" t="s">
        <v>17</v>
      </c>
      <c r="W1657" s="55" t="s">
        <v>18</v>
      </c>
      <c r="X1657" s="61">
        <v>3</v>
      </c>
      <c r="Y1657" s="11">
        <f t="shared" si="124"/>
        <v>2019</v>
      </c>
      <c r="Z1657" s="7" t="str">
        <f t="shared" si="125"/>
        <v>2019.1</v>
      </c>
      <c r="AA1657" s="12" t="str">
        <f>IF(AND(INDEX('Rate Case History'!V$11:V$13,MATCH($F1657,'Rate Case History'!$U$11:$U$13,0))="Yes",INDEX('Rate Case History'!V$15:V$17,MATCH($N1657,'Rate Case History'!$U$15:$U$17,0))="Yes",$M1657&lt;='Rate Case History'!$V$7,ISNUMBER($S1657)),$S1657/100,"NA")</f>
        <v>NA</v>
      </c>
    </row>
    <row r="1658" spans="1:27" x14ac:dyDescent="0.25">
      <c r="A1658" s="55" t="s">
        <v>60</v>
      </c>
      <c r="B1658" s="56" t="s">
        <v>63</v>
      </c>
      <c r="C1658" s="55" t="s">
        <v>59</v>
      </c>
      <c r="D1658" s="55" t="s">
        <v>1271</v>
      </c>
      <c r="E1658" s="55" t="s">
        <v>163</v>
      </c>
      <c r="F1658" s="55" t="s">
        <v>35</v>
      </c>
      <c r="G1658" s="57">
        <v>42748</v>
      </c>
      <c r="H1658" s="58">
        <v>22.81269</v>
      </c>
      <c r="I1658" s="59">
        <v>7.74</v>
      </c>
      <c r="J1658" s="59">
        <v>9.8000000000000007</v>
      </c>
      <c r="K1658" s="59">
        <v>48.5</v>
      </c>
      <c r="L1658" s="59">
        <v>1760.6936330000001</v>
      </c>
      <c r="M1658" s="57">
        <v>43074</v>
      </c>
      <c r="N1658" s="55" t="s">
        <v>73</v>
      </c>
      <c r="O1658" s="58">
        <v>16.633050999999998</v>
      </c>
      <c r="P1658" s="55" t="s">
        <v>74</v>
      </c>
      <c r="Q1658" s="55" t="s">
        <v>74</v>
      </c>
      <c r="R1658" s="59">
        <v>7.6</v>
      </c>
      <c r="S1658" s="59">
        <v>9.5</v>
      </c>
      <c r="T1658" s="59">
        <v>48.5</v>
      </c>
      <c r="U1658" s="55" t="s">
        <v>1785</v>
      </c>
      <c r="V1658" s="59">
        <v>1765.4369790000001</v>
      </c>
      <c r="W1658" s="55" t="s">
        <v>21</v>
      </c>
      <c r="X1658" s="61">
        <v>10</v>
      </c>
      <c r="Y1658" s="11">
        <f t="shared" si="124"/>
        <v>2017</v>
      </c>
      <c r="Z1658" s="7" t="str">
        <f t="shared" si="125"/>
        <v>2017.4</v>
      </c>
      <c r="AA1658" s="12">
        <f>IF(AND(INDEX('Rate Case History'!V$11:V$13,MATCH($F1658,'Rate Case History'!$U$11:$U$13,0))="Yes",INDEX('Rate Case History'!V$15:V$17,MATCH($N1658,'Rate Case History'!$U$15:$U$17,0))="Yes",$M1658&lt;='Rate Case History'!$V$7,ISNUMBER($S1658)),$S1658/100,"NA")</f>
        <v>9.5000000000000001E-2</v>
      </c>
    </row>
    <row r="1659" spans="1:27" x14ac:dyDescent="0.25">
      <c r="A1659" s="55" t="s">
        <v>60</v>
      </c>
      <c r="B1659" s="56" t="s">
        <v>63</v>
      </c>
      <c r="C1659" s="55" t="s">
        <v>59</v>
      </c>
      <c r="D1659" s="55" t="s">
        <v>1272</v>
      </c>
      <c r="E1659" s="55" t="s">
        <v>163</v>
      </c>
      <c r="F1659" s="55" t="s">
        <v>35</v>
      </c>
      <c r="G1659" s="57">
        <v>41306</v>
      </c>
      <c r="H1659" s="58">
        <v>-1.240137</v>
      </c>
      <c r="I1659" s="60">
        <v>7.8</v>
      </c>
      <c r="J1659" s="59">
        <v>9.8000000000000007</v>
      </c>
      <c r="K1659" s="59">
        <v>48</v>
      </c>
      <c r="L1659" s="60">
        <v>1592.2975670000001</v>
      </c>
      <c r="M1659" s="57">
        <v>41450</v>
      </c>
      <c r="N1659" s="55" t="s">
        <v>73</v>
      </c>
      <c r="O1659" s="58">
        <v>9.1</v>
      </c>
      <c r="P1659" s="55" t="s">
        <v>74</v>
      </c>
      <c r="Q1659" s="55" t="s">
        <v>74</v>
      </c>
      <c r="R1659" s="60">
        <v>7.77</v>
      </c>
      <c r="S1659" s="59">
        <v>9.8000000000000007</v>
      </c>
      <c r="T1659" s="59">
        <v>48</v>
      </c>
      <c r="U1659" s="55" t="s">
        <v>1716</v>
      </c>
      <c r="V1659" s="60">
        <v>1592.2975670000001</v>
      </c>
      <c r="W1659" s="55" t="s">
        <v>18</v>
      </c>
      <c r="X1659" s="61">
        <v>4</v>
      </c>
      <c r="Y1659" s="11">
        <f t="shared" si="124"/>
        <v>2013</v>
      </c>
      <c r="Z1659" s="7" t="str">
        <f t="shared" si="125"/>
        <v>2013.2</v>
      </c>
      <c r="AA1659" s="12">
        <f>IF(AND(INDEX('Rate Case History'!V$11:V$13,MATCH($F1659,'Rate Case History'!$U$11:$U$13,0))="Yes",INDEX('Rate Case History'!V$15:V$17,MATCH($N1659,'Rate Case History'!$U$15:$U$17,0))="Yes",$M1659&lt;='Rate Case History'!$V$7,ISNUMBER($S1659)),$S1659/100,"NA")</f>
        <v>9.8000000000000004E-2</v>
      </c>
    </row>
    <row r="1660" spans="1:27" x14ac:dyDescent="0.25">
      <c r="A1660" s="55" t="s">
        <v>60</v>
      </c>
      <c r="B1660" s="56" t="s">
        <v>63</v>
      </c>
      <c r="C1660" s="55" t="s">
        <v>59</v>
      </c>
      <c r="D1660" s="55" t="s">
        <v>1273</v>
      </c>
      <c r="E1660" s="55" t="s">
        <v>163</v>
      </c>
      <c r="F1660" s="55" t="s">
        <v>35</v>
      </c>
      <c r="G1660" s="57">
        <v>40707</v>
      </c>
      <c r="H1660" s="58">
        <v>28.6</v>
      </c>
      <c r="I1660" s="59">
        <v>8.26</v>
      </c>
      <c r="J1660" s="59">
        <v>10.75</v>
      </c>
      <c r="K1660" s="59">
        <v>48</v>
      </c>
      <c r="L1660" s="59">
        <v>1657.792776</v>
      </c>
      <c r="M1660" s="57">
        <v>41036</v>
      </c>
      <c r="N1660" s="55" t="s">
        <v>76</v>
      </c>
      <c r="O1660" s="58">
        <v>13.4</v>
      </c>
      <c r="P1660" s="55" t="s">
        <v>74</v>
      </c>
      <c r="Q1660" s="55" t="s">
        <v>74</v>
      </c>
      <c r="R1660" s="59">
        <v>7.8</v>
      </c>
      <c r="S1660" s="59">
        <v>9.8000000000000007</v>
      </c>
      <c r="T1660" s="59">
        <v>48</v>
      </c>
      <c r="U1660" s="55" t="s">
        <v>1700</v>
      </c>
      <c r="V1660" s="59">
        <v>1633</v>
      </c>
      <c r="W1660" s="55" t="s">
        <v>21</v>
      </c>
      <c r="X1660" s="61">
        <v>10</v>
      </c>
      <c r="Y1660" s="11">
        <f t="shared" si="124"/>
        <v>2012</v>
      </c>
      <c r="Z1660" s="7" t="str">
        <f t="shared" si="125"/>
        <v>2012.2</v>
      </c>
      <c r="AA1660" s="12">
        <f>IF(AND(INDEX('Rate Case History'!V$11:V$13,MATCH($F1660,'Rate Case History'!$U$11:$U$13,0))="Yes",INDEX('Rate Case History'!V$15:V$17,MATCH($N1660,'Rate Case History'!$U$15:$U$17,0))="Yes",$M1660&lt;='Rate Case History'!$V$7,ISNUMBER($S1660)),$S1660/100,"NA")</f>
        <v>9.8000000000000004E-2</v>
      </c>
    </row>
    <row r="1661" spans="1:27" x14ac:dyDescent="0.25">
      <c r="A1661" s="55" t="s">
        <v>60</v>
      </c>
      <c r="B1661" s="56" t="s">
        <v>63</v>
      </c>
      <c r="C1661" s="55" t="s">
        <v>59</v>
      </c>
      <c r="D1661" s="55" t="s">
        <v>1274</v>
      </c>
      <c r="E1661" s="55" t="s">
        <v>163</v>
      </c>
      <c r="F1661" s="55" t="s">
        <v>35</v>
      </c>
      <c r="G1661" s="57">
        <v>40452</v>
      </c>
      <c r="H1661" s="58">
        <v>24.4</v>
      </c>
      <c r="I1661" s="59">
        <v>8.1</v>
      </c>
      <c r="J1661" s="59">
        <v>10.1</v>
      </c>
      <c r="K1661" s="59">
        <v>46</v>
      </c>
      <c r="L1661" s="59">
        <v>1615.785171</v>
      </c>
      <c r="M1661" s="57">
        <v>40617</v>
      </c>
      <c r="N1661" s="55" t="s">
        <v>73</v>
      </c>
      <c r="O1661" s="58">
        <v>19</v>
      </c>
      <c r="P1661" s="55" t="s">
        <v>74</v>
      </c>
      <c r="Q1661" s="55" t="s">
        <v>74</v>
      </c>
      <c r="R1661" s="59" t="s">
        <v>17</v>
      </c>
      <c r="S1661" s="59" t="s">
        <v>17</v>
      </c>
      <c r="T1661" s="59" t="s">
        <v>17</v>
      </c>
      <c r="U1661" s="55" t="s">
        <v>17</v>
      </c>
      <c r="V1661" s="59" t="s">
        <v>17</v>
      </c>
      <c r="W1661" s="55" t="s">
        <v>17</v>
      </c>
      <c r="X1661" s="61">
        <v>5</v>
      </c>
      <c r="Y1661" s="11">
        <f t="shared" ref="Y1661:Y1692" si="126">YEAR(M1661)</f>
        <v>2011</v>
      </c>
      <c r="Z1661" s="7" t="str">
        <f t="shared" ref="Z1661:Z1692" si="127">YEAR(M1661)&amp;"."&amp;INT((MONTH(M1661)-1)/3)+1</f>
        <v>2011.1</v>
      </c>
      <c r="AA1661" s="12" t="str">
        <f>IF(AND(INDEX('Rate Case History'!V$11:V$13,MATCH($F1661,'Rate Case History'!$U$11:$U$13,0))="Yes",INDEX('Rate Case History'!V$15:V$17,MATCH($N1661,'Rate Case History'!$U$15:$U$17,0))="Yes",$M1661&lt;='Rate Case History'!$V$7,ISNUMBER($S1661)),$S1661/100,"NA")</f>
        <v>NA</v>
      </c>
    </row>
    <row r="1662" spans="1:27" x14ac:dyDescent="0.25">
      <c r="A1662" s="55" t="s">
        <v>60</v>
      </c>
      <c r="B1662" s="56" t="s">
        <v>63</v>
      </c>
      <c r="C1662" s="55" t="s">
        <v>59</v>
      </c>
      <c r="D1662" s="55" t="s">
        <v>1275</v>
      </c>
      <c r="E1662" s="55" t="s">
        <v>163</v>
      </c>
      <c r="F1662" s="55" t="s">
        <v>35</v>
      </c>
      <c r="G1662" s="57">
        <v>39941</v>
      </c>
      <c r="H1662" s="58">
        <v>28.464116000000001</v>
      </c>
      <c r="I1662" s="59">
        <v>8.5</v>
      </c>
      <c r="J1662" s="59">
        <v>10.8</v>
      </c>
      <c r="K1662" s="59">
        <v>48</v>
      </c>
      <c r="L1662" s="59">
        <v>1469.2939220000001</v>
      </c>
      <c r="M1662" s="57">
        <v>40270</v>
      </c>
      <c r="N1662" s="55" t="s">
        <v>76</v>
      </c>
      <c r="O1662" s="58">
        <v>10.149229</v>
      </c>
      <c r="P1662" s="55" t="s">
        <v>74</v>
      </c>
      <c r="Q1662" s="55" t="s">
        <v>74</v>
      </c>
      <c r="R1662" s="59">
        <v>8.1</v>
      </c>
      <c r="S1662" s="59">
        <v>10.1</v>
      </c>
      <c r="T1662" s="59">
        <v>46</v>
      </c>
      <c r="U1662" s="55" t="s">
        <v>1659</v>
      </c>
      <c r="V1662" s="59">
        <v>1467.519444</v>
      </c>
      <c r="W1662" s="55" t="s">
        <v>21</v>
      </c>
      <c r="X1662" s="61">
        <v>10</v>
      </c>
      <c r="Y1662" s="11">
        <f t="shared" si="126"/>
        <v>2010</v>
      </c>
      <c r="Z1662" s="7" t="str">
        <f t="shared" si="127"/>
        <v>2010.2</v>
      </c>
      <c r="AA1662" s="12">
        <f>IF(AND(INDEX('Rate Case History'!V$11:V$13,MATCH($F1662,'Rate Case History'!$U$11:$U$13,0))="Yes",INDEX('Rate Case History'!V$15:V$17,MATCH($N1662,'Rate Case History'!$U$15:$U$17,0))="Yes",$M1662&lt;='Rate Case History'!$V$7,ISNUMBER($S1662)),$S1662/100,"NA")</f>
        <v>0.10099999999999999</v>
      </c>
    </row>
    <row r="1663" spans="1:27" x14ac:dyDescent="0.25">
      <c r="A1663" s="55" t="s">
        <v>60</v>
      </c>
      <c r="B1663" s="56" t="s">
        <v>63</v>
      </c>
      <c r="C1663" s="55" t="s">
        <v>59</v>
      </c>
      <c r="D1663" s="55" t="s">
        <v>1276</v>
      </c>
      <c r="E1663" s="55" t="s">
        <v>163</v>
      </c>
      <c r="F1663" s="55" t="s">
        <v>35</v>
      </c>
      <c r="G1663" s="57">
        <v>39419</v>
      </c>
      <c r="H1663" s="58">
        <v>55.5</v>
      </c>
      <c r="I1663" s="60">
        <v>8.6</v>
      </c>
      <c r="J1663" s="60">
        <v>10.8</v>
      </c>
      <c r="K1663" s="60">
        <v>45</v>
      </c>
      <c r="L1663" s="59">
        <v>1351.8</v>
      </c>
      <c r="M1663" s="57">
        <v>39729</v>
      </c>
      <c r="N1663" s="55" t="s">
        <v>73</v>
      </c>
      <c r="O1663" s="58">
        <v>49.212696999999999</v>
      </c>
      <c r="P1663" s="55" t="s">
        <v>74</v>
      </c>
      <c r="Q1663" s="55" t="s">
        <v>74</v>
      </c>
      <c r="R1663" s="60">
        <v>8.25</v>
      </c>
      <c r="S1663" s="60">
        <v>10.15</v>
      </c>
      <c r="T1663" s="60">
        <v>46</v>
      </c>
      <c r="U1663" s="55" t="s">
        <v>1770</v>
      </c>
      <c r="V1663" s="60">
        <v>1347.2676939999999</v>
      </c>
      <c r="W1663" s="55" t="s">
        <v>21</v>
      </c>
      <c r="X1663" s="61">
        <v>10</v>
      </c>
      <c r="Y1663" s="11">
        <f t="shared" si="126"/>
        <v>2008</v>
      </c>
      <c r="Z1663" s="7" t="str">
        <f t="shared" si="127"/>
        <v>2008.4</v>
      </c>
      <c r="AA1663" s="12">
        <f>IF(AND(INDEX('Rate Case History'!V$11:V$13,MATCH($F1663,'Rate Case History'!$U$11:$U$13,0))="Yes",INDEX('Rate Case History'!V$15:V$17,MATCH($N1663,'Rate Case History'!$U$15:$U$17,0))="Yes",$M1663&lt;='Rate Case History'!$V$7,ISNUMBER($S1663)),$S1663/100,"NA")</f>
        <v>0.10150000000000001</v>
      </c>
    </row>
    <row r="1664" spans="1:27" x14ac:dyDescent="0.25">
      <c r="A1664" s="55" t="s">
        <v>60</v>
      </c>
      <c r="B1664" s="56" t="s">
        <v>63</v>
      </c>
      <c r="C1664" s="55" t="s">
        <v>59</v>
      </c>
      <c r="D1664" s="55" t="s">
        <v>1277</v>
      </c>
      <c r="E1664" s="55" t="s">
        <v>163</v>
      </c>
      <c r="F1664" s="55" t="s">
        <v>35</v>
      </c>
      <c r="G1664" s="57">
        <v>38763</v>
      </c>
      <c r="H1664" s="58">
        <v>38.9</v>
      </c>
      <c r="I1664" s="59">
        <v>8.76</v>
      </c>
      <c r="J1664" s="59">
        <v>11.25</v>
      </c>
      <c r="K1664" s="59">
        <v>45</v>
      </c>
      <c r="L1664" s="59">
        <v>1180.4000000000001</v>
      </c>
      <c r="M1664" s="57">
        <v>39087</v>
      </c>
      <c r="N1664" s="55" t="s">
        <v>76</v>
      </c>
      <c r="O1664" s="58">
        <v>29.5</v>
      </c>
      <c r="P1664" s="55" t="s">
        <v>74</v>
      </c>
      <c r="Q1664" s="55" t="s">
        <v>74</v>
      </c>
      <c r="R1664" s="59">
        <v>8.4</v>
      </c>
      <c r="S1664" s="59">
        <v>10.4</v>
      </c>
      <c r="T1664" s="59">
        <v>44</v>
      </c>
      <c r="U1664" s="55" t="s">
        <v>1701</v>
      </c>
      <c r="V1664" s="59">
        <v>1180.3517429999999</v>
      </c>
      <c r="W1664" s="55" t="s">
        <v>21</v>
      </c>
      <c r="X1664" s="61">
        <v>10</v>
      </c>
      <c r="Y1664" s="11">
        <f t="shared" si="126"/>
        <v>2007</v>
      </c>
      <c r="Z1664" s="7" t="str">
        <f t="shared" si="127"/>
        <v>2007.1</v>
      </c>
      <c r="AA1664" s="12">
        <f>IF(AND(INDEX('Rate Case History'!V$11:V$13,MATCH($F1664,'Rate Case History'!$U$11:$U$13,0))="Yes",INDEX('Rate Case History'!V$15:V$17,MATCH($N1664,'Rate Case History'!$U$15:$U$17,0))="Yes",$M1664&lt;='Rate Case History'!$V$7,ISNUMBER($S1664)),$S1664/100,"NA")</f>
        <v>0.10400000000000001</v>
      </c>
    </row>
    <row r="1665" spans="1:27" x14ac:dyDescent="0.25">
      <c r="A1665" s="55" t="s">
        <v>60</v>
      </c>
      <c r="B1665" s="56" t="s">
        <v>63</v>
      </c>
      <c r="C1665" s="55" t="s">
        <v>59</v>
      </c>
      <c r="D1665" s="55" t="s">
        <v>1278</v>
      </c>
      <c r="E1665" s="55" t="s">
        <v>163</v>
      </c>
      <c r="F1665" s="55" t="s">
        <v>35</v>
      </c>
      <c r="G1665" s="57">
        <v>38082</v>
      </c>
      <c r="H1665" s="58">
        <v>46.2</v>
      </c>
      <c r="I1665" s="60">
        <v>9.1199999999999992</v>
      </c>
      <c r="J1665" s="59">
        <v>11.75</v>
      </c>
      <c r="K1665" s="59">
        <v>45</v>
      </c>
      <c r="L1665" s="60">
        <v>1070.7</v>
      </c>
      <c r="M1665" s="57">
        <v>38401</v>
      </c>
      <c r="N1665" s="55" t="s">
        <v>76</v>
      </c>
      <c r="O1665" s="58">
        <v>26.3</v>
      </c>
      <c r="P1665" s="55" t="s">
        <v>74</v>
      </c>
      <c r="Q1665" s="55" t="s">
        <v>74</v>
      </c>
      <c r="R1665" s="60">
        <v>8.4</v>
      </c>
      <c r="S1665" s="59">
        <v>10.3</v>
      </c>
      <c r="T1665" s="59">
        <v>43</v>
      </c>
      <c r="U1665" s="55" t="s">
        <v>1767</v>
      </c>
      <c r="V1665" s="60">
        <v>1067.7</v>
      </c>
      <c r="W1665" s="55" t="s">
        <v>21</v>
      </c>
      <c r="X1665" s="61">
        <v>10</v>
      </c>
      <c r="Y1665" s="11">
        <f t="shared" si="126"/>
        <v>2005</v>
      </c>
      <c r="Z1665" s="7" t="str">
        <f t="shared" si="127"/>
        <v>2005.1</v>
      </c>
      <c r="AA1665" s="12">
        <f>IF(AND(INDEX('Rate Case History'!V$11:V$13,MATCH($F1665,'Rate Case History'!$U$11:$U$13,0))="Yes",INDEX('Rate Case History'!V$15:V$17,MATCH($N1665,'Rate Case History'!$U$15:$U$17,0))="Yes",$M1665&lt;='Rate Case History'!$V$7,ISNUMBER($S1665)),$S1665/100,"NA")</f>
        <v>0.10300000000000001</v>
      </c>
    </row>
    <row r="1666" spans="1:27" x14ac:dyDescent="0.25">
      <c r="A1666" s="55" t="s">
        <v>60</v>
      </c>
      <c r="B1666" s="56" t="s">
        <v>63</v>
      </c>
      <c r="C1666" s="55" t="s">
        <v>59</v>
      </c>
      <c r="D1666" s="55" t="s">
        <v>1279</v>
      </c>
      <c r="E1666" s="55" t="s">
        <v>163</v>
      </c>
      <c r="F1666" s="55" t="s">
        <v>35</v>
      </c>
      <c r="G1666" s="57">
        <v>37221</v>
      </c>
      <c r="H1666" s="58">
        <v>85.9</v>
      </c>
      <c r="I1666" s="59">
        <v>10.47</v>
      </c>
      <c r="J1666" s="59">
        <v>14</v>
      </c>
      <c r="K1666" s="59">
        <v>45</v>
      </c>
      <c r="L1666" s="59" t="s">
        <v>17</v>
      </c>
      <c r="M1666" s="57">
        <v>37496</v>
      </c>
      <c r="N1666" s="55" t="s">
        <v>73</v>
      </c>
      <c r="O1666" s="58">
        <v>35.6</v>
      </c>
      <c r="P1666" s="55" t="s">
        <v>74</v>
      </c>
      <c r="Q1666" s="55" t="s">
        <v>74</v>
      </c>
      <c r="R1666" s="59">
        <v>8.76</v>
      </c>
      <c r="S1666" s="59">
        <v>11</v>
      </c>
      <c r="T1666" s="59">
        <v>40</v>
      </c>
      <c r="U1666" s="55" t="s">
        <v>17</v>
      </c>
      <c r="V1666" s="59" t="s">
        <v>17</v>
      </c>
      <c r="W1666" s="55" t="s">
        <v>17</v>
      </c>
      <c r="X1666" s="61">
        <v>9</v>
      </c>
      <c r="Y1666" s="11">
        <f t="shared" si="126"/>
        <v>2002</v>
      </c>
      <c r="Z1666" s="7" t="str">
        <f t="shared" si="127"/>
        <v>2002.3</v>
      </c>
      <c r="AA1666" s="12">
        <f>IF(AND(INDEX('Rate Case History'!V$11:V$13,MATCH($F1666,'Rate Case History'!$U$11:$U$13,0))="Yes",INDEX('Rate Case History'!V$15:V$17,MATCH($N1666,'Rate Case History'!$U$15:$U$17,0))="Yes",$M1666&lt;='Rate Case History'!$V$7,ISNUMBER($S1666)),$S1666/100,"NA")</f>
        <v>0.11</v>
      </c>
    </row>
    <row r="1667" spans="1:27" x14ac:dyDescent="0.25">
      <c r="A1667" s="55" t="s">
        <v>60</v>
      </c>
      <c r="B1667" s="56" t="s">
        <v>63</v>
      </c>
      <c r="C1667" s="55" t="s">
        <v>59</v>
      </c>
      <c r="D1667" s="55" t="s">
        <v>1280</v>
      </c>
      <c r="E1667" s="55" t="s">
        <v>163</v>
      </c>
      <c r="F1667" s="55" t="s">
        <v>35</v>
      </c>
      <c r="G1667" s="57">
        <v>34761</v>
      </c>
      <c r="H1667" s="58">
        <v>35.4</v>
      </c>
      <c r="I1667" s="59">
        <v>10.39</v>
      </c>
      <c r="J1667" s="59">
        <v>12.85</v>
      </c>
      <c r="K1667" s="59">
        <v>44</v>
      </c>
      <c r="L1667" s="59" t="s">
        <v>17</v>
      </c>
      <c r="M1667" s="57">
        <v>34830</v>
      </c>
      <c r="N1667" s="55" t="s">
        <v>73</v>
      </c>
      <c r="O1667" s="58">
        <v>17.7</v>
      </c>
      <c r="P1667" s="55" t="s">
        <v>74</v>
      </c>
      <c r="Q1667" s="55" t="s">
        <v>74</v>
      </c>
      <c r="R1667" s="59" t="s">
        <v>17</v>
      </c>
      <c r="S1667" s="59" t="s">
        <v>17</v>
      </c>
      <c r="T1667" s="59" t="s">
        <v>17</v>
      </c>
      <c r="U1667" s="55" t="s">
        <v>1714</v>
      </c>
      <c r="V1667" s="59" t="s">
        <v>17</v>
      </c>
      <c r="W1667" s="55" t="s">
        <v>21</v>
      </c>
      <c r="X1667" s="61">
        <v>2</v>
      </c>
      <c r="Y1667" s="11">
        <f t="shared" si="126"/>
        <v>1995</v>
      </c>
      <c r="Z1667" s="7" t="str">
        <f t="shared" si="127"/>
        <v>1995.2</v>
      </c>
      <c r="AA1667" s="12" t="str">
        <f>IF(AND(INDEX('Rate Case History'!V$11:V$13,MATCH($F1667,'Rate Case History'!$U$11:$U$13,0))="Yes",INDEX('Rate Case History'!V$15:V$17,MATCH($N1667,'Rate Case History'!$U$15:$U$17,0))="Yes",$M1667&lt;='Rate Case History'!$V$7,ISNUMBER($S1667)),$S1667/100,"NA")</f>
        <v>NA</v>
      </c>
    </row>
    <row r="1668" spans="1:27" x14ac:dyDescent="0.25">
      <c r="A1668" s="55" t="s">
        <v>60</v>
      </c>
      <c r="B1668" s="56" t="s">
        <v>63</v>
      </c>
      <c r="C1668" s="55" t="s">
        <v>59</v>
      </c>
      <c r="D1668" s="55" t="s">
        <v>1281</v>
      </c>
      <c r="E1668" s="55" t="s">
        <v>163</v>
      </c>
      <c r="F1668" s="55" t="s">
        <v>35</v>
      </c>
      <c r="G1668" s="57">
        <v>34292</v>
      </c>
      <c r="H1668" s="58">
        <v>24.6</v>
      </c>
      <c r="I1668" s="59">
        <v>9.15</v>
      </c>
      <c r="J1668" s="59">
        <v>10.5</v>
      </c>
      <c r="K1668" s="59">
        <v>44</v>
      </c>
      <c r="L1668" s="59" t="s">
        <v>17</v>
      </c>
      <c r="M1668" s="57">
        <v>34481</v>
      </c>
      <c r="N1668" s="55" t="s">
        <v>73</v>
      </c>
      <c r="O1668" s="58">
        <v>19</v>
      </c>
      <c r="P1668" s="55" t="s">
        <v>74</v>
      </c>
      <c r="Q1668" s="55" t="s">
        <v>74</v>
      </c>
      <c r="R1668" s="60" t="s">
        <v>17</v>
      </c>
      <c r="S1668" s="59" t="s">
        <v>17</v>
      </c>
      <c r="T1668" s="60" t="s">
        <v>17</v>
      </c>
      <c r="U1668" s="55" t="s">
        <v>1743</v>
      </c>
      <c r="V1668" s="60" t="s">
        <v>17</v>
      </c>
      <c r="W1668" s="55" t="s">
        <v>21</v>
      </c>
      <c r="X1668" s="61">
        <v>6</v>
      </c>
      <c r="Y1668" s="11">
        <f t="shared" si="126"/>
        <v>1994</v>
      </c>
      <c r="Z1668" s="7" t="str">
        <f t="shared" si="127"/>
        <v>1994.2</v>
      </c>
      <c r="AA1668" s="12" t="str">
        <f>IF(AND(INDEX('Rate Case History'!V$11:V$13,MATCH($F1668,'Rate Case History'!$U$11:$U$13,0))="Yes",INDEX('Rate Case History'!V$15:V$17,MATCH($N1668,'Rate Case History'!$U$15:$U$17,0))="Yes",$M1668&lt;='Rate Case History'!$V$7,ISNUMBER($S1668)),$S1668/100,"NA")</f>
        <v>NA</v>
      </c>
    </row>
    <row r="1669" spans="1:27" x14ac:dyDescent="0.25">
      <c r="A1669" s="55" t="s">
        <v>60</v>
      </c>
      <c r="B1669" s="56" t="s">
        <v>63</v>
      </c>
      <c r="C1669" s="55" t="s">
        <v>59</v>
      </c>
      <c r="D1669" s="55" t="s">
        <v>1282</v>
      </c>
      <c r="E1669" s="55" t="s">
        <v>163</v>
      </c>
      <c r="F1669" s="55" t="s">
        <v>35</v>
      </c>
      <c r="G1669" s="57">
        <v>33812</v>
      </c>
      <c r="H1669" s="58">
        <v>14.8</v>
      </c>
      <c r="I1669" s="59">
        <v>9.98</v>
      </c>
      <c r="J1669" s="59">
        <v>12</v>
      </c>
      <c r="K1669" s="59">
        <v>45</v>
      </c>
      <c r="L1669" s="59">
        <v>504</v>
      </c>
      <c r="M1669" s="57">
        <v>34239</v>
      </c>
      <c r="N1669" s="55" t="s">
        <v>76</v>
      </c>
      <c r="O1669" s="58">
        <v>-16.899999999999999</v>
      </c>
      <c r="P1669" s="55" t="s">
        <v>74</v>
      </c>
      <c r="Q1669" s="55" t="s">
        <v>74</v>
      </c>
      <c r="R1669" s="59">
        <v>9.15</v>
      </c>
      <c r="S1669" s="59">
        <v>10.5</v>
      </c>
      <c r="T1669" s="59">
        <v>44</v>
      </c>
      <c r="U1669" s="55" t="s">
        <v>1682</v>
      </c>
      <c r="V1669" s="59">
        <v>483.9</v>
      </c>
      <c r="W1669" s="55" t="s">
        <v>21</v>
      </c>
      <c r="X1669" s="61">
        <v>14</v>
      </c>
      <c r="Y1669" s="11">
        <f t="shared" si="126"/>
        <v>1993</v>
      </c>
      <c r="Z1669" s="7" t="str">
        <f t="shared" si="127"/>
        <v>1993.3</v>
      </c>
      <c r="AA1669" s="12">
        <f>IF(AND(INDEX('Rate Case History'!V$11:V$13,MATCH($F1669,'Rate Case History'!$U$11:$U$13,0))="Yes",INDEX('Rate Case History'!V$15:V$17,MATCH($N1669,'Rate Case History'!$U$15:$U$17,0))="Yes",$M1669&lt;='Rate Case History'!$V$7,ISNUMBER($S1669)),$S1669/100,"NA")</f>
        <v>0.105</v>
      </c>
    </row>
    <row r="1670" spans="1:27" x14ac:dyDescent="0.25">
      <c r="A1670" s="55" t="s">
        <v>60</v>
      </c>
      <c r="B1670" s="56" t="s">
        <v>63</v>
      </c>
      <c r="C1670" s="55" t="s">
        <v>59</v>
      </c>
      <c r="D1670" s="55" t="s">
        <v>2560</v>
      </c>
      <c r="E1670" s="55" t="s">
        <v>163</v>
      </c>
      <c r="F1670" s="55" t="s">
        <v>35</v>
      </c>
      <c r="G1670" s="57">
        <v>30909</v>
      </c>
      <c r="H1670" s="58">
        <v>11.8</v>
      </c>
      <c r="I1670" s="59">
        <v>13.09</v>
      </c>
      <c r="J1670" s="59">
        <v>16.25</v>
      </c>
      <c r="K1670" s="59">
        <v>38.43</v>
      </c>
      <c r="L1670" s="59" t="s">
        <v>17</v>
      </c>
      <c r="M1670" s="57">
        <v>31044</v>
      </c>
      <c r="N1670" s="55" t="s">
        <v>73</v>
      </c>
      <c r="O1670" s="58">
        <v>6.2</v>
      </c>
      <c r="P1670" s="55" t="s">
        <v>74</v>
      </c>
      <c r="Q1670" s="55" t="s">
        <v>74</v>
      </c>
      <c r="R1670" s="59">
        <v>12.88</v>
      </c>
      <c r="S1670" s="59">
        <v>16.25</v>
      </c>
      <c r="T1670" s="59">
        <v>37.83</v>
      </c>
      <c r="U1670" s="55" t="s">
        <v>1957</v>
      </c>
      <c r="V1670" s="59" t="s">
        <v>17</v>
      </c>
      <c r="W1670" s="55" t="s">
        <v>21</v>
      </c>
      <c r="X1670" s="61">
        <v>4</v>
      </c>
      <c r="Y1670" s="11">
        <f t="shared" si="126"/>
        <v>1984</v>
      </c>
      <c r="Z1670" s="7" t="str">
        <f t="shared" si="127"/>
        <v>1984.4</v>
      </c>
      <c r="AA1670" s="12">
        <f>IF(AND(INDEX('Rate Case History'!V$11:V$13,MATCH($F1670,'Rate Case History'!$U$11:$U$13,0))="Yes",INDEX('Rate Case History'!V$15:V$17,MATCH($N1670,'Rate Case History'!$U$15:$U$17,0))="Yes",$M1670&lt;='Rate Case History'!$V$7,ISNUMBER($S1670)),$S1670/100,"NA")</f>
        <v>0.16250000000000001</v>
      </c>
    </row>
    <row r="1671" spans="1:27" x14ac:dyDescent="0.25">
      <c r="A1671" s="55" t="s">
        <v>60</v>
      </c>
      <c r="B1671" s="56" t="s">
        <v>63</v>
      </c>
      <c r="C1671" s="55" t="s">
        <v>59</v>
      </c>
      <c r="D1671" s="55" t="s">
        <v>2561</v>
      </c>
      <c r="E1671" s="55" t="s">
        <v>163</v>
      </c>
      <c r="F1671" s="55" t="s">
        <v>35</v>
      </c>
      <c r="G1671" s="57">
        <v>30419</v>
      </c>
      <c r="H1671" s="58">
        <v>27.3</v>
      </c>
      <c r="I1671" s="59">
        <v>12.78</v>
      </c>
      <c r="J1671" s="59">
        <v>16.25</v>
      </c>
      <c r="K1671" s="59">
        <v>39.68</v>
      </c>
      <c r="L1671" s="59" t="s">
        <v>17</v>
      </c>
      <c r="M1671" s="57">
        <v>30590</v>
      </c>
      <c r="N1671" s="55" t="s">
        <v>73</v>
      </c>
      <c r="O1671" s="58">
        <v>15.3</v>
      </c>
      <c r="P1671" s="55" t="s">
        <v>74</v>
      </c>
      <c r="Q1671" s="55" t="s">
        <v>74</v>
      </c>
      <c r="R1671" s="59">
        <v>12.34</v>
      </c>
      <c r="S1671" s="59">
        <v>16.25</v>
      </c>
      <c r="T1671" s="59">
        <v>33.75</v>
      </c>
      <c r="U1671" s="55" t="s">
        <v>1958</v>
      </c>
      <c r="V1671" s="59" t="s">
        <v>17</v>
      </c>
      <c r="W1671" s="55" t="s">
        <v>21</v>
      </c>
      <c r="X1671" s="61">
        <v>5</v>
      </c>
      <c r="Y1671" s="11">
        <f t="shared" si="126"/>
        <v>1983</v>
      </c>
      <c r="Z1671" s="7" t="str">
        <f t="shared" si="127"/>
        <v>1983.4</v>
      </c>
      <c r="AA1671" s="12">
        <f>IF(AND(INDEX('Rate Case History'!V$11:V$13,MATCH($F1671,'Rate Case History'!$U$11:$U$13,0))="Yes",INDEX('Rate Case History'!V$15:V$17,MATCH($N1671,'Rate Case History'!$U$15:$U$17,0))="Yes",$M1671&lt;='Rate Case History'!$V$7,ISNUMBER($S1671)),$S1671/100,"NA")</f>
        <v>0.16250000000000001</v>
      </c>
    </row>
    <row r="1672" spans="1:27" x14ac:dyDescent="0.25">
      <c r="A1672" s="55" t="s">
        <v>60</v>
      </c>
      <c r="B1672" s="56" t="s">
        <v>63</v>
      </c>
      <c r="C1672" s="55" t="s">
        <v>59</v>
      </c>
      <c r="D1672" s="55" t="s">
        <v>2562</v>
      </c>
      <c r="E1672" s="55" t="s">
        <v>163</v>
      </c>
      <c r="F1672" s="55" t="s">
        <v>35</v>
      </c>
      <c r="G1672" s="57">
        <v>30087</v>
      </c>
      <c r="H1672" s="58">
        <v>10</v>
      </c>
      <c r="I1672" s="59">
        <v>13.07</v>
      </c>
      <c r="J1672" s="59">
        <v>16.25</v>
      </c>
      <c r="K1672" s="59">
        <v>35</v>
      </c>
      <c r="L1672" s="60" t="s">
        <v>17</v>
      </c>
      <c r="M1672" s="57">
        <v>30314</v>
      </c>
      <c r="N1672" s="55" t="s">
        <v>76</v>
      </c>
      <c r="O1672" s="58">
        <v>5.5</v>
      </c>
      <c r="P1672" s="55" t="s">
        <v>74</v>
      </c>
      <c r="Q1672" s="55" t="s">
        <v>74</v>
      </c>
      <c r="R1672" s="59">
        <v>12.36</v>
      </c>
      <c r="S1672" s="59">
        <v>16.25</v>
      </c>
      <c r="T1672" s="59">
        <v>35</v>
      </c>
      <c r="U1672" s="55" t="s">
        <v>1983</v>
      </c>
      <c r="V1672" s="59" t="s">
        <v>17</v>
      </c>
      <c r="W1672" s="55" t="s">
        <v>21</v>
      </c>
      <c r="X1672" s="61">
        <v>7</v>
      </c>
      <c r="Y1672" s="11">
        <f t="shared" si="126"/>
        <v>1982</v>
      </c>
      <c r="Z1672" s="7" t="str">
        <f t="shared" si="127"/>
        <v>1982.4</v>
      </c>
      <c r="AA1672" s="12">
        <f>IF(AND(INDEX('Rate Case History'!V$11:V$13,MATCH($F1672,'Rate Case History'!$U$11:$U$13,0))="Yes",INDEX('Rate Case History'!V$15:V$17,MATCH($N1672,'Rate Case History'!$U$15:$U$17,0))="Yes",$M1672&lt;='Rate Case History'!$V$7,ISNUMBER($S1672)),$S1672/100,"NA")</f>
        <v>0.16250000000000001</v>
      </c>
    </row>
    <row r="1673" spans="1:27" x14ac:dyDescent="0.25">
      <c r="A1673" s="55" t="s">
        <v>60</v>
      </c>
      <c r="B1673" s="56" t="s">
        <v>63</v>
      </c>
      <c r="C1673" s="55" t="s">
        <v>59</v>
      </c>
      <c r="D1673" s="55" t="s">
        <v>2563</v>
      </c>
      <c r="E1673" s="55" t="s">
        <v>163</v>
      </c>
      <c r="F1673" s="55" t="s">
        <v>35</v>
      </c>
      <c r="G1673" s="57">
        <v>29577</v>
      </c>
      <c r="H1673" s="58">
        <v>21.8</v>
      </c>
      <c r="I1673" s="59">
        <v>12.65</v>
      </c>
      <c r="J1673" s="59">
        <v>16.25</v>
      </c>
      <c r="K1673" s="59">
        <v>35</v>
      </c>
      <c r="L1673" s="60" t="s">
        <v>17</v>
      </c>
      <c r="M1673" s="57">
        <v>29853</v>
      </c>
      <c r="N1673" s="55" t="s">
        <v>76</v>
      </c>
      <c r="O1673" s="58">
        <v>17.399999999999999</v>
      </c>
      <c r="P1673" s="55" t="s">
        <v>74</v>
      </c>
      <c r="Q1673" s="55" t="s">
        <v>75</v>
      </c>
      <c r="R1673" s="59">
        <v>12.55</v>
      </c>
      <c r="S1673" s="59">
        <v>16.25</v>
      </c>
      <c r="T1673" s="59">
        <v>35</v>
      </c>
      <c r="U1673" s="55" t="s">
        <v>1942</v>
      </c>
      <c r="V1673" s="60" t="s">
        <v>17</v>
      </c>
      <c r="W1673" s="55" t="s">
        <v>18</v>
      </c>
      <c r="X1673" s="61">
        <v>9</v>
      </c>
      <c r="Y1673" s="11">
        <f t="shared" si="126"/>
        <v>1981</v>
      </c>
      <c r="Z1673" s="7" t="str">
        <f t="shared" si="127"/>
        <v>1981.3</v>
      </c>
      <c r="AA1673" s="12">
        <f>IF(AND(INDEX('Rate Case History'!V$11:V$13,MATCH($F1673,'Rate Case History'!$U$11:$U$13,0))="Yes",INDEX('Rate Case History'!V$15:V$17,MATCH($N1673,'Rate Case History'!$U$15:$U$17,0))="Yes",$M1673&lt;='Rate Case History'!$V$7,ISNUMBER($S1673)),$S1673/100,"NA")</f>
        <v>0.16250000000000001</v>
      </c>
    </row>
    <row r="1674" spans="1:27" x14ac:dyDescent="0.25">
      <c r="A1674" s="55" t="s">
        <v>60</v>
      </c>
      <c r="B1674" s="56" t="s">
        <v>63</v>
      </c>
      <c r="C1674" s="55" t="s">
        <v>59</v>
      </c>
      <c r="D1674" s="55" t="s">
        <v>2564</v>
      </c>
      <c r="E1674" s="55" t="s">
        <v>163</v>
      </c>
      <c r="F1674" s="55" t="s">
        <v>35</v>
      </c>
      <c r="G1674" s="57">
        <v>29301</v>
      </c>
      <c r="H1674" s="58">
        <v>9.3000000000000007</v>
      </c>
      <c r="I1674" s="59">
        <v>11.07</v>
      </c>
      <c r="J1674" s="59">
        <v>13.5</v>
      </c>
      <c r="K1674" s="59">
        <v>32.590000000000003</v>
      </c>
      <c r="L1674" s="60" t="s">
        <v>17</v>
      </c>
      <c r="M1674" s="57">
        <v>29544</v>
      </c>
      <c r="N1674" s="55" t="s">
        <v>76</v>
      </c>
      <c r="O1674" s="58">
        <v>7.7</v>
      </c>
      <c r="P1674" s="55" t="s">
        <v>74</v>
      </c>
      <c r="Q1674" s="55" t="s">
        <v>74</v>
      </c>
      <c r="R1674" s="59">
        <v>11</v>
      </c>
      <c r="S1674" s="59">
        <v>13.5</v>
      </c>
      <c r="T1674" s="59">
        <v>34.270000000000003</v>
      </c>
      <c r="U1674" s="55" t="s">
        <v>1991</v>
      </c>
      <c r="V1674" s="60" t="s">
        <v>17</v>
      </c>
      <c r="W1674" s="55" t="s">
        <v>21</v>
      </c>
      <c r="X1674" s="61">
        <v>8</v>
      </c>
      <c r="Y1674" s="11">
        <f t="shared" si="126"/>
        <v>1980</v>
      </c>
      <c r="Z1674" s="7" t="str">
        <f t="shared" si="127"/>
        <v>1980.4</v>
      </c>
      <c r="AA1674" s="12">
        <f>IF(AND(INDEX('Rate Case History'!V$11:V$13,MATCH($F1674,'Rate Case History'!$U$11:$U$13,0))="Yes",INDEX('Rate Case History'!V$15:V$17,MATCH($N1674,'Rate Case History'!$U$15:$U$17,0))="Yes",$M1674&lt;='Rate Case History'!$V$7,ISNUMBER($S1674)),$S1674/100,"NA")</f>
        <v>0.13500000000000001</v>
      </c>
    </row>
    <row r="1675" spans="1:27" x14ac:dyDescent="0.25">
      <c r="A1675" s="55" t="s">
        <v>153</v>
      </c>
      <c r="B1675" s="56" t="s">
        <v>154</v>
      </c>
      <c r="C1675" s="55" t="s">
        <v>155</v>
      </c>
      <c r="D1675" s="55" t="s">
        <v>2642</v>
      </c>
      <c r="E1675" s="55" t="s">
        <v>163</v>
      </c>
      <c r="F1675" s="55" t="s">
        <v>35</v>
      </c>
      <c r="G1675" s="57">
        <v>45044</v>
      </c>
      <c r="H1675" s="58">
        <v>9.99</v>
      </c>
      <c r="I1675" s="59">
        <v>7.83</v>
      </c>
      <c r="J1675" s="59">
        <v>9.8000000000000007</v>
      </c>
      <c r="K1675" s="59">
        <v>56.05</v>
      </c>
      <c r="L1675" s="59">
        <v>345.46300000000002</v>
      </c>
      <c r="M1675" s="57">
        <v>45233</v>
      </c>
      <c r="N1675" s="55" t="s">
        <v>76</v>
      </c>
      <c r="O1675" s="58">
        <v>8.5860000000000003</v>
      </c>
      <c r="P1675" s="55" t="s">
        <v>75</v>
      </c>
      <c r="Q1675" s="55" t="s">
        <v>74</v>
      </c>
      <c r="R1675" s="59">
        <v>7.8</v>
      </c>
      <c r="S1675" s="59">
        <v>9.6999999999999993</v>
      </c>
      <c r="T1675" s="59">
        <v>56.06</v>
      </c>
      <c r="U1675" s="55" t="s">
        <v>1817</v>
      </c>
      <c r="V1675" s="59">
        <v>341.36900000000003</v>
      </c>
      <c r="W1675" s="55" t="s">
        <v>21</v>
      </c>
      <c r="X1675" s="61">
        <v>6</v>
      </c>
      <c r="Y1675" s="11">
        <f t="shared" si="126"/>
        <v>2023</v>
      </c>
      <c r="Z1675" s="7" t="str">
        <f t="shared" si="127"/>
        <v>2023.4</v>
      </c>
      <c r="AA1675" s="12">
        <f>IF(AND(INDEX('Rate Case History'!V$11:V$13,MATCH($F1675,'Rate Case History'!$U$11:$U$13,0))="Yes",INDEX('Rate Case History'!V$15:V$17,MATCH($N1675,'Rate Case History'!$U$15:$U$17,0))="Yes",$M1675&lt;='Rate Case History'!$V$7,ISNUMBER($S1675)),$S1675/100,"NA")</f>
        <v>9.6999999999999989E-2</v>
      </c>
    </row>
    <row r="1676" spans="1:27" x14ac:dyDescent="0.25">
      <c r="A1676" s="55" t="s">
        <v>153</v>
      </c>
      <c r="B1676" s="56" t="s">
        <v>154</v>
      </c>
      <c r="C1676" s="55" t="s">
        <v>155</v>
      </c>
      <c r="D1676" s="55" t="s">
        <v>1283</v>
      </c>
      <c r="E1676" s="55" t="s">
        <v>163</v>
      </c>
      <c r="F1676" s="55" t="s">
        <v>35</v>
      </c>
      <c r="G1676" s="57">
        <v>44319</v>
      </c>
      <c r="H1676" s="58">
        <v>5.3330000000000002</v>
      </c>
      <c r="I1676" s="59">
        <v>7.16</v>
      </c>
      <c r="J1676" s="59">
        <v>9.8000000000000007</v>
      </c>
      <c r="K1676" s="59">
        <v>55</v>
      </c>
      <c r="L1676" s="59">
        <v>300.79700000000003</v>
      </c>
      <c r="M1676" s="57">
        <v>44523</v>
      </c>
      <c r="N1676" s="55" t="s">
        <v>73</v>
      </c>
      <c r="O1676" s="58">
        <v>4.1550000000000002</v>
      </c>
      <c r="P1676" s="55" t="s">
        <v>75</v>
      </c>
      <c r="Q1676" s="55" t="s">
        <v>74</v>
      </c>
      <c r="R1676" s="59" t="s">
        <v>17</v>
      </c>
      <c r="S1676" s="59">
        <v>9.8000000000000007</v>
      </c>
      <c r="T1676" s="59">
        <v>55</v>
      </c>
      <c r="U1676" s="55" t="s">
        <v>1684</v>
      </c>
      <c r="V1676" s="59" t="s">
        <v>17</v>
      </c>
      <c r="W1676" s="55" t="s">
        <v>21</v>
      </c>
      <c r="X1676" s="61">
        <v>6</v>
      </c>
      <c r="Y1676" s="11">
        <f t="shared" si="126"/>
        <v>2021</v>
      </c>
      <c r="Z1676" s="7" t="str">
        <f t="shared" si="127"/>
        <v>2021.4</v>
      </c>
      <c r="AA1676" s="12">
        <f>IF(AND(INDEX('Rate Case History'!V$11:V$13,MATCH($F1676,'Rate Case History'!$U$11:$U$13,0))="Yes",INDEX('Rate Case History'!V$15:V$17,MATCH($N1676,'Rate Case History'!$U$15:$U$17,0))="Yes",$M1676&lt;='Rate Case History'!$V$7,ISNUMBER($S1676)),$S1676/100,"NA")</f>
        <v>9.8000000000000004E-2</v>
      </c>
    </row>
    <row r="1677" spans="1:27" x14ac:dyDescent="0.25">
      <c r="A1677" s="55" t="s">
        <v>153</v>
      </c>
      <c r="B1677" s="56" t="s">
        <v>154</v>
      </c>
      <c r="C1677" s="55" t="s">
        <v>155</v>
      </c>
      <c r="D1677" s="55" t="s">
        <v>1284</v>
      </c>
      <c r="E1677" s="55" t="s">
        <v>163</v>
      </c>
      <c r="F1677" s="55" t="s">
        <v>35</v>
      </c>
      <c r="G1677" s="57">
        <v>44071</v>
      </c>
      <c r="H1677" s="58">
        <v>6.67</v>
      </c>
      <c r="I1677" s="59">
        <v>7.08</v>
      </c>
      <c r="J1677" s="59">
        <v>9.8000000000000007</v>
      </c>
      <c r="K1677" s="59">
        <v>55</v>
      </c>
      <c r="L1677" s="59">
        <v>282.36</v>
      </c>
      <c r="M1677" s="57">
        <v>44159</v>
      </c>
      <c r="N1677" s="55" t="s">
        <v>73</v>
      </c>
      <c r="O1677" s="58">
        <v>6.67</v>
      </c>
      <c r="P1677" s="55" t="s">
        <v>74</v>
      </c>
      <c r="Q1677" s="55" t="s">
        <v>74</v>
      </c>
      <c r="R1677" s="59">
        <v>7.07</v>
      </c>
      <c r="S1677" s="59">
        <v>9.8000000000000007</v>
      </c>
      <c r="T1677" s="59">
        <v>55</v>
      </c>
      <c r="U1677" s="55" t="s">
        <v>1664</v>
      </c>
      <c r="V1677" s="59">
        <v>282.36</v>
      </c>
      <c r="W1677" s="55" t="s">
        <v>21</v>
      </c>
      <c r="X1677" s="61">
        <v>2</v>
      </c>
      <c r="Y1677" s="11">
        <f t="shared" si="126"/>
        <v>2020</v>
      </c>
      <c r="Z1677" s="7" t="str">
        <f t="shared" si="127"/>
        <v>2020.4</v>
      </c>
      <c r="AA1677" s="12">
        <f>IF(AND(INDEX('Rate Case History'!V$11:V$13,MATCH($F1677,'Rate Case History'!$U$11:$U$13,0))="Yes",INDEX('Rate Case History'!V$15:V$17,MATCH($N1677,'Rate Case History'!$U$15:$U$17,0))="Yes",$M1677&lt;='Rate Case History'!$V$7,ISNUMBER($S1677)),$S1677/100,"NA")</f>
        <v>9.8000000000000004E-2</v>
      </c>
    </row>
    <row r="1678" spans="1:27" x14ac:dyDescent="0.25">
      <c r="A1678" s="55" t="s">
        <v>153</v>
      </c>
      <c r="B1678" s="56" t="s">
        <v>154</v>
      </c>
      <c r="C1678" s="55" t="s">
        <v>155</v>
      </c>
      <c r="D1678" s="55" t="s">
        <v>1285</v>
      </c>
      <c r="E1678" s="55" t="s">
        <v>163</v>
      </c>
      <c r="F1678" s="55" t="s">
        <v>35</v>
      </c>
      <c r="G1678" s="57">
        <v>43298</v>
      </c>
      <c r="H1678" s="58">
        <v>4.0780000000000003</v>
      </c>
      <c r="I1678" s="60">
        <v>7.1</v>
      </c>
      <c r="J1678" s="59">
        <v>9.8000000000000007</v>
      </c>
      <c r="K1678" s="59">
        <v>56.06</v>
      </c>
      <c r="L1678" s="60">
        <v>250.74299999999999</v>
      </c>
      <c r="M1678" s="57">
        <v>43363</v>
      </c>
      <c r="N1678" s="55" t="s">
        <v>73</v>
      </c>
      <c r="O1678" s="58">
        <v>4.0780000000000003</v>
      </c>
      <c r="P1678" s="55" t="s">
        <v>75</v>
      </c>
      <c r="Q1678" s="55" t="s">
        <v>74</v>
      </c>
      <c r="R1678" s="59">
        <v>7.1</v>
      </c>
      <c r="S1678" s="59">
        <v>9.8000000000000007</v>
      </c>
      <c r="T1678" s="59">
        <v>56.06</v>
      </c>
      <c r="U1678" s="55" t="s">
        <v>1685</v>
      </c>
      <c r="V1678" s="60">
        <v>250.74299999999999</v>
      </c>
      <c r="W1678" s="55" t="s">
        <v>21</v>
      </c>
      <c r="X1678" s="61">
        <v>2</v>
      </c>
      <c r="Y1678" s="11">
        <f t="shared" si="126"/>
        <v>2018</v>
      </c>
      <c r="Z1678" s="7" t="str">
        <f t="shared" si="127"/>
        <v>2018.3</v>
      </c>
      <c r="AA1678" s="12">
        <f>IF(AND(INDEX('Rate Case History'!V$11:V$13,MATCH($F1678,'Rate Case History'!$U$11:$U$13,0))="Yes",INDEX('Rate Case History'!V$15:V$17,MATCH($N1678,'Rate Case History'!$U$15:$U$17,0))="Yes",$M1678&lt;='Rate Case History'!$V$7,ISNUMBER($S1678)),$S1678/100,"NA")</f>
        <v>9.8000000000000004E-2</v>
      </c>
    </row>
    <row r="1679" spans="1:27" x14ac:dyDescent="0.25">
      <c r="A1679" s="55" t="s">
        <v>153</v>
      </c>
      <c r="B1679" s="56" t="s">
        <v>154</v>
      </c>
      <c r="C1679" s="55" t="s">
        <v>155</v>
      </c>
      <c r="D1679" s="55" t="s">
        <v>1286</v>
      </c>
      <c r="E1679" s="55" t="s">
        <v>163</v>
      </c>
      <c r="F1679" s="55" t="s">
        <v>35</v>
      </c>
      <c r="G1679" s="57">
        <v>42468</v>
      </c>
      <c r="H1679" s="58">
        <v>5.593</v>
      </c>
      <c r="I1679" s="59">
        <v>8.3000000000000007</v>
      </c>
      <c r="J1679" s="59">
        <v>10.199999999999999</v>
      </c>
      <c r="K1679" s="59">
        <v>58.06</v>
      </c>
      <c r="L1679" s="59">
        <v>172.59</v>
      </c>
      <c r="M1679" s="57">
        <v>42683</v>
      </c>
      <c r="N1679" s="55" t="s">
        <v>76</v>
      </c>
      <c r="O1679" s="58">
        <v>3.0830000000000002</v>
      </c>
      <c r="P1679" s="55" t="s">
        <v>74</v>
      </c>
      <c r="Q1679" s="55" t="s">
        <v>74</v>
      </c>
      <c r="R1679" s="59">
        <v>7.88</v>
      </c>
      <c r="S1679" s="59">
        <v>9.8000000000000007</v>
      </c>
      <c r="T1679" s="59">
        <v>57.16</v>
      </c>
      <c r="U1679" s="55" t="s">
        <v>1665</v>
      </c>
      <c r="V1679" s="59">
        <v>175.78100000000001</v>
      </c>
      <c r="W1679" s="55" t="s">
        <v>21</v>
      </c>
      <c r="X1679" s="61">
        <v>7</v>
      </c>
      <c r="Y1679" s="11">
        <f t="shared" si="126"/>
        <v>2016</v>
      </c>
      <c r="Z1679" s="7" t="str">
        <f t="shared" si="127"/>
        <v>2016.4</v>
      </c>
      <c r="AA1679" s="12">
        <f>IF(AND(INDEX('Rate Case History'!V$11:V$13,MATCH($F1679,'Rate Case History'!$U$11:$U$13,0))="Yes",INDEX('Rate Case History'!V$15:V$17,MATCH($N1679,'Rate Case History'!$U$15:$U$17,0))="Yes",$M1679&lt;='Rate Case History'!$V$7,ISNUMBER($S1679)),$S1679/100,"NA")</f>
        <v>9.8000000000000004E-2</v>
      </c>
    </row>
    <row r="1680" spans="1:27" x14ac:dyDescent="0.25">
      <c r="A1680" s="55" t="s">
        <v>153</v>
      </c>
      <c r="B1680" s="56" t="s">
        <v>154</v>
      </c>
      <c r="C1680" s="55" t="s">
        <v>155</v>
      </c>
      <c r="D1680" s="55" t="s">
        <v>1287</v>
      </c>
      <c r="E1680" s="55" t="s">
        <v>163</v>
      </c>
      <c r="F1680" s="55" t="s">
        <v>35</v>
      </c>
      <c r="G1680" s="57">
        <v>41746</v>
      </c>
      <c r="H1680" s="58">
        <v>-4.3520000000000003</v>
      </c>
      <c r="I1680" s="59">
        <v>7.99</v>
      </c>
      <c r="J1680" s="59">
        <v>10.199999999999999</v>
      </c>
      <c r="K1680" s="59">
        <v>58.9</v>
      </c>
      <c r="L1680" s="60">
        <v>157.91499999999999</v>
      </c>
      <c r="M1680" s="57">
        <v>41969</v>
      </c>
      <c r="N1680" s="55" t="s">
        <v>76</v>
      </c>
      <c r="O1680" s="58">
        <v>-3.7879999999999998</v>
      </c>
      <c r="P1680" s="55" t="s">
        <v>74</v>
      </c>
      <c r="Q1680" s="55" t="s">
        <v>74</v>
      </c>
      <c r="R1680" s="59">
        <v>7.98</v>
      </c>
      <c r="S1680" s="59">
        <v>10.199999999999999</v>
      </c>
      <c r="T1680" s="59">
        <v>58.96</v>
      </c>
      <c r="U1680" s="55" t="s">
        <v>1656</v>
      </c>
      <c r="V1680" s="60">
        <v>158.054</v>
      </c>
      <c r="W1680" s="55" t="s">
        <v>21</v>
      </c>
      <c r="X1680" s="61">
        <v>7</v>
      </c>
      <c r="Y1680" s="11">
        <f t="shared" si="126"/>
        <v>2014</v>
      </c>
      <c r="Z1680" s="7" t="str">
        <f t="shared" si="127"/>
        <v>2014.4</v>
      </c>
      <c r="AA1680" s="12">
        <f>IF(AND(INDEX('Rate Case History'!V$11:V$13,MATCH($F1680,'Rate Case History'!$U$11:$U$13,0))="Yes",INDEX('Rate Case History'!V$15:V$17,MATCH($N1680,'Rate Case History'!$U$15:$U$17,0))="Yes",$M1680&lt;='Rate Case History'!$V$7,ISNUMBER($S1680)),$S1680/100,"NA")</f>
        <v>0.10199999999999999</v>
      </c>
    </row>
    <row r="1681" spans="1:27" x14ac:dyDescent="0.25">
      <c r="A1681" s="55" t="s">
        <v>153</v>
      </c>
      <c r="B1681" s="56" t="s">
        <v>154</v>
      </c>
      <c r="C1681" s="55" t="s">
        <v>155</v>
      </c>
      <c r="D1681" s="55" t="s">
        <v>1288</v>
      </c>
      <c r="E1681" s="55" t="s">
        <v>163</v>
      </c>
      <c r="F1681" s="55" t="s">
        <v>35</v>
      </c>
      <c r="G1681" s="57">
        <v>41379</v>
      </c>
      <c r="H1681" s="58">
        <v>0</v>
      </c>
      <c r="I1681" s="59" t="s">
        <v>17</v>
      </c>
      <c r="J1681" s="59" t="s">
        <v>17</v>
      </c>
      <c r="K1681" s="59" t="s">
        <v>17</v>
      </c>
      <c r="L1681" s="59" t="s">
        <v>17</v>
      </c>
      <c r="M1681" s="57">
        <v>41481</v>
      </c>
      <c r="N1681" s="55" t="s">
        <v>73</v>
      </c>
      <c r="O1681" s="58">
        <v>0</v>
      </c>
      <c r="P1681" s="55" t="s">
        <v>74</v>
      </c>
      <c r="Q1681" s="55" t="s">
        <v>74</v>
      </c>
      <c r="R1681" s="59" t="s">
        <v>17</v>
      </c>
      <c r="S1681" s="59" t="s">
        <v>17</v>
      </c>
      <c r="T1681" s="59" t="s">
        <v>17</v>
      </c>
      <c r="U1681" s="55" t="s">
        <v>1658</v>
      </c>
      <c r="V1681" s="59" t="s">
        <v>17</v>
      </c>
      <c r="W1681" s="55" t="s">
        <v>17</v>
      </c>
      <c r="X1681" s="61">
        <v>3</v>
      </c>
      <c r="Y1681" s="11">
        <f t="shared" si="126"/>
        <v>2013</v>
      </c>
      <c r="Z1681" s="7" t="str">
        <f t="shared" si="127"/>
        <v>2013.3</v>
      </c>
      <c r="AA1681" s="12" t="str">
        <f>IF(AND(INDEX('Rate Case History'!V$11:V$13,MATCH($F1681,'Rate Case History'!$U$11:$U$13,0))="Yes",INDEX('Rate Case History'!V$15:V$17,MATCH($N1681,'Rate Case History'!$U$15:$U$17,0))="Yes",$M1681&lt;='Rate Case History'!$V$7,ISNUMBER($S1681)),$S1681/100,"NA")</f>
        <v>NA</v>
      </c>
    </row>
    <row r="1682" spans="1:27" x14ac:dyDescent="0.25">
      <c r="A1682" s="55" t="s">
        <v>153</v>
      </c>
      <c r="B1682" s="56" t="s">
        <v>154</v>
      </c>
      <c r="C1682" s="55" t="s">
        <v>155</v>
      </c>
      <c r="D1682" s="55" t="s">
        <v>1289</v>
      </c>
      <c r="E1682" s="55" t="s">
        <v>163</v>
      </c>
      <c r="F1682" s="55" t="s">
        <v>35</v>
      </c>
      <c r="G1682" s="57">
        <v>40991</v>
      </c>
      <c r="H1682" s="58">
        <v>4.3079999999999998</v>
      </c>
      <c r="I1682" s="60">
        <v>8.5299999999999994</v>
      </c>
      <c r="J1682" s="60">
        <v>10.3</v>
      </c>
      <c r="K1682" s="60">
        <v>59.65</v>
      </c>
      <c r="L1682" s="60">
        <v>136.452</v>
      </c>
      <c r="M1682" s="57">
        <v>41222</v>
      </c>
      <c r="N1682" s="55" t="s">
        <v>76</v>
      </c>
      <c r="O1682" s="58">
        <v>1.6459999999999999</v>
      </c>
      <c r="P1682" s="55" t="s">
        <v>74</v>
      </c>
      <c r="Q1682" s="55" t="s">
        <v>74</v>
      </c>
      <c r="R1682" s="60">
        <v>8.44</v>
      </c>
      <c r="S1682" s="60">
        <v>10.3</v>
      </c>
      <c r="T1682" s="60">
        <v>59.09</v>
      </c>
      <c r="U1682" s="55" t="s">
        <v>1661</v>
      </c>
      <c r="V1682" s="60">
        <v>136.126</v>
      </c>
      <c r="W1682" s="55" t="s">
        <v>21</v>
      </c>
      <c r="X1682" s="61">
        <v>7</v>
      </c>
      <c r="Y1682" s="11">
        <f t="shared" si="126"/>
        <v>2012</v>
      </c>
      <c r="Z1682" s="7" t="str">
        <f t="shared" si="127"/>
        <v>2012.4</v>
      </c>
      <c r="AA1682" s="12">
        <f>IF(AND(INDEX('Rate Case History'!V$11:V$13,MATCH($F1682,'Rate Case History'!$U$11:$U$13,0))="Yes",INDEX('Rate Case History'!V$15:V$17,MATCH($N1682,'Rate Case History'!$U$15:$U$17,0))="Yes",$M1682&lt;='Rate Case History'!$V$7,ISNUMBER($S1682)),$S1682/100,"NA")</f>
        <v>0.10300000000000001</v>
      </c>
    </row>
    <row r="1683" spans="1:27" x14ac:dyDescent="0.25">
      <c r="A1683" s="55" t="s">
        <v>153</v>
      </c>
      <c r="B1683" s="56" t="s">
        <v>154</v>
      </c>
      <c r="C1683" s="55" t="s">
        <v>155</v>
      </c>
      <c r="D1683" s="55" t="s">
        <v>1290</v>
      </c>
      <c r="E1683" s="55" t="s">
        <v>163</v>
      </c>
      <c r="F1683" s="55" t="s">
        <v>35</v>
      </c>
      <c r="G1683" s="57">
        <v>40290</v>
      </c>
      <c r="H1683" s="58">
        <v>4.3739999999999997</v>
      </c>
      <c r="I1683" s="59">
        <v>8.77</v>
      </c>
      <c r="J1683" s="59">
        <v>10.4</v>
      </c>
      <c r="K1683" s="59">
        <v>57.27</v>
      </c>
      <c r="L1683" s="59">
        <v>137.096</v>
      </c>
      <c r="M1683" s="57">
        <v>40555</v>
      </c>
      <c r="N1683" s="55" t="s">
        <v>76</v>
      </c>
      <c r="O1683" s="58">
        <v>1.9490000000000001</v>
      </c>
      <c r="P1683" s="55" t="s">
        <v>74</v>
      </c>
      <c r="Q1683" s="55" t="s">
        <v>74</v>
      </c>
      <c r="R1683" s="59">
        <v>8.8000000000000007</v>
      </c>
      <c r="S1683" s="59">
        <v>10.3</v>
      </c>
      <c r="T1683" s="59">
        <v>58.06</v>
      </c>
      <c r="U1683" s="55" t="s">
        <v>1713</v>
      </c>
      <c r="V1683" s="59">
        <v>128.291</v>
      </c>
      <c r="W1683" s="55" t="s">
        <v>21</v>
      </c>
      <c r="X1683" s="61">
        <v>8</v>
      </c>
      <c r="Y1683" s="11">
        <f t="shared" si="126"/>
        <v>2011</v>
      </c>
      <c r="Z1683" s="7" t="str">
        <f t="shared" si="127"/>
        <v>2011.1</v>
      </c>
      <c r="AA1683" s="12">
        <f>IF(AND(INDEX('Rate Case History'!V$11:V$13,MATCH($F1683,'Rate Case History'!$U$11:$U$13,0))="Yes",INDEX('Rate Case History'!V$15:V$17,MATCH($N1683,'Rate Case History'!$U$15:$U$17,0))="Yes",$M1683&lt;='Rate Case History'!$V$7,ISNUMBER($S1683)),$S1683/100,"NA")</f>
        <v>0.10300000000000001</v>
      </c>
    </row>
    <row r="1684" spans="1:27" x14ac:dyDescent="0.25">
      <c r="A1684" s="55" t="s">
        <v>153</v>
      </c>
      <c r="B1684" s="56" t="s">
        <v>154</v>
      </c>
      <c r="C1684" s="55" t="s">
        <v>155</v>
      </c>
      <c r="D1684" s="55" t="s">
        <v>1291</v>
      </c>
      <c r="E1684" s="55" t="s">
        <v>163</v>
      </c>
      <c r="F1684" s="55" t="s">
        <v>35</v>
      </c>
      <c r="G1684" s="57">
        <v>39932</v>
      </c>
      <c r="H1684" s="58">
        <v>4.351</v>
      </c>
      <c r="I1684" s="60">
        <v>9.18</v>
      </c>
      <c r="J1684" s="60">
        <v>10.8</v>
      </c>
      <c r="K1684" s="60">
        <v>56.05</v>
      </c>
      <c r="L1684" s="60">
        <v>130.226</v>
      </c>
      <c r="M1684" s="57">
        <v>40169</v>
      </c>
      <c r="N1684" s="55" t="s">
        <v>76</v>
      </c>
      <c r="O1684" s="58">
        <v>-1.4970000000000001</v>
      </c>
      <c r="P1684" s="55" t="s">
        <v>74</v>
      </c>
      <c r="Q1684" s="55" t="s">
        <v>74</v>
      </c>
      <c r="R1684" s="60">
        <v>8.86</v>
      </c>
      <c r="S1684" s="60">
        <v>10.4</v>
      </c>
      <c r="T1684" s="60">
        <v>55.34</v>
      </c>
      <c r="U1684" s="55" t="s">
        <v>1700</v>
      </c>
      <c r="V1684" s="60">
        <v>122.69</v>
      </c>
      <c r="W1684" s="55" t="s">
        <v>21</v>
      </c>
      <c r="X1684" s="61">
        <v>7</v>
      </c>
      <c r="Y1684" s="11">
        <f t="shared" si="126"/>
        <v>2009</v>
      </c>
      <c r="Z1684" s="7" t="str">
        <f t="shared" si="127"/>
        <v>2009.4</v>
      </c>
      <c r="AA1684" s="12">
        <f>IF(AND(INDEX('Rate Case History'!V$11:V$13,MATCH($F1684,'Rate Case History'!$U$11:$U$13,0))="Yes",INDEX('Rate Case History'!V$15:V$17,MATCH($N1684,'Rate Case History'!$U$15:$U$17,0))="Yes",$M1684&lt;='Rate Case History'!$V$7,ISNUMBER($S1684)),$S1684/100,"NA")</f>
        <v>0.10400000000000001</v>
      </c>
    </row>
    <row r="1685" spans="1:27" x14ac:dyDescent="0.25">
      <c r="A1685" s="55" t="s">
        <v>153</v>
      </c>
      <c r="B1685" s="56" t="s">
        <v>154</v>
      </c>
      <c r="C1685" s="55" t="s">
        <v>155</v>
      </c>
      <c r="D1685" s="55" t="s">
        <v>1292</v>
      </c>
      <c r="E1685" s="55" t="s">
        <v>163</v>
      </c>
      <c r="F1685" s="55" t="s">
        <v>35</v>
      </c>
      <c r="G1685" s="57">
        <v>39209</v>
      </c>
      <c r="H1685" s="58">
        <v>9.1</v>
      </c>
      <c r="I1685" s="59">
        <v>9.4</v>
      </c>
      <c r="J1685" s="59">
        <v>11</v>
      </c>
      <c r="K1685" s="59">
        <v>57.02</v>
      </c>
      <c r="L1685" s="59">
        <v>123.9</v>
      </c>
      <c r="M1685" s="57">
        <v>39430</v>
      </c>
      <c r="N1685" s="55" t="s">
        <v>76</v>
      </c>
      <c r="O1685" s="58">
        <v>7.8</v>
      </c>
      <c r="P1685" s="55" t="s">
        <v>74</v>
      </c>
      <c r="Q1685" s="55" t="s">
        <v>74</v>
      </c>
      <c r="R1685" s="59">
        <v>9.09</v>
      </c>
      <c r="S1685" s="59">
        <v>10.8</v>
      </c>
      <c r="T1685" s="59">
        <v>57.36</v>
      </c>
      <c r="U1685" s="55" t="s">
        <v>1659</v>
      </c>
      <c r="V1685" s="59">
        <v>126.2</v>
      </c>
      <c r="W1685" s="55" t="s">
        <v>21</v>
      </c>
      <c r="X1685" s="61">
        <v>7</v>
      </c>
      <c r="Y1685" s="11">
        <f t="shared" si="126"/>
        <v>2007</v>
      </c>
      <c r="Z1685" s="7" t="str">
        <f t="shared" si="127"/>
        <v>2007.4</v>
      </c>
      <c r="AA1685" s="12">
        <f>IF(AND(INDEX('Rate Case History'!V$11:V$13,MATCH($F1685,'Rate Case History'!$U$11:$U$13,0))="Yes",INDEX('Rate Case History'!V$15:V$17,MATCH($N1685,'Rate Case History'!$U$15:$U$17,0))="Yes",$M1685&lt;='Rate Case History'!$V$7,ISNUMBER($S1685)),$S1685/100,"NA")</f>
        <v>0.10800000000000001</v>
      </c>
    </row>
    <row r="1686" spans="1:27" x14ac:dyDescent="0.25">
      <c r="A1686" s="55" t="s">
        <v>153</v>
      </c>
      <c r="B1686" s="56" t="s">
        <v>154</v>
      </c>
      <c r="C1686" s="55" t="s">
        <v>155</v>
      </c>
      <c r="D1686" s="55" t="s">
        <v>1293</v>
      </c>
      <c r="E1686" s="55" t="s">
        <v>163</v>
      </c>
      <c r="F1686" s="55" t="s">
        <v>35</v>
      </c>
      <c r="G1686" s="57">
        <v>38461</v>
      </c>
      <c r="H1686" s="58">
        <v>4</v>
      </c>
      <c r="I1686" s="59">
        <v>9.99</v>
      </c>
      <c r="J1686" s="59">
        <v>11.5</v>
      </c>
      <c r="K1686" s="59">
        <v>57.04</v>
      </c>
      <c r="L1686" s="59">
        <v>109.7</v>
      </c>
      <c r="M1686" s="57">
        <v>38698</v>
      </c>
      <c r="N1686" s="55" t="s">
        <v>76</v>
      </c>
      <c r="O1686" s="58">
        <v>3.8</v>
      </c>
      <c r="P1686" s="55" t="s">
        <v>74</v>
      </c>
      <c r="Q1686" s="55" t="s">
        <v>74</v>
      </c>
      <c r="R1686" s="59">
        <v>9.58</v>
      </c>
      <c r="S1686" s="59">
        <v>11</v>
      </c>
      <c r="T1686" s="59">
        <v>56.65</v>
      </c>
      <c r="U1686" s="55" t="s">
        <v>1678</v>
      </c>
      <c r="V1686" s="59">
        <v>112.3</v>
      </c>
      <c r="W1686" s="55" t="s">
        <v>21</v>
      </c>
      <c r="X1686" s="61">
        <v>7</v>
      </c>
      <c r="Y1686" s="11">
        <f t="shared" si="126"/>
        <v>2005</v>
      </c>
      <c r="Z1686" s="7" t="str">
        <f t="shared" si="127"/>
        <v>2005.4</v>
      </c>
      <c r="AA1686" s="12">
        <f>IF(AND(INDEX('Rate Case History'!V$11:V$13,MATCH($F1686,'Rate Case History'!$U$11:$U$13,0))="Yes",INDEX('Rate Case History'!V$15:V$17,MATCH($N1686,'Rate Case History'!$U$15:$U$17,0))="Yes",$M1686&lt;='Rate Case History'!$V$7,ISNUMBER($S1686)),$S1686/100,"NA")</f>
        <v>0.11</v>
      </c>
    </row>
    <row r="1687" spans="1:27" x14ac:dyDescent="0.25">
      <c r="A1687" s="55" t="s">
        <v>153</v>
      </c>
      <c r="B1687" s="56" t="s">
        <v>154</v>
      </c>
      <c r="C1687" s="55" t="s">
        <v>155</v>
      </c>
      <c r="D1687" s="55" t="s">
        <v>1294</v>
      </c>
      <c r="E1687" s="55" t="s">
        <v>163</v>
      </c>
      <c r="F1687" s="55" t="s">
        <v>35</v>
      </c>
      <c r="G1687" s="57">
        <v>38112</v>
      </c>
      <c r="H1687" s="58">
        <v>-1.9</v>
      </c>
      <c r="I1687" s="60">
        <v>10.6</v>
      </c>
      <c r="J1687" s="60">
        <v>12</v>
      </c>
      <c r="K1687" s="60">
        <v>57.88</v>
      </c>
      <c r="L1687" s="60">
        <v>101.1</v>
      </c>
      <c r="M1687" s="57">
        <v>38343</v>
      </c>
      <c r="N1687" s="55" t="s">
        <v>76</v>
      </c>
      <c r="O1687" s="58">
        <v>-4.2</v>
      </c>
      <c r="P1687" s="55" t="s">
        <v>74</v>
      </c>
      <c r="Q1687" s="55" t="s">
        <v>74</v>
      </c>
      <c r="R1687" s="60">
        <v>9.94</v>
      </c>
      <c r="S1687" s="60">
        <v>11.5</v>
      </c>
      <c r="T1687" s="60">
        <v>57.64</v>
      </c>
      <c r="U1687" s="55" t="s">
        <v>1697</v>
      </c>
      <c r="V1687" s="60">
        <v>104.8</v>
      </c>
      <c r="W1687" s="55" t="s">
        <v>21</v>
      </c>
      <c r="X1687" s="61">
        <v>7</v>
      </c>
      <c r="Y1687" s="11">
        <f t="shared" si="126"/>
        <v>2004</v>
      </c>
      <c r="Z1687" s="7" t="str">
        <f t="shared" si="127"/>
        <v>2004.4</v>
      </c>
      <c r="AA1687" s="12">
        <f>IF(AND(INDEX('Rate Case History'!V$11:V$13,MATCH($F1687,'Rate Case History'!$U$11:$U$13,0))="Yes",INDEX('Rate Case History'!V$15:V$17,MATCH($N1687,'Rate Case History'!$U$15:$U$17,0))="Yes",$M1687&lt;='Rate Case History'!$V$7,ISNUMBER($S1687)),$S1687/100,"NA")</f>
        <v>0.115</v>
      </c>
    </row>
    <row r="1688" spans="1:27" x14ac:dyDescent="0.25">
      <c r="A1688" s="55" t="s">
        <v>153</v>
      </c>
      <c r="B1688" s="56" t="s">
        <v>154</v>
      </c>
      <c r="C1688" s="55" t="s">
        <v>155</v>
      </c>
      <c r="D1688" s="55" t="s">
        <v>1295</v>
      </c>
      <c r="E1688" s="55" t="s">
        <v>163</v>
      </c>
      <c r="F1688" s="55" t="s">
        <v>35</v>
      </c>
      <c r="G1688" s="57">
        <v>37771</v>
      </c>
      <c r="H1688" s="58">
        <v>3.3</v>
      </c>
      <c r="I1688" s="59">
        <v>10.47</v>
      </c>
      <c r="J1688" s="59">
        <v>12.3</v>
      </c>
      <c r="K1688" s="59">
        <v>56.6</v>
      </c>
      <c r="L1688" s="59">
        <v>102.6</v>
      </c>
      <c r="M1688" s="57">
        <v>37999</v>
      </c>
      <c r="N1688" s="55" t="s">
        <v>76</v>
      </c>
      <c r="O1688" s="58">
        <v>1</v>
      </c>
      <c r="P1688" s="55" t="s">
        <v>74</v>
      </c>
      <c r="Q1688" s="55" t="s">
        <v>74</v>
      </c>
      <c r="R1688" s="59">
        <v>10.23</v>
      </c>
      <c r="S1688" s="59">
        <v>12</v>
      </c>
      <c r="T1688" s="59">
        <v>55.91</v>
      </c>
      <c r="U1688" s="55" t="s">
        <v>1726</v>
      </c>
      <c r="V1688" s="59">
        <v>98.7</v>
      </c>
      <c r="W1688" s="55" t="s">
        <v>21</v>
      </c>
      <c r="X1688" s="61">
        <v>7</v>
      </c>
      <c r="Y1688" s="11">
        <f t="shared" si="126"/>
        <v>2004</v>
      </c>
      <c r="Z1688" s="7" t="str">
        <f t="shared" si="127"/>
        <v>2004.1</v>
      </c>
      <c r="AA1688" s="12">
        <f>IF(AND(INDEX('Rate Case History'!V$11:V$13,MATCH($F1688,'Rate Case History'!$U$11:$U$13,0))="Yes",INDEX('Rate Case History'!V$15:V$17,MATCH($N1688,'Rate Case History'!$U$15:$U$17,0))="Yes",$M1688&lt;='Rate Case History'!$V$7,ISNUMBER($S1688)),$S1688/100,"NA")</f>
        <v>0.12</v>
      </c>
    </row>
    <row r="1689" spans="1:27" x14ac:dyDescent="0.25">
      <c r="A1689" s="55" t="s">
        <v>153</v>
      </c>
      <c r="B1689" s="56" t="s">
        <v>154</v>
      </c>
      <c r="C1689" s="55" t="s">
        <v>155</v>
      </c>
      <c r="D1689" s="55" t="s">
        <v>1296</v>
      </c>
      <c r="E1689" s="55" t="s">
        <v>163</v>
      </c>
      <c r="F1689" s="55" t="s">
        <v>35</v>
      </c>
      <c r="G1689" s="57">
        <v>37377</v>
      </c>
      <c r="H1689" s="58">
        <v>7.3</v>
      </c>
      <c r="I1689" s="59">
        <v>10.89</v>
      </c>
      <c r="J1689" s="59">
        <v>12.9</v>
      </c>
      <c r="K1689" s="59">
        <v>55.42</v>
      </c>
      <c r="L1689" s="59" t="s">
        <v>17</v>
      </c>
      <c r="M1689" s="57">
        <v>37680</v>
      </c>
      <c r="N1689" s="55" t="s">
        <v>76</v>
      </c>
      <c r="O1689" s="58">
        <v>6.8</v>
      </c>
      <c r="P1689" s="55" t="s">
        <v>74</v>
      </c>
      <c r="Q1689" s="55" t="s">
        <v>74</v>
      </c>
      <c r="R1689" s="59">
        <v>10.32</v>
      </c>
      <c r="S1689" s="59">
        <v>12.3</v>
      </c>
      <c r="T1689" s="59">
        <v>55.42</v>
      </c>
      <c r="U1689" s="55" t="s">
        <v>1723</v>
      </c>
      <c r="V1689" s="59" t="s">
        <v>17</v>
      </c>
      <c r="W1689" s="55" t="s">
        <v>21</v>
      </c>
      <c r="X1689" s="61">
        <v>10</v>
      </c>
      <c r="Y1689" s="11">
        <f t="shared" si="126"/>
        <v>2003</v>
      </c>
      <c r="Z1689" s="7" t="str">
        <f t="shared" si="127"/>
        <v>2003.1</v>
      </c>
      <c r="AA1689" s="12">
        <f>IF(AND(INDEX('Rate Case History'!V$11:V$13,MATCH($F1689,'Rate Case History'!$U$11:$U$13,0))="Yes",INDEX('Rate Case History'!V$15:V$17,MATCH($N1689,'Rate Case History'!$U$15:$U$17,0))="Yes",$M1689&lt;='Rate Case History'!$V$7,ISNUMBER($S1689)),$S1689/100,"NA")</f>
        <v>0.12300000000000001</v>
      </c>
    </row>
    <row r="1690" spans="1:27" x14ac:dyDescent="0.25">
      <c r="A1690" s="55" t="s">
        <v>153</v>
      </c>
      <c r="B1690" s="56" t="s">
        <v>154</v>
      </c>
      <c r="C1690" s="55" t="s">
        <v>155</v>
      </c>
      <c r="D1690" s="55" t="s">
        <v>1297</v>
      </c>
      <c r="E1690" s="55" t="s">
        <v>163</v>
      </c>
      <c r="F1690" s="55" t="s">
        <v>35</v>
      </c>
      <c r="G1690" s="57">
        <v>36633</v>
      </c>
      <c r="H1690" s="58">
        <v>4.5</v>
      </c>
      <c r="I1690" s="60">
        <v>10.75</v>
      </c>
      <c r="J1690" s="60">
        <v>12.9</v>
      </c>
      <c r="K1690" s="60">
        <v>50.17</v>
      </c>
      <c r="L1690" s="60" t="s">
        <v>17</v>
      </c>
      <c r="M1690" s="57">
        <v>36858</v>
      </c>
      <c r="N1690" s="55" t="s">
        <v>76</v>
      </c>
      <c r="O1690" s="58">
        <v>3.4</v>
      </c>
      <c r="P1690" s="55" t="s">
        <v>74</v>
      </c>
      <c r="Q1690" s="55" t="s">
        <v>74</v>
      </c>
      <c r="R1690" s="60">
        <v>11.01</v>
      </c>
      <c r="S1690" s="60">
        <v>12.9</v>
      </c>
      <c r="T1690" s="60">
        <v>50.69</v>
      </c>
      <c r="U1690" s="55" t="s">
        <v>1720</v>
      </c>
      <c r="V1690" s="60" t="s">
        <v>17</v>
      </c>
      <c r="W1690" s="55" t="s">
        <v>21</v>
      </c>
      <c r="X1690" s="61">
        <v>7</v>
      </c>
      <c r="Y1690" s="11">
        <f t="shared" si="126"/>
        <v>2000</v>
      </c>
      <c r="Z1690" s="7" t="str">
        <f t="shared" si="127"/>
        <v>2000.4</v>
      </c>
      <c r="AA1690" s="12">
        <f>IF(AND(INDEX('Rate Case History'!V$11:V$13,MATCH($F1690,'Rate Case History'!$U$11:$U$13,0))="Yes",INDEX('Rate Case History'!V$15:V$17,MATCH($N1690,'Rate Case History'!$U$15:$U$17,0))="Yes",$M1690&lt;='Rate Case History'!$V$7,ISNUMBER($S1690)),$S1690/100,"NA")</f>
        <v>0.129</v>
      </c>
    </row>
    <row r="1691" spans="1:27" x14ac:dyDescent="0.25">
      <c r="A1691" s="55" t="s">
        <v>153</v>
      </c>
      <c r="B1691" s="56" t="s">
        <v>154</v>
      </c>
      <c r="C1691" s="55" t="s">
        <v>155</v>
      </c>
      <c r="D1691" s="55" t="s">
        <v>1298</v>
      </c>
      <c r="E1691" s="55" t="s">
        <v>163</v>
      </c>
      <c r="F1691" s="55" t="s">
        <v>35</v>
      </c>
      <c r="G1691" s="57">
        <v>35900</v>
      </c>
      <c r="H1691" s="58">
        <v>4.5999999999999996</v>
      </c>
      <c r="I1691" s="60" t="s">
        <v>17</v>
      </c>
      <c r="J1691" s="60">
        <v>12.5</v>
      </c>
      <c r="K1691" s="60">
        <v>52.04</v>
      </c>
      <c r="L1691" s="60" t="s">
        <v>17</v>
      </c>
      <c r="M1691" s="57">
        <v>36139</v>
      </c>
      <c r="N1691" s="55" t="s">
        <v>76</v>
      </c>
      <c r="O1691" s="58">
        <v>0.7</v>
      </c>
      <c r="P1691" s="55" t="s">
        <v>74</v>
      </c>
      <c r="Q1691" s="55" t="s">
        <v>74</v>
      </c>
      <c r="R1691" s="60">
        <v>11.01</v>
      </c>
      <c r="S1691" s="60">
        <v>12.2</v>
      </c>
      <c r="T1691" s="60">
        <v>53.35</v>
      </c>
      <c r="U1691" s="55" t="s">
        <v>1709</v>
      </c>
      <c r="V1691" s="60" t="s">
        <v>17</v>
      </c>
      <c r="W1691" s="55" t="s">
        <v>21</v>
      </c>
      <c r="X1691" s="61">
        <v>7</v>
      </c>
      <c r="Y1691" s="11">
        <f t="shared" si="126"/>
        <v>1998</v>
      </c>
      <c r="Z1691" s="7" t="str">
        <f t="shared" si="127"/>
        <v>1998.4</v>
      </c>
      <c r="AA1691" s="12">
        <f>IF(AND(INDEX('Rate Case History'!V$11:V$13,MATCH($F1691,'Rate Case History'!$U$11:$U$13,0))="Yes",INDEX('Rate Case History'!V$15:V$17,MATCH($N1691,'Rate Case History'!$U$15:$U$17,0))="Yes",$M1691&lt;='Rate Case History'!$V$7,ISNUMBER($S1691)),$S1691/100,"NA")</f>
        <v>0.122</v>
      </c>
    </row>
    <row r="1692" spans="1:27" x14ac:dyDescent="0.25">
      <c r="A1692" s="55" t="s">
        <v>153</v>
      </c>
      <c r="B1692" s="56" t="s">
        <v>154</v>
      </c>
      <c r="C1692" s="55" t="s">
        <v>155</v>
      </c>
      <c r="D1692" s="55" t="s">
        <v>1299</v>
      </c>
      <c r="E1692" s="55" t="s">
        <v>163</v>
      </c>
      <c r="F1692" s="55" t="s">
        <v>35</v>
      </c>
      <c r="G1692" s="57">
        <v>35311</v>
      </c>
      <c r="H1692" s="58">
        <v>3.6</v>
      </c>
      <c r="I1692" s="60">
        <v>11.51</v>
      </c>
      <c r="J1692" s="60">
        <v>12</v>
      </c>
      <c r="K1692" s="60">
        <v>54.08</v>
      </c>
      <c r="L1692" s="60" t="s">
        <v>17</v>
      </c>
      <c r="M1692" s="57">
        <v>35628</v>
      </c>
      <c r="N1692" s="55" t="s">
        <v>76</v>
      </c>
      <c r="O1692" s="58">
        <v>3.5</v>
      </c>
      <c r="P1692" s="55" t="s">
        <v>74</v>
      </c>
      <c r="Q1692" s="55" t="s">
        <v>74</v>
      </c>
      <c r="R1692" s="60">
        <v>11.35</v>
      </c>
      <c r="S1692" s="60">
        <v>12</v>
      </c>
      <c r="T1692" s="60">
        <v>53.01</v>
      </c>
      <c r="U1692" s="55" t="s">
        <v>1698</v>
      </c>
      <c r="V1692" s="60" t="s">
        <v>17</v>
      </c>
      <c r="W1692" s="55" t="s">
        <v>21</v>
      </c>
      <c r="X1692" s="61">
        <v>10</v>
      </c>
      <c r="Y1692" s="11">
        <f t="shared" si="126"/>
        <v>1997</v>
      </c>
      <c r="Z1692" s="7" t="str">
        <f t="shared" si="127"/>
        <v>1997.3</v>
      </c>
      <c r="AA1692" s="12">
        <f>IF(AND(INDEX('Rate Case History'!V$11:V$13,MATCH($F1692,'Rate Case History'!$U$11:$U$13,0))="Yes",INDEX('Rate Case History'!V$15:V$17,MATCH($N1692,'Rate Case History'!$U$15:$U$17,0))="Yes",$M1692&lt;='Rate Case History'!$V$7,ISNUMBER($S1692)),$S1692/100,"NA")</f>
        <v>0.12</v>
      </c>
    </row>
    <row r="1693" spans="1:27" x14ac:dyDescent="0.25">
      <c r="A1693" s="55" t="s">
        <v>153</v>
      </c>
      <c r="B1693" s="56" t="s">
        <v>154</v>
      </c>
      <c r="C1693" s="55" t="s">
        <v>155</v>
      </c>
      <c r="D1693" s="55" t="s">
        <v>1300</v>
      </c>
      <c r="E1693" s="55" t="s">
        <v>163</v>
      </c>
      <c r="F1693" s="55" t="s">
        <v>35</v>
      </c>
      <c r="G1693" s="57">
        <v>34438</v>
      </c>
      <c r="H1693" s="58">
        <v>0</v>
      </c>
      <c r="I1693" s="59">
        <v>11.19</v>
      </c>
      <c r="J1693" s="59">
        <v>11.9</v>
      </c>
      <c r="K1693" s="59">
        <v>53.68</v>
      </c>
      <c r="L1693" s="60" t="s">
        <v>17</v>
      </c>
      <c r="M1693" s="57">
        <v>34676</v>
      </c>
      <c r="N1693" s="55" t="s">
        <v>76</v>
      </c>
      <c r="O1693" s="58">
        <v>0</v>
      </c>
      <c r="P1693" s="55" t="s">
        <v>74</v>
      </c>
      <c r="Q1693" s="55" t="s">
        <v>74</v>
      </c>
      <c r="R1693" s="59">
        <v>11.31</v>
      </c>
      <c r="S1693" s="59">
        <v>11.7</v>
      </c>
      <c r="T1693" s="59">
        <v>53.89</v>
      </c>
      <c r="U1693" s="55" t="s">
        <v>1691</v>
      </c>
      <c r="V1693" s="60" t="s">
        <v>17</v>
      </c>
      <c r="W1693" s="55" t="s">
        <v>21</v>
      </c>
      <c r="X1693" s="61">
        <v>7</v>
      </c>
      <c r="Y1693" s="11">
        <f t="shared" ref="Y1693:Y1722" si="128">YEAR(M1693)</f>
        <v>1994</v>
      </c>
      <c r="Z1693" s="7" t="str">
        <f t="shared" ref="Z1693:Z1722" si="129">YEAR(M1693)&amp;"."&amp;INT((MONTH(M1693)-1)/3)+1</f>
        <v>1994.4</v>
      </c>
      <c r="AA1693" s="12">
        <f>IF(AND(INDEX('Rate Case History'!V$11:V$13,MATCH($F1693,'Rate Case History'!$U$11:$U$13,0))="Yes",INDEX('Rate Case History'!V$15:V$17,MATCH($N1693,'Rate Case History'!$U$15:$U$17,0))="Yes",$M1693&lt;='Rate Case History'!$V$7,ISNUMBER($S1693)),$S1693/100,"NA")</f>
        <v>0.11699999999999999</v>
      </c>
    </row>
    <row r="1694" spans="1:27" x14ac:dyDescent="0.25">
      <c r="A1694" s="55" t="s">
        <v>153</v>
      </c>
      <c r="B1694" s="56" t="s">
        <v>154</v>
      </c>
      <c r="C1694" s="55" t="s">
        <v>155</v>
      </c>
      <c r="D1694" s="55" t="s">
        <v>1301</v>
      </c>
      <c r="E1694" s="55" t="s">
        <v>163</v>
      </c>
      <c r="F1694" s="55" t="s">
        <v>35</v>
      </c>
      <c r="G1694" s="57">
        <v>33903</v>
      </c>
      <c r="H1694" s="58">
        <v>-0.7</v>
      </c>
      <c r="I1694" s="59">
        <v>11.75</v>
      </c>
      <c r="J1694" s="59">
        <v>12.5</v>
      </c>
      <c r="K1694" s="59">
        <v>50.34</v>
      </c>
      <c r="L1694" s="60" t="s">
        <v>17</v>
      </c>
      <c r="M1694" s="57">
        <v>34123</v>
      </c>
      <c r="N1694" s="55" t="s">
        <v>76</v>
      </c>
      <c r="O1694" s="58">
        <v>-1.4</v>
      </c>
      <c r="P1694" s="55" t="s">
        <v>74</v>
      </c>
      <c r="Q1694" s="55" t="s">
        <v>74</v>
      </c>
      <c r="R1694" s="59">
        <v>11.31</v>
      </c>
      <c r="S1694" s="59">
        <v>12</v>
      </c>
      <c r="T1694" s="59">
        <v>50.66</v>
      </c>
      <c r="U1694" s="55" t="s">
        <v>1907</v>
      </c>
      <c r="V1694" s="60" t="s">
        <v>17</v>
      </c>
      <c r="W1694" s="55" t="s">
        <v>21</v>
      </c>
      <c r="X1694" s="61">
        <v>7</v>
      </c>
      <c r="Y1694" s="11">
        <f t="shared" si="128"/>
        <v>1993</v>
      </c>
      <c r="Z1694" s="7" t="str">
        <f t="shared" si="129"/>
        <v>1993.2</v>
      </c>
      <c r="AA1694" s="12">
        <f>IF(AND(INDEX('Rate Case History'!V$11:V$13,MATCH($F1694,'Rate Case History'!$U$11:$U$13,0))="Yes",INDEX('Rate Case History'!V$15:V$17,MATCH($N1694,'Rate Case History'!$U$15:$U$17,0))="Yes",$M1694&lt;='Rate Case History'!$V$7,ISNUMBER($S1694)),$S1694/100,"NA")</f>
        <v>0.12</v>
      </c>
    </row>
    <row r="1695" spans="1:27" x14ac:dyDescent="0.25">
      <c r="A1695" s="55" t="s">
        <v>153</v>
      </c>
      <c r="B1695" s="56" t="s">
        <v>154</v>
      </c>
      <c r="C1695" s="55" t="s">
        <v>155</v>
      </c>
      <c r="D1695" s="55" t="s">
        <v>2565</v>
      </c>
      <c r="E1695" s="55" t="s">
        <v>163</v>
      </c>
      <c r="F1695" s="55" t="s">
        <v>35</v>
      </c>
      <c r="G1695" s="57">
        <v>32780</v>
      </c>
      <c r="H1695" s="58">
        <v>-0.9</v>
      </c>
      <c r="I1695" s="59">
        <v>12.05</v>
      </c>
      <c r="J1695" s="59">
        <v>13.25</v>
      </c>
      <c r="K1695" s="59">
        <v>51.63</v>
      </c>
      <c r="L1695" s="59" t="s">
        <v>17</v>
      </c>
      <c r="M1695" s="57">
        <v>33039</v>
      </c>
      <c r="N1695" s="55" t="s">
        <v>76</v>
      </c>
      <c r="O1695" s="58">
        <v>-0.9</v>
      </c>
      <c r="P1695" s="55" t="s">
        <v>74</v>
      </c>
      <c r="Q1695" s="55" t="s">
        <v>74</v>
      </c>
      <c r="R1695" s="59">
        <v>11.42</v>
      </c>
      <c r="S1695" s="59">
        <v>13.2</v>
      </c>
      <c r="T1695" s="59">
        <v>51.37</v>
      </c>
      <c r="U1695" s="55" t="s">
        <v>2307</v>
      </c>
      <c r="V1695" s="59" t="s">
        <v>17</v>
      </c>
      <c r="W1695" s="55" t="s">
        <v>21</v>
      </c>
      <c r="X1695" s="61">
        <v>8</v>
      </c>
      <c r="Y1695" s="11">
        <f t="shared" si="128"/>
        <v>1990</v>
      </c>
      <c r="Z1695" s="7" t="str">
        <f t="shared" si="129"/>
        <v>1990.2</v>
      </c>
      <c r="AA1695" s="12">
        <f>IF(AND(INDEX('Rate Case History'!V$11:V$13,MATCH($F1695,'Rate Case History'!$U$11:$U$13,0))="Yes",INDEX('Rate Case History'!V$15:V$17,MATCH($N1695,'Rate Case History'!$U$15:$U$17,0))="Yes",$M1695&lt;='Rate Case History'!$V$7,ISNUMBER($S1695)),$S1695/100,"NA")</f>
        <v>0.13200000000000001</v>
      </c>
    </row>
    <row r="1696" spans="1:27" x14ac:dyDescent="0.25">
      <c r="A1696" s="55" t="s">
        <v>153</v>
      </c>
      <c r="B1696" s="56" t="s">
        <v>154</v>
      </c>
      <c r="C1696" s="55" t="s">
        <v>155</v>
      </c>
      <c r="D1696" s="55" t="s">
        <v>2566</v>
      </c>
      <c r="E1696" s="55" t="s">
        <v>163</v>
      </c>
      <c r="F1696" s="55" t="s">
        <v>35</v>
      </c>
      <c r="G1696" s="57">
        <v>32416</v>
      </c>
      <c r="H1696" s="58">
        <v>2.1</v>
      </c>
      <c r="I1696" s="59" t="s">
        <v>17</v>
      </c>
      <c r="J1696" s="59">
        <v>13.75</v>
      </c>
      <c r="K1696" s="59">
        <v>47.63</v>
      </c>
      <c r="L1696" s="59" t="s">
        <v>17</v>
      </c>
      <c r="M1696" s="57">
        <v>32667</v>
      </c>
      <c r="N1696" s="55" t="s">
        <v>76</v>
      </c>
      <c r="O1696" s="58">
        <v>1.4</v>
      </c>
      <c r="P1696" s="55" t="s">
        <v>74</v>
      </c>
      <c r="Q1696" s="55" t="s">
        <v>74</v>
      </c>
      <c r="R1696" s="59">
        <v>11.99</v>
      </c>
      <c r="S1696" s="59">
        <v>13.5</v>
      </c>
      <c r="T1696" s="59">
        <v>47.81</v>
      </c>
      <c r="U1696" s="55" t="s">
        <v>2515</v>
      </c>
      <c r="V1696" s="59" t="s">
        <v>17</v>
      </c>
      <c r="W1696" s="55" t="s">
        <v>21</v>
      </c>
      <c r="X1696" s="61">
        <v>8</v>
      </c>
      <c r="Y1696" s="11">
        <f t="shared" si="128"/>
        <v>1989</v>
      </c>
      <c r="Z1696" s="7" t="str">
        <f t="shared" si="129"/>
        <v>1989.2</v>
      </c>
      <c r="AA1696" s="12">
        <f>IF(AND(INDEX('Rate Case History'!V$11:V$13,MATCH($F1696,'Rate Case History'!$U$11:$U$13,0))="Yes",INDEX('Rate Case History'!V$15:V$17,MATCH($N1696,'Rate Case History'!$U$15:$U$17,0))="Yes",$M1696&lt;='Rate Case History'!$V$7,ISNUMBER($S1696)),$S1696/100,"NA")</f>
        <v>0.13500000000000001</v>
      </c>
    </row>
    <row r="1697" spans="1:27" x14ac:dyDescent="0.25">
      <c r="A1697" s="55" t="s">
        <v>153</v>
      </c>
      <c r="B1697" s="56" t="s">
        <v>154</v>
      </c>
      <c r="C1697" s="55" t="s">
        <v>155</v>
      </c>
      <c r="D1697" s="55" t="s">
        <v>2567</v>
      </c>
      <c r="E1697" s="55" t="s">
        <v>163</v>
      </c>
      <c r="F1697" s="55" t="s">
        <v>35</v>
      </c>
      <c r="G1697" s="57">
        <v>32059</v>
      </c>
      <c r="H1697" s="58">
        <v>2.2999999999999998</v>
      </c>
      <c r="I1697" s="59">
        <v>11.51</v>
      </c>
      <c r="J1697" s="59">
        <v>14</v>
      </c>
      <c r="K1697" s="59">
        <v>47.9</v>
      </c>
      <c r="L1697" s="59" t="s">
        <v>17</v>
      </c>
      <c r="M1697" s="57">
        <v>32308</v>
      </c>
      <c r="N1697" s="55" t="s">
        <v>76</v>
      </c>
      <c r="O1697" s="58">
        <v>0.9</v>
      </c>
      <c r="P1697" s="55" t="s">
        <v>74</v>
      </c>
      <c r="Q1697" s="55" t="s">
        <v>74</v>
      </c>
      <c r="R1697" s="59">
        <v>11.3</v>
      </c>
      <c r="S1697" s="59">
        <v>13.5</v>
      </c>
      <c r="T1697" s="59">
        <v>48.09</v>
      </c>
      <c r="U1697" s="55" t="s">
        <v>2223</v>
      </c>
      <c r="V1697" s="59" t="s">
        <v>17</v>
      </c>
      <c r="W1697" s="55" t="s">
        <v>21</v>
      </c>
      <c r="X1697" s="61">
        <v>8</v>
      </c>
      <c r="Y1697" s="11">
        <f t="shared" si="128"/>
        <v>1988</v>
      </c>
      <c r="Z1697" s="7" t="str">
        <f t="shared" si="129"/>
        <v>1988.2</v>
      </c>
      <c r="AA1697" s="12">
        <f>IF(AND(INDEX('Rate Case History'!V$11:V$13,MATCH($F1697,'Rate Case History'!$U$11:$U$13,0))="Yes",INDEX('Rate Case History'!V$15:V$17,MATCH($N1697,'Rate Case History'!$U$15:$U$17,0))="Yes",$M1697&lt;='Rate Case History'!$V$7,ISNUMBER($S1697)),$S1697/100,"NA")</f>
        <v>0.13500000000000001</v>
      </c>
    </row>
    <row r="1698" spans="1:27" x14ac:dyDescent="0.25">
      <c r="A1698" s="55" t="s">
        <v>153</v>
      </c>
      <c r="B1698" s="56" t="s">
        <v>154</v>
      </c>
      <c r="C1698" s="55" t="s">
        <v>155</v>
      </c>
      <c r="D1698" s="55" t="s">
        <v>2568</v>
      </c>
      <c r="E1698" s="55" t="s">
        <v>163</v>
      </c>
      <c r="F1698" s="55" t="s">
        <v>35</v>
      </c>
      <c r="G1698" s="57">
        <v>31695</v>
      </c>
      <c r="H1698" s="58">
        <v>0</v>
      </c>
      <c r="I1698" s="59" t="s">
        <v>17</v>
      </c>
      <c r="J1698" s="59">
        <v>14.5</v>
      </c>
      <c r="K1698" s="59">
        <v>46.65</v>
      </c>
      <c r="L1698" s="59" t="s">
        <v>17</v>
      </c>
      <c r="M1698" s="57">
        <v>31925</v>
      </c>
      <c r="N1698" s="55" t="s">
        <v>76</v>
      </c>
      <c r="O1698" s="58">
        <v>0.1</v>
      </c>
      <c r="P1698" s="55" t="s">
        <v>74</v>
      </c>
      <c r="Q1698" s="55" t="s">
        <v>74</v>
      </c>
      <c r="R1698" s="59" t="s">
        <v>17</v>
      </c>
      <c r="S1698" s="59">
        <v>13.5</v>
      </c>
      <c r="T1698" s="59">
        <v>47.9</v>
      </c>
      <c r="U1698" s="55" t="s">
        <v>2500</v>
      </c>
      <c r="V1698" s="59" t="s">
        <v>17</v>
      </c>
      <c r="W1698" s="55" t="s">
        <v>21</v>
      </c>
      <c r="X1698" s="61">
        <v>7</v>
      </c>
      <c r="Y1698" s="11">
        <f t="shared" si="128"/>
        <v>1987</v>
      </c>
      <c r="Z1698" s="7" t="str">
        <f t="shared" si="129"/>
        <v>1987.2</v>
      </c>
      <c r="AA1698" s="12">
        <f>IF(AND(INDEX('Rate Case History'!V$11:V$13,MATCH($F1698,'Rate Case History'!$U$11:$U$13,0))="Yes",INDEX('Rate Case History'!V$15:V$17,MATCH($N1698,'Rate Case History'!$U$15:$U$17,0))="Yes",$M1698&lt;='Rate Case History'!$V$7,ISNUMBER($S1698)),$S1698/100,"NA")</f>
        <v>0.13500000000000001</v>
      </c>
    </row>
    <row r="1699" spans="1:27" x14ac:dyDescent="0.25">
      <c r="A1699" s="55" t="s">
        <v>153</v>
      </c>
      <c r="B1699" s="56" t="s">
        <v>154</v>
      </c>
      <c r="C1699" s="55" t="s">
        <v>155</v>
      </c>
      <c r="D1699" s="55" t="s">
        <v>2569</v>
      </c>
      <c r="E1699" s="55" t="s">
        <v>163</v>
      </c>
      <c r="F1699" s="55" t="s">
        <v>35</v>
      </c>
      <c r="G1699" s="57">
        <v>31345</v>
      </c>
      <c r="H1699" s="58">
        <v>3.4</v>
      </c>
      <c r="I1699" s="59">
        <v>12.06</v>
      </c>
      <c r="J1699" s="59">
        <v>14.75</v>
      </c>
      <c r="K1699" s="59">
        <v>49.7</v>
      </c>
      <c r="L1699" s="59" t="s">
        <v>17</v>
      </c>
      <c r="M1699" s="57">
        <v>31561</v>
      </c>
      <c r="N1699" s="55" t="s">
        <v>76</v>
      </c>
      <c r="O1699" s="58">
        <v>1.4</v>
      </c>
      <c r="P1699" s="55" t="s">
        <v>74</v>
      </c>
      <c r="Q1699" s="55" t="s">
        <v>74</v>
      </c>
      <c r="R1699" s="59">
        <v>11.71</v>
      </c>
      <c r="S1699" s="59">
        <v>13.9</v>
      </c>
      <c r="T1699" s="59">
        <v>49</v>
      </c>
      <c r="U1699" s="55" t="s">
        <v>2250</v>
      </c>
      <c r="V1699" s="59" t="s">
        <v>17</v>
      </c>
      <c r="W1699" s="55" t="s">
        <v>21</v>
      </c>
      <c r="X1699" s="61">
        <v>7</v>
      </c>
      <c r="Y1699" s="11">
        <f t="shared" si="128"/>
        <v>1986</v>
      </c>
      <c r="Z1699" s="7" t="str">
        <f t="shared" si="129"/>
        <v>1986.2</v>
      </c>
      <c r="AA1699" s="12">
        <f>IF(AND(INDEX('Rate Case History'!V$11:V$13,MATCH($F1699,'Rate Case History'!$U$11:$U$13,0))="Yes",INDEX('Rate Case History'!V$15:V$17,MATCH($N1699,'Rate Case History'!$U$15:$U$17,0))="Yes",$M1699&lt;='Rate Case History'!$V$7,ISNUMBER($S1699)),$S1699/100,"NA")</f>
        <v>0.13900000000000001</v>
      </c>
    </row>
    <row r="1700" spans="1:27" x14ac:dyDescent="0.25">
      <c r="A1700" s="55" t="s">
        <v>153</v>
      </c>
      <c r="B1700" s="56" t="s">
        <v>154</v>
      </c>
      <c r="C1700" s="55" t="s">
        <v>155</v>
      </c>
      <c r="D1700" s="55" t="s">
        <v>2570</v>
      </c>
      <c r="E1700" s="55" t="s">
        <v>163</v>
      </c>
      <c r="F1700" s="55" t="s">
        <v>35</v>
      </c>
      <c r="G1700" s="57">
        <v>30848</v>
      </c>
      <c r="H1700" s="58">
        <v>3.3</v>
      </c>
      <c r="I1700" s="59">
        <v>11.93</v>
      </c>
      <c r="J1700" s="59">
        <v>15</v>
      </c>
      <c r="K1700" s="59">
        <v>46.4</v>
      </c>
      <c r="L1700" s="60" t="s">
        <v>17</v>
      </c>
      <c r="M1700" s="57">
        <v>31254</v>
      </c>
      <c r="N1700" s="55" t="s">
        <v>76</v>
      </c>
      <c r="O1700" s="58">
        <v>0.1</v>
      </c>
      <c r="P1700" s="55" t="s">
        <v>74</v>
      </c>
      <c r="Q1700" s="55" t="s">
        <v>74</v>
      </c>
      <c r="R1700" s="59">
        <v>11.65</v>
      </c>
      <c r="S1700" s="59">
        <v>14.5</v>
      </c>
      <c r="T1700" s="59">
        <v>47.88</v>
      </c>
      <c r="U1700" s="55" t="s">
        <v>2123</v>
      </c>
      <c r="V1700" s="60" t="s">
        <v>17</v>
      </c>
      <c r="W1700" s="55" t="s">
        <v>21</v>
      </c>
      <c r="X1700" s="61">
        <v>13</v>
      </c>
      <c r="Y1700" s="11">
        <f t="shared" si="128"/>
        <v>1985</v>
      </c>
      <c r="Z1700" s="7" t="str">
        <f t="shared" si="129"/>
        <v>1985.3</v>
      </c>
      <c r="AA1700" s="12">
        <f>IF(AND(INDEX('Rate Case History'!V$11:V$13,MATCH($F1700,'Rate Case History'!$U$11:$U$13,0))="Yes",INDEX('Rate Case History'!V$15:V$17,MATCH($N1700,'Rate Case History'!$U$15:$U$17,0))="Yes",$M1700&lt;='Rate Case History'!$V$7,ISNUMBER($S1700)),$S1700/100,"NA")</f>
        <v>0.14499999999999999</v>
      </c>
    </row>
    <row r="1701" spans="1:27" x14ac:dyDescent="0.25">
      <c r="A1701" s="55" t="s">
        <v>153</v>
      </c>
      <c r="B1701" s="56" t="s">
        <v>154</v>
      </c>
      <c r="C1701" s="55" t="s">
        <v>155</v>
      </c>
      <c r="D1701" s="55" t="s">
        <v>2571</v>
      </c>
      <c r="E1701" s="55" t="s">
        <v>163</v>
      </c>
      <c r="F1701" s="55" t="s">
        <v>35</v>
      </c>
      <c r="G1701" s="57">
        <v>30463</v>
      </c>
      <c r="H1701" s="58">
        <v>3.4</v>
      </c>
      <c r="I1701" s="60">
        <v>11.51</v>
      </c>
      <c r="J1701" s="59">
        <v>15</v>
      </c>
      <c r="K1701" s="59">
        <v>45.5</v>
      </c>
      <c r="L1701" s="60" t="s">
        <v>17</v>
      </c>
      <c r="M1701" s="57">
        <v>30740</v>
      </c>
      <c r="N1701" s="55" t="s">
        <v>76</v>
      </c>
      <c r="O1701" s="58">
        <v>-0.3</v>
      </c>
      <c r="P1701" s="55" t="s">
        <v>74</v>
      </c>
      <c r="Q1701" s="55" t="s">
        <v>74</v>
      </c>
      <c r="R1701" s="59">
        <v>11.15</v>
      </c>
      <c r="S1701" s="59">
        <v>14.5</v>
      </c>
      <c r="T1701" s="59">
        <v>45.5</v>
      </c>
      <c r="U1701" s="55" t="s">
        <v>1955</v>
      </c>
      <c r="V1701" s="59" t="s">
        <v>17</v>
      </c>
      <c r="W1701" s="55" t="s">
        <v>21</v>
      </c>
      <c r="X1701" s="61">
        <v>9</v>
      </c>
      <c r="Y1701" s="11">
        <f t="shared" si="128"/>
        <v>1984</v>
      </c>
      <c r="Z1701" s="7" t="str">
        <f t="shared" si="129"/>
        <v>1984.1</v>
      </c>
      <c r="AA1701" s="12">
        <f>IF(AND(INDEX('Rate Case History'!V$11:V$13,MATCH($F1701,'Rate Case History'!$U$11:$U$13,0))="Yes",INDEX('Rate Case History'!V$15:V$17,MATCH($N1701,'Rate Case History'!$U$15:$U$17,0))="Yes",$M1701&lt;='Rate Case History'!$V$7,ISNUMBER($S1701)),$S1701/100,"NA")</f>
        <v>0.14499999999999999</v>
      </c>
    </row>
    <row r="1702" spans="1:27" x14ac:dyDescent="0.25">
      <c r="A1702" s="55" t="s">
        <v>153</v>
      </c>
      <c r="B1702" s="56" t="s">
        <v>154</v>
      </c>
      <c r="C1702" s="55" t="s">
        <v>155</v>
      </c>
      <c r="D1702" s="55" t="s">
        <v>2572</v>
      </c>
      <c r="E1702" s="55" t="s">
        <v>163</v>
      </c>
      <c r="F1702" s="55" t="s">
        <v>35</v>
      </c>
      <c r="G1702" s="57">
        <v>30120</v>
      </c>
      <c r="H1702" s="58">
        <v>4.8</v>
      </c>
      <c r="I1702" s="60">
        <v>12.35</v>
      </c>
      <c r="J1702" s="59">
        <v>16</v>
      </c>
      <c r="K1702" s="60">
        <v>42.3</v>
      </c>
      <c r="L1702" s="60">
        <v>61.2</v>
      </c>
      <c r="M1702" s="57">
        <v>30469</v>
      </c>
      <c r="N1702" s="55" t="s">
        <v>76</v>
      </c>
      <c r="O1702" s="58">
        <v>1.8</v>
      </c>
      <c r="P1702" s="55" t="s">
        <v>74</v>
      </c>
      <c r="Q1702" s="55" t="s">
        <v>74</v>
      </c>
      <c r="R1702" s="60">
        <v>11.7</v>
      </c>
      <c r="S1702" s="59">
        <v>14.5</v>
      </c>
      <c r="T1702" s="59">
        <v>42.75</v>
      </c>
      <c r="U1702" s="55" t="s">
        <v>1998</v>
      </c>
      <c r="V1702" s="60">
        <v>60.6</v>
      </c>
      <c r="W1702" s="55" t="s">
        <v>21</v>
      </c>
      <c r="X1702" s="61">
        <v>11</v>
      </c>
      <c r="Y1702" s="11">
        <f t="shared" si="128"/>
        <v>1983</v>
      </c>
      <c r="Z1702" s="7" t="str">
        <f t="shared" si="129"/>
        <v>1983.2</v>
      </c>
      <c r="AA1702" s="12">
        <f>IF(AND(INDEX('Rate Case History'!V$11:V$13,MATCH($F1702,'Rate Case History'!$U$11:$U$13,0))="Yes",INDEX('Rate Case History'!V$15:V$17,MATCH($N1702,'Rate Case History'!$U$15:$U$17,0))="Yes",$M1702&lt;='Rate Case History'!$V$7,ISNUMBER($S1702)),$S1702/100,"NA")</f>
        <v>0.14499999999999999</v>
      </c>
    </row>
    <row r="1703" spans="1:27" x14ac:dyDescent="0.25">
      <c r="A1703" s="55" t="s">
        <v>153</v>
      </c>
      <c r="B1703" s="56" t="s">
        <v>154</v>
      </c>
      <c r="C1703" s="55" t="s">
        <v>155</v>
      </c>
      <c r="D1703" s="55" t="s">
        <v>2573</v>
      </c>
      <c r="E1703" s="55" t="s">
        <v>163</v>
      </c>
      <c r="F1703" s="55" t="s">
        <v>35</v>
      </c>
      <c r="G1703" s="57">
        <v>29840</v>
      </c>
      <c r="H1703" s="58">
        <v>9.3000000000000007</v>
      </c>
      <c r="I1703" s="60">
        <v>13.37</v>
      </c>
      <c r="J1703" s="60">
        <v>16</v>
      </c>
      <c r="K1703" s="60">
        <v>41.5</v>
      </c>
      <c r="L1703" s="60">
        <v>56.1</v>
      </c>
      <c r="M1703" s="57">
        <v>30154</v>
      </c>
      <c r="N1703" s="55" t="s">
        <v>76</v>
      </c>
      <c r="O1703" s="58">
        <v>8.1999999999999993</v>
      </c>
      <c r="P1703" s="55" t="s">
        <v>74</v>
      </c>
      <c r="Q1703" s="55" t="s">
        <v>74</v>
      </c>
      <c r="R1703" s="60">
        <v>12.26</v>
      </c>
      <c r="S1703" s="60">
        <v>14.5</v>
      </c>
      <c r="T1703" s="60">
        <v>41.2</v>
      </c>
      <c r="U1703" s="55" t="s">
        <v>1958</v>
      </c>
      <c r="V1703" s="60">
        <v>56.1</v>
      </c>
      <c r="W1703" s="55" t="s">
        <v>21</v>
      </c>
      <c r="X1703" s="61">
        <v>10</v>
      </c>
      <c r="Y1703" s="11">
        <f t="shared" si="128"/>
        <v>1982</v>
      </c>
      <c r="Z1703" s="7" t="str">
        <f t="shared" si="129"/>
        <v>1982.3</v>
      </c>
      <c r="AA1703" s="12">
        <f>IF(AND(INDEX('Rate Case History'!V$11:V$13,MATCH($F1703,'Rate Case History'!$U$11:$U$13,0))="Yes",INDEX('Rate Case History'!V$15:V$17,MATCH($N1703,'Rate Case History'!$U$15:$U$17,0))="Yes",$M1703&lt;='Rate Case History'!$V$7,ISNUMBER($S1703)),$S1703/100,"NA")</f>
        <v>0.14499999999999999</v>
      </c>
    </row>
    <row r="1704" spans="1:27" x14ac:dyDescent="0.25">
      <c r="A1704" s="55" t="s">
        <v>153</v>
      </c>
      <c r="B1704" s="56" t="s">
        <v>154</v>
      </c>
      <c r="C1704" s="55" t="s">
        <v>155</v>
      </c>
      <c r="D1704" s="55" t="s">
        <v>2574</v>
      </c>
      <c r="E1704" s="55" t="s">
        <v>163</v>
      </c>
      <c r="F1704" s="55" t="s">
        <v>35</v>
      </c>
      <c r="G1704" s="57">
        <v>29006</v>
      </c>
      <c r="H1704" s="58">
        <v>4.4000000000000004</v>
      </c>
      <c r="I1704" s="60" t="s">
        <v>17</v>
      </c>
      <c r="J1704" s="60">
        <v>14</v>
      </c>
      <c r="K1704" s="60">
        <v>41.3</v>
      </c>
      <c r="L1704" s="60" t="s">
        <v>17</v>
      </c>
      <c r="M1704" s="57">
        <v>29265</v>
      </c>
      <c r="N1704" s="55" t="s">
        <v>76</v>
      </c>
      <c r="O1704" s="58">
        <v>3</v>
      </c>
      <c r="P1704" s="55" t="s">
        <v>74</v>
      </c>
      <c r="Q1704" s="55" t="s">
        <v>74</v>
      </c>
      <c r="R1704" s="60" t="s">
        <v>17</v>
      </c>
      <c r="S1704" s="60">
        <v>13</v>
      </c>
      <c r="T1704" s="60">
        <v>40</v>
      </c>
      <c r="U1704" s="55" t="s">
        <v>1959</v>
      </c>
      <c r="V1704" s="60" t="s">
        <v>17</v>
      </c>
      <c r="W1704" s="55" t="s">
        <v>21</v>
      </c>
      <c r="X1704" s="61">
        <v>8</v>
      </c>
      <c r="Y1704" s="11">
        <f t="shared" si="128"/>
        <v>1980</v>
      </c>
      <c r="Z1704" s="7" t="str">
        <f t="shared" si="129"/>
        <v>1980.1</v>
      </c>
      <c r="AA1704" s="12">
        <f>IF(AND(INDEX('Rate Case History'!V$11:V$13,MATCH($F1704,'Rate Case History'!$U$11:$U$13,0))="Yes",INDEX('Rate Case History'!V$15:V$17,MATCH($N1704,'Rate Case History'!$U$15:$U$17,0))="Yes",$M1704&lt;='Rate Case History'!$V$7,ISNUMBER($S1704)),$S1704/100,"NA")</f>
        <v>0.13</v>
      </c>
    </row>
    <row r="1705" spans="1:27" x14ac:dyDescent="0.25">
      <c r="A1705" s="55" t="s">
        <v>153</v>
      </c>
      <c r="B1705" s="56" t="s">
        <v>39</v>
      </c>
      <c r="C1705" s="55" t="s">
        <v>29</v>
      </c>
      <c r="D1705" s="55" t="s">
        <v>2643</v>
      </c>
      <c r="E1705" s="55" t="s">
        <v>163</v>
      </c>
      <c r="F1705" s="55" t="s">
        <v>35</v>
      </c>
      <c r="G1705" s="57">
        <v>45044</v>
      </c>
      <c r="H1705" s="58">
        <v>8.9648380000000003</v>
      </c>
      <c r="I1705" s="59">
        <v>7.83</v>
      </c>
      <c r="J1705" s="59">
        <v>10.25</v>
      </c>
      <c r="K1705" s="59">
        <v>52.5</v>
      </c>
      <c r="L1705" s="59">
        <v>266.89220699999998</v>
      </c>
      <c r="M1705" s="57">
        <v>45239</v>
      </c>
      <c r="N1705" s="55" t="s">
        <v>76</v>
      </c>
      <c r="O1705" s="58">
        <v>5.3936010000000003</v>
      </c>
      <c r="P1705" s="55" t="s">
        <v>74</v>
      </c>
      <c r="Q1705" s="55" t="s">
        <v>74</v>
      </c>
      <c r="R1705" s="59">
        <v>7.58</v>
      </c>
      <c r="S1705" s="59">
        <v>9.8000000000000007</v>
      </c>
      <c r="T1705" s="59">
        <v>52.5</v>
      </c>
      <c r="U1705" s="55" t="s">
        <v>1828</v>
      </c>
      <c r="V1705" s="59">
        <v>265.49110999999999</v>
      </c>
      <c r="W1705" s="55" t="s">
        <v>21</v>
      </c>
      <c r="X1705" s="61">
        <v>6</v>
      </c>
      <c r="Y1705" s="11">
        <f t="shared" si="128"/>
        <v>2023</v>
      </c>
      <c r="Z1705" s="7" t="str">
        <f t="shared" si="129"/>
        <v>2023.4</v>
      </c>
      <c r="AA1705" s="12">
        <f>IF(AND(INDEX('Rate Case History'!V$11:V$13,MATCH($F1705,'Rate Case History'!$U$11:$U$13,0))="Yes",INDEX('Rate Case History'!V$15:V$17,MATCH($N1705,'Rate Case History'!$U$15:$U$17,0))="Yes",$M1705&lt;='Rate Case History'!$V$7,ISNUMBER($S1705)),$S1705/100,"NA")</f>
        <v>9.8000000000000004E-2</v>
      </c>
    </row>
    <row r="1706" spans="1:27" x14ac:dyDescent="0.25">
      <c r="A1706" s="55" t="s">
        <v>153</v>
      </c>
      <c r="B1706" s="56" t="s">
        <v>39</v>
      </c>
      <c r="C1706" s="55" t="s">
        <v>29</v>
      </c>
      <c r="D1706" s="55" t="s">
        <v>1302</v>
      </c>
      <c r="E1706" s="55" t="s">
        <v>163</v>
      </c>
      <c r="F1706" s="55" t="s">
        <v>35</v>
      </c>
      <c r="G1706" s="57">
        <v>44379</v>
      </c>
      <c r="H1706" s="58">
        <v>12.957649999999999</v>
      </c>
      <c r="I1706" s="59">
        <v>7.31</v>
      </c>
      <c r="J1706" s="59">
        <v>10</v>
      </c>
      <c r="K1706" s="59">
        <v>52.5</v>
      </c>
      <c r="L1706" s="59">
        <v>223.25958199999999</v>
      </c>
      <c r="M1706" s="57">
        <v>44518</v>
      </c>
      <c r="N1706" s="55" t="s">
        <v>73</v>
      </c>
      <c r="O1706" s="58">
        <v>12.957649999999999</v>
      </c>
      <c r="P1706" s="55" t="s">
        <v>75</v>
      </c>
      <c r="Q1706" s="55" t="s">
        <v>74</v>
      </c>
      <c r="R1706" s="59">
        <v>7.31</v>
      </c>
      <c r="S1706" s="59">
        <v>10</v>
      </c>
      <c r="T1706" s="59">
        <v>52.5</v>
      </c>
      <c r="U1706" s="55" t="s">
        <v>1683</v>
      </c>
      <c r="V1706" s="59">
        <v>223.25958199999999</v>
      </c>
      <c r="W1706" s="55" t="s">
        <v>21</v>
      </c>
      <c r="X1706" s="61">
        <v>4</v>
      </c>
      <c r="Y1706" s="11">
        <f t="shared" si="128"/>
        <v>2021</v>
      </c>
      <c r="Z1706" s="7" t="str">
        <f t="shared" si="129"/>
        <v>2021.4</v>
      </c>
      <c r="AA1706" s="12">
        <f>IF(AND(INDEX('Rate Case History'!V$11:V$13,MATCH($F1706,'Rate Case History'!$U$11:$U$13,0))="Yes",INDEX('Rate Case History'!V$15:V$17,MATCH($N1706,'Rate Case History'!$U$15:$U$17,0))="Yes",$M1706&lt;='Rate Case History'!$V$7,ISNUMBER($S1706)),$S1706/100,"NA")</f>
        <v>0.1</v>
      </c>
    </row>
    <row r="1707" spans="1:27" x14ac:dyDescent="0.25">
      <c r="A1707" s="55" t="s">
        <v>153</v>
      </c>
      <c r="B1707" s="56" t="s">
        <v>39</v>
      </c>
      <c r="C1707" s="55" t="s">
        <v>29</v>
      </c>
      <c r="D1707" s="55" t="s">
        <v>1303</v>
      </c>
      <c r="E1707" s="55" t="s">
        <v>163</v>
      </c>
      <c r="F1707" s="55" t="s">
        <v>35</v>
      </c>
      <c r="G1707" s="57">
        <v>43608</v>
      </c>
      <c r="H1707" s="58">
        <v>-3.2</v>
      </c>
      <c r="I1707" s="59">
        <v>7.74</v>
      </c>
      <c r="J1707" s="59">
        <v>10</v>
      </c>
      <c r="K1707" s="59">
        <v>52.52</v>
      </c>
      <c r="L1707" s="59">
        <v>160.914704</v>
      </c>
      <c r="M1707" s="57">
        <v>43712</v>
      </c>
      <c r="N1707" s="55" t="s">
        <v>73</v>
      </c>
      <c r="O1707" s="58">
        <v>1.0798289999999999</v>
      </c>
      <c r="P1707" s="55" t="s">
        <v>75</v>
      </c>
      <c r="Q1707" s="55" t="s">
        <v>74</v>
      </c>
      <c r="R1707" s="59">
        <v>7.74</v>
      </c>
      <c r="S1707" s="59">
        <v>10</v>
      </c>
      <c r="T1707" s="59">
        <v>52.52</v>
      </c>
      <c r="U1707" s="55" t="s">
        <v>1685</v>
      </c>
      <c r="V1707" s="59">
        <v>160.914704</v>
      </c>
      <c r="W1707" s="55" t="s">
        <v>21</v>
      </c>
      <c r="X1707" s="61">
        <v>3</v>
      </c>
      <c r="Y1707" s="11">
        <f t="shared" si="128"/>
        <v>2019</v>
      </c>
      <c r="Z1707" s="7" t="str">
        <f t="shared" si="129"/>
        <v>2019.3</v>
      </c>
      <c r="AA1707" s="12">
        <f>IF(AND(INDEX('Rate Case History'!V$11:V$13,MATCH($F1707,'Rate Case History'!$U$11:$U$13,0))="Yes",INDEX('Rate Case History'!V$15:V$17,MATCH($N1707,'Rate Case History'!$U$15:$U$17,0))="Yes",$M1707&lt;='Rate Case History'!$V$7,ISNUMBER($S1707)),$S1707/100,"NA")</f>
        <v>0.1</v>
      </c>
    </row>
    <row r="1708" spans="1:27" x14ac:dyDescent="0.25">
      <c r="A1708" s="55" t="s">
        <v>153</v>
      </c>
      <c r="B1708" s="56" t="s">
        <v>39</v>
      </c>
      <c r="C1708" s="55" t="s">
        <v>29</v>
      </c>
      <c r="D1708" s="55" t="s">
        <v>1304</v>
      </c>
      <c r="E1708" s="55" t="s">
        <v>163</v>
      </c>
      <c r="F1708" s="55" t="s">
        <v>35</v>
      </c>
      <c r="G1708" s="57">
        <v>42859</v>
      </c>
      <c r="H1708" s="58">
        <v>11.991372</v>
      </c>
      <c r="I1708" s="59">
        <v>7.84</v>
      </c>
      <c r="J1708" s="59">
        <v>10</v>
      </c>
      <c r="K1708" s="59">
        <v>52.53</v>
      </c>
      <c r="L1708" s="59">
        <v>138.44898000000001</v>
      </c>
      <c r="M1708" s="57">
        <v>43076</v>
      </c>
      <c r="N1708" s="55" t="s">
        <v>76</v>
      </c>
      <c r="O1708" s="58">
        <v>9.9120000000000008</v>
      </c>
      <c r="P1708" s="55" t="s">
        <v>74</v>
      </c>
      <c r="Q1708" s="55" t="s">
        <v>74</v>
      </c>
      <c r="R1708" s="59">
        <v>7.56</v>
      </c>
      <c r="S1708" s="59">
        <v>9.8000000000000007</v>
      </c>
      <c r="T1708" s="59">
        <v>51.45</v>
      </c>
      <c r="U1708" s="55" t="s">
        <v>1687</v>
      </c>
      <c r="V1708" s="59">
        <v>137.66</v>
      </c>
      <c r="W1708" s="55" t="s">
        <v>21</v>
      </c>
      <c r="X1708" s="61">
        <v>7</v>
      </c>
      <c r="Y1708" s="11">
        <f t="shared" si="128"/>
        <v>2017</v>
      </c>
      <c r="Z1708" s="7" t="str">
        <f t="shared" si="129"/>
        <v>2017.4</v>
      </c>
      <c r="AA1708" s="12">
        <f>IF(AND(INDEX('Rate Case History'!V$11:V$13,MATCH($F1708,'Rate Case History'!$U$11:$U$13,0))="Yes",INDEX('Rate Case History'!V$15:V$17,MATCH($N1708,'Rate Case History'!$U$15:$U$17,0))="Yes",$M1708&lt;='Rate Case History'!$V$7,ISNUMBER($S1708)),$S1708/100,"NA")</f>
        <v>9.8000000000000004E-2</v>
      </c>
    </row>
    <row r="1709" spans="1:27" x14ac:dyDescent="0.25">
      <c r="A1709" s="55" t="s">
        <v>153</v>
      </c>
      <c r="B1709" s="56" t="s">
        <v>39</v>
      </c>
      <c r="C1709" s="55" t="s">
        <v>29</v>
      </c>
      <c r="D1709" s="55" t="s">
        <v>1305</v>
      </c>
      <c r="E1709" s="55" t="s">
        <v>163</v>
      </c>
      <c r="F1709" s="55" t="s">
        <v>35</v>
      </c>
      <c r="G1709" s="57">
        <v>42461</v>
      </c>
      <c r="H1709" s="58">
        <v>4.8236400000000001</v>
      </c>
      <c r="I1709" s="59" t="s">
        <v>17</v>
      </c>
      <c r="J1709" s="59" t="s">
        <v>17</v>
      </c>
      <c r="K1709" s="59" t="s">
        <v>17</v>
      </c>
      <c r="L1709" s="60" t="s">
        <v>17</v>
      </c>
      <c r="M1709" s="57">
        <v>42669</v>
      </c>
      <c r="N1709" s="55" t="s">
        <v>76</v>
      </c>
      <c r="O1709" s="58">
        <v>4.7729999999999997</v>
      </c>
      <c r="P1709" s="55" t="s">
        <v>74</v>
      </c>
      <c r="Q1709" s="55" t="s">
        <v>74</v>
      </c>
      <c r="R1709" s="60" t="s">
        <v>17</v>
      </c>
      <c r="S1709" s="60" t="s">
        <v>17</v>
      </c>
      <c r="T1709" s="60" t="s">
        <v>17</v>
      </c>
      <c r="U1709" s="55" t="s">
        <v>1665</v>
      </c>
      <c r="V1709" s="60" t="s">
        <v>17</v>
      </c>
      <c r="W1709" s="55" t="s">
        <v>17</v>
      </c>
      <c r="X1709" s="61">
        <v>6</v>
      </c>
      <c r="Y1709" s="11">
        <f t="shared" si="128"/>
        <v>2016</v>
      </c>
      <c r="Z1709" s="7" t="str">
        <f t="shared" si="129"/>
        <v>2016.4</v>
      </c>
      <c r="AA1709" s="12" t="str">
        <f>IF(AND(INDEX('Rate Case History'!V$11:V$13,MATCH($F1709,'Rate Case History'!$U$11:$U$13,0))="Yes",INDEX('Rate Case History'!V$15:V$17,MATCH($N1709,'Rate Case History'!$U$15:$U$17,0))="Yes",$M1709&lt;='Rate Case History'!$V$7,ISNUMBER($S1709)),$S1709/100,"NA")</f>
        <v>NA</v>
      </c>
    </row>
    <row r="1710" spans="1:27" x14ac:dyDescent="0.25">
      <c r="A1710" s="55" t="s">
        <v>153</v>
      </c>
      <c r="B1710" s="56" t="s">
        <v>39</v>
      </c>
      <c r="C1710" s="55" t="s">
        <v>29</v>
      </c>
      <c r="D1710" s="55" t="s">
        <v>1306</v>
      </c>
      <c r="E1710" s="55" t="s">
        <v>163</v>
      </c>
      <c r="F1710" s="55" t="s">
        <v>35</v>
      </c>
      <c r="G1710" s="57">
        <v>42153</v>
      </c>
      <c r="H1710" s="58">
        <v>5.8732800000000003</v>
      </c>
      <c r="I1710" s="59">
        <v>8.07</v>
      </c>
      <c r="J1710" s="59">
        <v>10.199999999999999</v>
      </c>
      <c r="K1710" s="59">
        <v>52.59</v>
      </c>
      <c r="L1710" s="60">
        <v>111.187416</v>
      </c>
      <c r="M1710" s="57">
        <v>42341</v>
      </c>
      <c r="N1710" s="55" t="s">
        <v>76</v>
      </c>
      <c r="O1710" s="58">
        <v>4.2270000000000003</v>
      </c>
      <c r="P1710" s="55" t="s">
        <v>74</v>
      </c>
      <c r="Q1710" s="55" t="s">
        <v>74</v>
      </c>
      <c r="R1710" s="59">
        <v>7.81</v>
      </c>
      <c r="S1710" s="59">
        <v>10</v>
      </c>
      <c r="T1710" s="59">
        <v>52.49</v>
      </c>
      <c r="U1710" s="55" t="s">
        <v>1722</v>
      </c>
      <c r="V1710" s="60">
        <v>114.157</v>
      </c>
      <c r="W1710" s="55" t="s">
        <v>21</v>
      </c>
      <c r="X1710" s="61">
        <v>6</v>
      </c>
      <c r="Y1710" s="11">
        <f t="shared" si="128"/>
        <v>2015</v>
      </c>
      <c r="Z1710" s="7" t="str">
        <f t="shared" si="129"/>
        <v>2015.4</v>
      </c>
      <c r="AA1710" s="12">
        <f>IF(AND(INDEX('Rate Case History'!V$11:V$13,MATCH($F1710,'Rate Case History'!$U$11:$U$13,0))="Yes",INDEX('Rate Case History'!V$15:V$17,MATCH($N1710,'Rate Case History'!$U$15:$U$17,0))="Yes",$M1710&lt;='Rate Case History'!$V$7,ISNUMBER($S1710)),$S1710/100,"NA")</f>
        <v>0.1</v>
      </c>
    </row>
    <row r="1711" spans="1:27" x14ac:dyDescent="0.25">
      <c r="A1711" s="55" t="s">
        <v>153</v>
      </c>
      <c r="B1711" s="56" t="s">
        <v>39</v>
      </c>
      <c r="C1711" s="55" t="s">
        <v>29</v>
      </c>
      <c r="D1711" s="55" t="s">
        <v>1307</v>
      </c>
      <c r="E1711" s="55" t="s">
        <v>163</v>
      </c>
      <c r="F1711" s="55" t="s">
        <v>35</v>
      </c>
      <c r="G1711" s="57">
        <v>41425</v>
      </c>
      <c r="H1711" s="58">
        <v>0</v>
      </c>
      <c r="I1711" s="59">
        <v>8.39</v>
      </c>
      <c r="J1711" s="59">
        <v>10.4</v>
      </c>
      <c r="K1711" s="59">
        <v>52.54</v>
      </c>
      <c r="L1711" s="60">
        <v>89.771055000000004</v>
      </c>
      <c r="M1711" s="57">
        <v>41613</v>
      </c>
      <c r="N1711" s="55" t="s">
        <v>76</v>
      </c>
      <c r="O1711" s="58">
        <v>0</v>
      </c>
      <c r="P1711" s="55" t="s">
        <v>74</v>
      </c>
      <c r="Q1711" s="55" t="s">
        <v>74</v>
      </c>
      <c r="R1711" s="59">
        <v>8.34</v>
      </c>
      <c r="S1711" s="59">
        <v>10.199999999999999</v>
      </c>
      <c r="T1711" s="59">
        <v>52.54</v>
      </c>
      <c r="U1711" s="55" t="s">
        <v>1658</v>
      </c>
      <c r="V1711" s="60">
        <v>90.02</v>
      </c>
      <c r="W1711" s="55" t="s">
        <v>21</v>
      </c>
      <c r="X1711" s="61">
        <v>6</v>
      </c>
      <c r="Y1711" s="11">
        <f t="shared" si="128"/>
        <v>2013</v>
      </c>
      <c r="Z1711" s="7" t="str">
        <f t="shared" si="129"/>
        <v>2013.4</v>
      </c>
      <c r="AA1711" s="12">
        <f>IF(AND(INDEX('Rate Case History'!V$11:V$13,MATCH($F1711,'Rate Case History'!$U$11:$U$13,0))="Yes",INDEX('Rate Case History'!V$15:V$17,MATCH($N1711,'Rate Case History'!$U$15:$U$17,0))="Yes",$M1711&lt;='Rate Case History'!$V$7,ISNUMBER($S1711)),$S1711/100,"NA")</f>
        <v>0.10199999999999999</v>
      </c>
    </row>
    <row r="1712" spans="1:27" x14ac:dyDescent="0.25">
      <c r="A1712" s="55" t="s">
        <v>153</v>
      </c>
      <c r="B1712" s="56" t="s">
        <v>39</v>
      </c>
      <c r="C1712" s="55" t="s">
        <v>29</v>
      </c>
      <c r="D1712" s="55" t="s">
        <v>1308</v>
      </c>
      <c r="E1712" s="55" t="s">
        <v>163</v>
      </c>
      <c r="F1712" s="55" t="s">
        <v>24</v>
      </c>
      <c r="G1712" s="57">
        <v>41061</v>
      </c>
      <c r="H1712" s="58">
        <v>5.3</v>
      </c>
      <c r="I1712" s="60">
        <v>8.67</v>
      </c>
      <c r="J1712" s="59">
        <v>10.4</v>
      </c>
      <c r="K1712" s="59">
        <v>52.39</v>
      </c>
      <c r="L1712" s="60">
        <v>84.468080999999998</v>
      </c>
      <c r="M1712" s="57">
        <v>41257</v>
      </c>
      <c r="N1712" s="55" t="s">
        <v>76</v>
      </c>
      <c r="O1712" s="58">
        <v>2.7170000000000001</v>
      </c>
      <c r="P1712" s="55" t="s">
        <v>74</v>
      </c>
      <c r="Q1712" s="55" t="s">
        <v>74</v>
      </c>
      <c r="R1712" s="60" t="s">
        <v>17</v>
      </c>
      <c r="S1712" s="59">
        <v>10.4</v>
      </c>
      <c r="T1712" s="59" t="s">
        <v>17</v>
      </c>
      <c r="U1712" s="55" t="s">
        <v>1661</v>
      </c>
      <c r="V1712" s="60" t="s">
        <v>17</v>
      </c>
      <c r="W1712" s="55" t="s">
        <v>17</v>
      </c>
      <c r="X1712" s="61">
        <v>6</v>
      </c>
      <c r="Y1712" s="11">
        <f t="shared" si="128"/>
        <v>2012</v>
      </c>
      <c r="Z1712" s="7" t="str">
        <f t="shared" si="129"/>
        <v>2012.4</v>
      </c>
      <c r="AA1712" s="12" t="str">
        <f>IF(AND(INDEX('Rate Case History'!V$11:V$13,MATCH($F1712,'Rate Case History'!$U$11:$U$13,0))="Yes",INDEX('Rate Case History'!V$15:V$17,MATCH($N1712,'Rate Case History'!$U$15:$U$17,0))="Yes",$M1712&lt;='Rate Case History'!$V$7,ISNUMBER($S1712)),$S1712/100,"NA")</f>
        <v>NA</v>
      </c>
    </row>
    <row r="1713" spans="1:27" x14ac:dyDescent="0.25">
      <c r="A1713" s="55" t="s">
        <v>153</v>
      </c>
      <c r="B1713" s="56" t="s">
        <v>39</v>
      </c>
      <c r="C1713" s="55" t="s">
        <v>29</v>
      </c>
      <c r="D1713" s="55" t="s">
        <v>1309</v>
      </c>
      <c r="E1713" s="55" t="s">
        <v>163</v>
      </c>
      <c r="F1713" s="55" t="s">
        <v>35</v>
      </c>
      <c r="G1713" s="57">
        <v>40695</v>
      </c>
      <c r="H1713" s="58">
        <v>8</v>
      </c>
      <c r="I1713" s="60">
        <v>8.77</v>
      </c>
      <c r="J1713" s="59">
        <v>10.75</v>
      </c>
      <c r="K1713" s="59">
        <v>52.59</v>
      </c>
      <c r="L1713" s="60">
        <v>84</v>
      </c>
      <c r="M1713" s="57">
        <v>40899</v>
      </c>
      <c r="N1713" s="55" t="s">
        <v>76</v>
      </c>
      <c r="O1713" s="58">
        <v>2.9239999999999999</v>
      </c>
      <c r="P1713" s="55" t="s">
        <v>74</v>
      </c>
      <c r="Q1713" s="55" t="s">
        <v>74</v>
      </c>
      <c r="R1713" s="60">
        <v>8.52</v>
      </c>
      <c r="S1713" s="59">
        <v>10.4</v>
      </c>
      <c r="T1713" s="59">
        <v>52.59</v>
      </c>
      <c r="U1713" s="55" t="s">
        <v>1688</v>
      </c>
      <c r="V1713" s="60">
        <v>84.126000000000005</v>
      </c>
      <c r="W1713" s="55" t="s">
        <v>21</v>
      </c>
      <c r="X1713" s="61">
        <v>6</v>
      </c>
      <c r="Y1713" s="11">
        <f t="shared" si="128"/>
        <v>2011</v>
      </c>
      <c r="Z1713" s="7" t="str">
        <f t="shared" si="129"/>
        <v>2011.4</v>
      </c>
      <c r="AA1713" s="12">
        <f>IF(AND(INDEX('Rate Case History'!V$11:V$13,MATCH($F1713,'Rate Case History'!$U$11:$U$13,0))="Yes",INDEX('Rate Case History'!V$15:V$17,MATCH($N1713,'Rate Case History'!$U$15:$U$17,0))="Yes",$M1713&lt;='Rate Case History'!$V$7,ISNUMBER($S1713)),$S1713/100,"NA")</f>
        <v>0.10400000000000001</v>
      </c>
    </row>
    <row r="1714" spans="1:27" x14ac:dyDescent="0.25">
      <c r="A1714" s="55" t="s">
        <v>153</v>
      </c>
      <c r="B1714" s="56" t="s">
        <v>39</v>
      </c>
      <c r="C1714" s="55" t="s">
        <v>29</v>
      </c>
      <c r="D1714" s="55" t="s">
        <v>1310</v>
      </c>
      <c r="E1714" s="55" t="s">
        <v>163</v>
      </c>
      <c r="F1714" s="55" t="s">
        <v>35</v>
      </c>
      <c r="G1714" s="57">
        <v>39234</v>
      </c>
      <c r="H1714" s="58">
        <v>5.3</v>
      </c>
      <c r="I1714" s="59">
        <v>10.07</v>
      </c>
      <c r="J1714" s="59">
        <v>11</v>
      </c>
      <c r="K1714" s="59">
        <v>53.86</v>
      </c>
      <c r="L1714" s="59">
        <v>78.8</v>
      </c>
      <c r="M1714" s="57">
        <v>39455</v>
      </c>
      <c r="N1714" s="55" t="s">
        <v>76</v>
      </c>
      <c r="O1714" s="58">
        <v>5.3</v>
      </c>
      <c r="P1714" s="55" t="s">
        <v>74</v>
      </c>
      <c r="Q1714" s="55" t="s">
        <v>74</v>
      </c>
      <c r="R1714" s="59">
        <v>9.67</v>
      </c>
      <c r="S1714" s="59">
        <v>10.75</v>
      </c>
      <c r="T1714" s="59">
        <v>52.51</v>
      </c>
      <c r="U1714" s="55" t="s">
        <v>1659</v>
      </c>
      <c r="V1714" s="59">
        <v>78.5</v>
      </c>
      <c r="W1714" s="55" t="s">
        <v>21</v>
      </c>
      <c r="X1714" s="61">
        <v>7</v>
      </c>
      <c r="Y1714" s="11">
        <f t="shared" si="128"/>
        <v>2008</v>
      </c>
      <c r="Z1714" s="7" t="str">
        <f t="shared" si="129"/>
        <v>2008.1</v>
      </c>
      <c r="AA1714" s="12">
        <f>IF(AND(INDEX('Rate Case History'!V$11:V$13,MATCH($F1714,'Rate Case History'!$U$11:$U$13,0))="Yes",INDEX('Rate Case History'!V$15:V$17,MATCH($N1714,'Rate Case History'!$U$15:$U$17,0))="Yes",$M1714&lt;='Rate Case History'!$V$7,ISNUMBER($S1714)),$S1714/100,"NA")</f>
        <v>0.1075</v>
      </c>
    </row>
    <row r="1715" spans="1:27" x14ac:dyDescent="0.25">
      <c r="A1715" s="55" t="s">
        <v>153</v>
      </c>
      <c r="B1715" s="56" t="s">
        <v>39</v>
      </c>
      <c r="C1715" s="55" t="s">
        <v>29</v>
      </c>
      <c r="D1715" s="55" t="s">
        <v>1311</v>
      </c>
      <c r="E1715" s="55" t="s">
        <v>163</v>
      </c>
      <c r="F1715" s="55" t="s">
        <v>35</v>
      </c>
      <c r="G1715" s="57">
        <v>38504</v>
      </c>
      <c r="H1715" s="58">
        <v>8.1</v>
      </c>
      <c r="I1715" s="59">
        <v>10.72</v>
      </c>
      <c r="J1715" s="59">
        <v>11.9</v>
      </c>
      <c r="K1715" s="59">
        <v>56.32</v>
      </c>
      <c r="L1715" s="60">
        <v>77</v>
      </c>
      <c r="M1715" s="57">
        <v>38722</v>
      </c>
      <c r="N1715" s="55" t="s">
        <v>76</v>
      </c>
      <c r="O1715" s="58">
        <v>3.9</v>
      </c>
      <c r="P1715" s="55" t="s">
        <v>75</v>
      </c>
      <c r="Q1715" s="55" t="s">
        <v>75</v>
      </c>
      <c r="R1715" s="59">
        <v>9.9700000000000006</v>
      </c>
      <c r="S1715" s="59">
        <v>11</v>
      </c>
      <c r="T1715" s="59">
        <v>53.66</v>
      </c>
      <c r="U1715" s="55" t="s">
        <v>1678</v>
      </c>
      <c r="V1715" s="60">
        <v>81.099999999999994</v>
      </c>
      <c r="W1715" s="55" t="s">
        <v>21</v>
      </c>
      <c r="X1715" s="61">
        <v>7</v>
      </c>
      <c r="Y1715" s="11">
        <f t="shared" si="128"/>
        <v>2006</v>
      </c>
      <c r="Z1715" s="7" t="str">
        <f t="shared" si="129"/>
        <v>2006.1</v>
      </c>
      <c r="AA1715" s="12">
        <f>IF(AND(INDEX('Rate Case History'!V$11:V$13,MATCH($F1715,'Rate Case History'!$U$11:$U$13,0))="Yes",INDEX('Rate Case History'!V$15:V$17,MATCH($N1715,'Rate Case History'!$U$15:$U$17,0))="Yes",$M1715&lt;='Rate Case History'!$V$7,ISNUMBER($S1715)),$S1715/100,"NA")</f>
        <v>0.11</v>
      </c>
    </row>
    <row r="1716" spans="1:27" x14ac:dyDescent="0.25">
      <c r="A1716" s="55" t="s">
        <v>153</v>
      </c>
      <c r="B1716" s="56" t="s">
        <v>39</v>
      </c>
      <c r="C1716" s="55" t="s">
        <v>29</v>
      </c>
      <c r="D1716" s="55" t="s">
        <v>1312</v>
      </c>
      <c r="E1716" s="55" t="s">
        <v>163</v>
      </c>
      <c r="F1716" s="55" t="s">
        <v>35</v>
      </c>
      <c r="G1716" s="57">
        <v>35748</v>
      </c>
      <c r="H1716" s="58">
        <v>-1.7</v>
      </c>
      <c r="I1716" s="59">
        <v>10.8</v>
      </c>
      <c r="J1716" s="59">
        <v>12</v>
      </c>
      <c r="K1716" s="59">
        <v>54.97</v>
      </c>
      <c r="L1716" s="60" t="s">
        <v>17</v>
      </c>
      <c r="M1716" s="57">
        <v>36053</v>
      </c>
      <c r="N1716" s="55" t="s">
        <v>76</v>
      </c>
      <c r="O1716" s="58">
        <v>-1.9</v>
      </c>
      <c r="P1716" s="55" t="s">
        <v>74</v>
      </c>
      <c r="Q1716" s="55" t="s">
        <v>74</v>
      </c>
      <c r="R1716" s="59">
        <v>10.52</v>
      </c>
      <c r="S1716" s="59">
        <v>11.9</v>
      </c>
      <c r="T1716" s="59">
        <v>55</v>
      </c>
      <c r="U1716" s="55" t="s">
        <v>1737</v>
      </c>
      <c r="V1716" s="60" t="s">
        <v>17</v>
      </c>
      <c r="W1716" s="55" t="s">
        <v>21</v>
      </c>
      <c r="X1716" s="61">
        <v>10</v>
      </c>
      <c r="Y1716" s="11">
        <f t="shared" si="128"/>
        <v>1998</v>
      </c>
      <c r="Z1716" s="7" t="str">
        <f t="shared" si="129"/>
        <v>1998.3</v>
      </c>
      <c r="AA1716" s="12">
        <f>IF(AND(INDEX('Rate Case History'!V$11:V$13,MATCH($F1716,'Rate Case History'!$U$11:$U$13,0))="Yes",INDEX('Rate Case History'!V$15:V$17,MATCH($N1716,'Rate Case History'!$U$15:$U$17,0))="Yes",$M1716&lt;='Rate Case History'!$V$7,ISNUMBER($S1716)),$S1716/100,"NA")</f>
        <v>0.11900000000000001</v>
      </c>
    </row>
    <row r="1717" spans="1:27" x14ac:dyDescent="0.25">
      <c r="A1717" s="55" t="s">
        <v>153</v>
      </c>
      <c r="B1717" s="56" t="s">
        <v>39</v>
      </c>
      <c r="C1717" s="55" t="s">
        <v>29</v>
      </c>
      <c r="D1717" s="55" t="s">
        <v>1313</v>
      </c>
      <c r="E1717" s="55" t="s">
        <v>163</v>
      </c>
      <c r="F1717" s="55" t="s">
        <v>35</v>
      </c>
      <c r="G1717" s="57">
        <v>35139</v>
      </c>
      <c r="H1717" s="58">
        <v>1</v>
      </c>
      <c r="I1717" s="59">
        <v>10.93</v>
      </c>
      <c r="J1717" s="59">
        <v>12</v>
      </c>
      <c r="K1717" s="59">
        <v>54.99</v>
      </c>
      <c r="L1717" s="59" t="s">
        <v>17</v>
      </c>
      <c r="M1717" s="57">
        <v>35395</v>
      </c>
      <c r="N1717" s="55" t="s">
        <v>76</v>
      </c>
      <c r="O1717" s="58">
        <v>0</v>
      </c>
      <c r="P1717" s="55" t="s">
        <v>74</v>
      </c>
      <c r="Q1717" s="55" t="s">
        <v>74</v>
      </c>
      <c r="R1717" s="59">
        <v>10.63</v>
      </c>
      <c r="S1717" s="59">
        <v>11.3</v>
      </c>
      <c r="T1717" s="59">
        <v>55</v>
      </c>
      <c r="U1717" s="55" t="s">
        <v>1736</v>
      </c>
      <c r="V1717" s="59" t="s">
        <v>17</v>
      </c>
      <c r="W1717" s="55" t="s">
        <v>21</v>
      </c>
      <c r="X1717" s="61">
        <v>8</v>
      </c>
      <c r="Y1717" s="11">
        <f t="shared" si="128"/>
        <v>1996</v>
      </c>
      <c r="Z1717" s="7" t="str">
        <f t="shared" si="129"/>
        <v>1996.4</v>
      </c>
      <c r="AA1717" s="12">
        <f>IF(AND(INDEX('Rate Case History'!V$11:V$13,MATCH($F1717,'Rate Case History'!$U$11:$U$13,0))="Yes",INDEX('Rate Case History'!V$15:V$17,MATCH($N1717,'Rate Case History'!$U$15:$U$17,0))="Yes",$M1717&lt;='Rate Case History'!$V$7,ISNUMBER($S1717)),$S1717/100,"NA")</f>
        <v>0.113</v>
      </c>
    </row>
    <row r="1718" spans="1:27" x14ac:dyDescent="0.25">
      <c r="A1718" s="55" t="s">
        <v>153</v>
      </c>
      <c r="B1718" s="56" t="s">
        <v>39</v>
      </c>
      <c r="C1718" s="55" t="s">
        <v>29</v>
      </c>
      <c r="D1718" s="55" t="s">
        <v>1314</v>
      </c>
      <c r="E1718" s="55" t="s">
        <v>163</v>
      </c>
      <c r="F1718" s="55" t="s">
        <v>35</v>
      </c>
      <c r="G1718" s="57">
        <v>34851</v>
      </c>
      <c r="H1718" s="58">
        <v>2.7</v>
      </c>
      <c r="I1718" s="59">
        <v>11.02</v>
      </c>
      <c r="J1718" s="59">
        <v>11.8</v>
      </c>
      <c r="K1718" s="59">
        <v>54.97</v>
      </c>
      <c r="L1718" s="59" t="s">
        <v>17</v>
      </c>
      <c r="M1718" s="57">
        <v>35047</v>
      </c>
      <c r="N1718" s="55" t="s">
        <v>76</v>
      </c>
      <c r="O1718" s="58">
        <v>2.5</v>
      </c>
      <c r="P1718" s="55" t="s">
        <v>74</v>
      </c>
      <c r="Q1718" s="55" t="s">
        <v>74</v>
      </c>
      <c r="R1718" s="59">
        <v>10.72</v>
      </c>
      <c r="S1718" s="59">
        <v>11.3</v>
      </c>
      <c r="T1718" s="59">
        <v>54.99</v>
      </c>
      <c r="U1718" s="55" t="s">
        <v>1724</v>
      </c>
      <c r="V1718" s="59" t="s">
        <v>17</v>
      </c>
      <c r="W1718" s="55" t="s">
        <v>21</v>
      </c>
      <c r="X1718" s="61">
        <v>6</v>
      </c>
      <c r="Y1718" s="11">
        <f t="shared" si="128"/>
        <v>1995</v>
      </c>
      <c r="Z1718" s="7" t="str">
        <f t="shared" si="129"/>
        <v>1995.4</v>
      </c>
      <c r="AA1718" s="12">
        <f>IF(AND(INDEX('Rate Case History'!V$11:V$13,MATCH($F1718,'Rate Case History'!$U$11:$U$13,0))="Yes",INDEX('Rate Case History'!V$15:V$17,MATCH($N1718,'Rate Case History'!$U$15:$U$17,0))="Yes",$M1718&lt;='Rate Case History'!$V$7,ISNUMBER($S1718)),$S1718/100,"NA")</f>
        <v>0.113</v>
      </c>
    </row>
    <row r="1719" spans="1:27" x14ac:dyDescent="0.25">
      <c r="A1719" s="55" t="s">
        <v>153</v>
      </c>
      <c r="B1719" s="56" t="s">
        <v>39</v>
      </c>
      <c r="C1719" s="55" t="s">
        <v>29</v>
      </c>
      <c r="D1719" s="55" t="s">
        <v>1315</v>
      </c>
      <c r="E1719" s="55" t="s">
        <v>163</v>
      </c>
      <c r="F1719" s="55" t="s">
        <v>35</v>
      </c>
      <c r="G1719" s="57">
        <v>33756</v>
      </c>
      <c r="H1719" s="58">
        <v>1.4</v>
      </c>
      <c r="I1719" s="60">
        <v>11.54</v>
      </c>
      <c r="J1719" s="60">
        <v>12.6</v>
      </c>
      <c r="K1719" s="60">
        <v>57.32</v>
      </c>
      <c r="L1719" s="60" t="s">
        <v>17</v>
      </c>
      <c r="M1719" s="57">
        <v>33981</v>
      </c>
      <c r="N1719" s="55" t="s">
        <v>76</v>
      </c>
      <c r="O1719" s="58">
        <v>1.1000000000000001</v>
      </c>
      <c r="P1719" s="55" t="s">
        <v>74</v>
      </c>
      <c r="Q1719" s="55" t="s">
        <v>74</v>
      </c>
      <c r="R1719" s="59">
        <v>11</v>
      </c>
      <c r="S1719" s="59">
        <v>12</v>
      </c>
      <c r="T1719" s="59">
        <v>56.94</v>
      </c>
      <c r="U1719" s="55" t="s">
        <v>1725</v>
      </c>
      <c r="V1719" s="59" t="s">
        <v>17</v>
      </c>
      <c r="W1719" s="55" t="s">
        <v>21</v>
      </c>
      <c r="X1719" s="61">
        <v>7</v>
      </c>
      <c r="Y1719" s="11">
        <f t="shared" si="128"/>
        <v>1993</v>
      </c>
      <c r="Z1719" s="7" t="str">
        <f t="shared" si="129"/>
        <v>1993.1</v>
      </c>
      <c r="AA1719" s="12">
        <f>IF(AND(INDEX('Rate Case History'!V$11:V$13,MATCH($F1719,'Rate Case History'!$U$11:$U$13,0))="Yes",INDEX('Rate Case History'!V$15:V$17,MATCH($N1719,'Rate Case History'!$U$15:$U$17,0))="Yes",$M1719&lt;='Rate Case History'!$V$7,ISNUMBER($S1719)),$S1719/100,"NA")</f>
        <v>0.12</v>
      </c>
    </row>
    <row r="1720" spans="1:27" x14ac:dyDescent="0.25">
      <c r="A1720" s="55" t="s">
        <v>153</v>
      </c>
      <c r="B1720" s="56" t="s">
        <v>39</v>
      </c>
      <c r="C1720" s="55" t="s">
        <v>29</v>
      </c>
      <c r="D1720" s="55" t="s">
        <v>2575</v>
      </c>
      <c r="E1720" s="55" t="s">
        <v>163</v>
      </c>
      <c r="F1720" s="55" t="s">
        <v>35</v>
      </c>
      <c r="G1720" s="57">
        <v>33389</v>
      </c>
      <c r="H1720" s="58">
        <v>2.1</v>
      </c>
      <c r="I1720" s="59">
        <v>11.79</v>
      </c>
      <c r="J1720" s="59">
        <v>12.75</v>
      </c>
      <c r="K1720" s="59">
        <v>56.31</v>
      </c>
      <c r="L1720" s="59" t="s">
        <v>17</v>
      </c>
      <c r="M1720" s="57">
        <v>33591</v>
      </c>
      <c r="N1720" s="55" t="s">
        <v>76</v>
      </c>
      <c r="O1720" s="58">
        <v>1.4</v>
      </c>
      <c r="P1720" s="55" t="s">
        <v>74</v>
      </c>
      <c r="Q1720" s="55" t="s">
        <v>74</v>
      </c>
      <c r="R1720" s="59">
        <v>11.65</v>
      </c>
      <c r="S1720" s="59">
        <v>12.6</v>
      </c>
      <c r="T1720" s="59">
        <v>57.08</v>
      </c>
      <c r="U1720" s="55" t="s">
        <v>1721</v>
      </c>
      <c r="V1720" s="59" t="s">
        <v>17</v>
      </c>
      <c r="W1720" s="55" t="s">
        <v>21</v>
      </c>
      <c r="X1720" s="61">
        <v>6</v>
      </c>
      <c r="Y1720" s="11">
        <f t="shared" si="128"/>
        <v>1991</v>
      </c>
      <c r="Z1720" s="7" t="str">
        <f t="shared" si="129"/>
        <v>1991.4</v>
      </c>
      <c r="AA1720" s="12">
        <f>IF(AND(INDEX('Rate Case History'!V$11:V$13,MATCH($F1720,'Rate Case History'!$U$11:$U$13,0))="Yes",INDEX('Rate Case History'!V$15:V$17,MATCH($N1720,'Rate Case History'!$U$15:$U$17,0))="Yes",$M1720&lt;='Rate Case History'!$V$7,ISNUMBER($S1720)),$S1720/100,"NA")</f>
        <v>0.126</v>
      </c>
    </row>
    <row r="1721" spans="1:27" x14ac:dyDescent="0.25">
      <c r="A1721" s="55" t="s">
        <v>153</v>
      </c>
      <c r="B1721" s="56" t="s">
        <v>39</v>
      </c>
      <c r="C1721" s="55" t="s">
        <v>29</v>
      </c>
      <c r="D1721" s="55" t="s">
        <v>2576</v>
      </c>
      <c r="E1721" s="55" t="s">
        <v>163</v>
      </c>
      <c r="F1721" s="55" t="s">
        <v>35</v>
      </c>
      <c r="G1721" s="57">
        <v>32741</v>
      </c>
      <c r="H1721" s="58">
        <v>-0.4</v>
      </c>
      <c r="I1721" s="59" t="s">
        <v>17</v>
      </c>
      <c r="J1721" s="59">
        <v>12.5</v>
      </c>
      <c r="K1721" s="59">
        <v>56.17</v>
      </c>
      <c r="L1721" s="59" t="s">
        <v>17</v>
      </c>
      <c r="M1721" s="57">
        <v>32869</v>
      </c>
      <c r="N1721" s="55" t="s">
        <v>76</v>
      </c>
      <c r="O1721" s="58">
        <v>-0.5</v>
      </c>
      <c r="P1721" s="55" t="s">
        <v>74</v>
      </c>
      <c r="Q1721" s="55" t="s">
        <v>74</v>
      </c>
      <c r="R1721" s="59" t="s">
        <v>17</v>
      </c>
      <c r="S1721" s="59">
        <v>12.5</v>
      </c>
      <c r="T1721" s="59">
        <v>56.61</v>
      </c>
      <c r="U1721" s="55" t="s">
        <v>1758</v>
      </c>
      <c r="V1721" s="59" t="s">
        <v>17</v>
      </c>
      <c r="W1721" s="55" t="s">
        <v>21</v>
      </c>
      <c r="X1721" s="61">
        <v>4</v>
      </c>
      <c r="Y1721" s="11">
        <f t="shared" si="128"/>
        <v>1989</v>
      </c>
      <c r="Z1721" s="7" t="str">
        <f t="shared" si="129"/>
        <v>1989.4</v>
      </c>
      <c r="AA1721" s="12">
        <f>IF(AND(INDEX('Rate Case History'!V$11:V$13,MATCH($F1721,'Rate Case History'!$U$11:$U$13,0))="Yes",INDEX('Rate Case History'!V$15:V$17,MATCH($N1721,'Rate Case History'!$U$15:$U$17,0))="Yes",$M1721&lt;='Rate Case History'!$V$7,ISNUMBER($S1721)),$S1721/100,"NA")</f>
        <v>0.125</v>
      </c>
    </row>
    <row r="1722" spans="1:27" x14ac:dyDescent="0.25">
      <c r="A1722" s="55" t="s">
        <v>153</v>
      </c>
      <c r="B1722" s="56" t="s">
        <v>39</v>
      </c>
      <c r="C1722" s="55" t="s">
        <v>29</v>
      </c>
      <c r="D1722" s="55" t="s">
        <v>2577</v>
      </c>
      <c r="E1722" s="55" t="s">
        <v>163</v>
      </c>
      <c r="F1722" s="55" t="s">
        <v>35</v>
      </c>
      <c r="G1722" s="57">
        <v>31929</v>
      </c>
      <c r="H1722" s="58">
        <v>0.4</v>
      </c>
      <c r="I1722" s="60" t="s">
        <v>17</v>
      </c>
      <c r="J1722" s="59">
        <v>12.5</v>
      </c>
      <c r="K1722" s="59">
        <v>58.48</v>
      </c>
      <c r="L1722" s="59" t="s">
        <v>17</v>
      </c>
      <c r="M1722" s="57">
        <v>32133</v>
      </c>
      <c r="N1722" s="55" t="s">
        <v>76</v>
      </c>
      <c r="O1722" s="58">
        <v>0.3</v>
      </c>
      <c r="P1722" s="55" t="s">
        <v>74</v>
      </c>
      <c r="Q1722" s="55" t="s">
        <v>74</v>
      </c>
      <c r="R1722" s="60">
        <v>11.4</v>
      </c>
      <c r="S1722" s="59">
        <v>12</v>
      </c>
      <c r="T1722" s="59">
        <v>58.57</v>
      </c>
      <c r="U1722" s="55" t="s">
        <v>1975</v>
      </c>
      <c r="V1722" s="59" t="s">
        <v>17</v>
      </c>
      <c r="W1722" s="55" t="s">
        <v>21</v>
      </c>
      <c r="X1722" s="61">
        <v>6</v>
      </c>
      <c r="Y1722" s="11">
        <f t="shared" si="128"/>
        <v>1987</v>
      </c>
      <c r="Z1722" s="7" t="str">
        <f t="shared" si="129"/>
        <v>1987.4</v>
      </c>
      <c r="AA1722" s="12">
        <f>IF(AND(INDEX('Rate Case History'!V$11:V$13,MATCH($F1722,'Rate Case History'!$U$11:$U$13,0))="Yes",INDEX('Rate Case History'!V$15:V$17,MATCH($N1722,'Rate Case History'!$U$15:$U$17,0))="Yes",$M1722&lt;='Rate Case History'!$V$7,ISNUMBER($S1722)),$S1722/100,"NA")</f>
        <v>0.12</v>
      </c>
    </row>
    <row r="1723" spans="1:27" x14ac:dyDescent="0.25">
      <c r="A1723" s="55" t="s">
        <v>153</v>
      </c>
      <c r="B1723" s="56" t="s">
        <v>39</v>
      </c>
      <c r="C1723" s="55" t="s">
        <v>29</v>
      </c>
      <c r="D1723" s="55" t="s">
        <v>2578</v>
      </c>
      <c r="E1723" s="55" t="s">
        <v>163</v>
      </c>
      <c r="F1723" s="55" t="s">
        <v>35</v>
      </c>
      <c r="G1723" s="57">
        <v>30162</v>
      </c>
      <c r="H1723" s="58">
        <v>2</v>
      </c>
      <c r="I1723" s="59" t="s">
        <v>17</v>
      </c>
      <c r="J1723" s="59">
        <v>15</v>
      </c>
      <c r="K1723" s="59">
        <v>43.7</v>
      </c>
      <c r="L1723" s="59" t="s">
        <v>17</v>
      </c>
      <c r="M1723" s="57">
        <v>30516</v>
      </c>
      <c r="N1723" s="55" t="s">
        <v>76</v>
      </c>
      <c r="O1723" s="58">
        <v>1.7</v>
      </c>
      <c r="P1723" s="55" t="s">
        <v>74</v>
      </c>
      <c r="Q1723" s="55" t="s">
        <v>74</v>
      </c>
      <c r="R1723" s="59">
        <v>11.75</v>
      </c>
      <c r="S1723" s="59">
        <v>15</v>
      </c>
      <c r="T1723" s="59">
        <v>43.7</v>
      </c>
      <c r="U1723" s="55" t="s">
        <v>1998</v>
      </c>
      <c r="V1723" s="59" t="s">
        <v>17</v>
      </c>
      <c r="W1723" s="55" t="s">
        <v>21</v>
      </c>
      <c r="X1723" s="61">
        <v>11</v>
      </c>
      <c r="Y1723" s="11">
        <f t="shared" ref="Y1723:Y1754" si="130">YEAR(M1723)</f>
        <v>1983</v>
      </c>
      <c r="Z1723" s="7" t="str">
        <f t="shared" ref="Z1723:Z1754" si="131">YEAR(M1723)&amp;"."&amp;INT((MONTH(M1723)-1)/3)+1</f>
        <v>1983.3</v>
      </c>
      <c r="AA1723" s="12">
        <f>IF(AND(INDEX('Rate Case History'!V$11:V$13,MATCH($F1723,'Rate Case History'!$U$11:$U$13,0))="Yes",INDEX('Rate Case History'!V$15:V$17,MATCH($N1723,'Rate Case History'!$U$15:$U$17,0))="Yes",$M1723&lt;='Rate Case History'!$V$7,ISNUMBER($S1723)),$S1723/100,"NA")</f>
        <v>0.15</v>
      </c>
    </row>
    <row r="1724" spans="1:27" x14ac:dyDescent="0.25">
      <c r="A1724" s="55" t="s">
        <v>153</v>
      </c>
      <c r="B1724" s="56" t="s">
        <v>122</v>
      </c>
      <c r="C1724" s="55" t="s">
        <v>123</v>
      </c>
      <c r="D1724" s="55" t="s">
        <v>1616</v>
      </c>
      <c r="E1724" s="55" t="s">
        <v>163</v>
      </c>
      <c r="F1724" s="55" t="s">
        <v>35</v>
      </c>
      <c r="G1724" s="57">
        <v>44679</v>
      </c>
      <c r="H1724" s="58">
        <v>50.689</v>
      </c>
      <c r="I1724" s="59">
        <v>8.32</v>
      </c>
      <c r="J1724" s="59">
        <v>10</v>
      </c>
      <c r="K1724" s="59">
        <v>54.57</v>
      </c>
      <c r="L1724" s="59">
        <v>1082.7560000000001</v>
      </c>
      <c r="M1724" s="57">
        <v>44924</v>
      </c>
      <c r="N1724" s="55" t="s">
        <v>76</v>
      </c>
      <c r="O1724" s="58">
        <v>46.079000000000001</v>
      </c>
      <c r="P1724" s="55" t="s">
        <v>74</v>
      </c>
      <c r="Q1724" s="55" t="s">
        <v>74</v>
      </c>
      <c r="R1724" s="59">
        <v>8.2899999999999991</v>
      </c>
      <c r="S1724" s="59">
        <v>9.8000000000000007</v>
      </c>
      <c r="T1724" s="59">
        <v>58.22</v>
      </c>
      <c r="U1724" s="55" t="s">
        <v>1683</v>
      </c>
      <c r="V1724" s="59">
        <v>1065.8209999999999</v>
      </c>
      <c r="W1724" s="55" t="s">
        <v>21</v>
      </c>
      <c r="X1724" s="61">
        <v>8</v>
      </c>
      <c r="Y1724" s="11">
        <f t="shared" si="130"/>
        <v>2022</v>
      </c>
      <c r="Z1724" s="7" t="str">
        <f t="shared" si="131"/>
        <v>2022.4</v>
      </c>
      <c r="AA1724" s="12">
        <f>IF(AND(INDEX('Rate Case History'!V$11:V$13,MATCH($F1724,'Rate Case History'!$U$11:$U$13,0))="Yes",INDEX('Rate Case History'!V$15:V$17,MATCH($N1724,'Rate Case History'!$U$15:$U$17,0))="Yes",$M1724&lt;='Rate Case History'!$V$7,ISNUMBER($S1724)),$S1724/100,"NA")</f>
        <v>9.8000000000000004E-2</v>
      </c>
    </row>
    <row r="1725" spans="1:27" x14ac:dyDescent="0.25">
      <c r="A1725" s="55" t="s">
        <v>153</v>
      </c>
      <c r="B1725" s="56" t="s">
        <v>122</v>
      </c>
      <c r="C1725" s="55" t="s">
        <v>123</v>
      </c>
      <c r="D1725" s="55" t="s">
        <v>1316</v>
      </c>
      <c r="E1725" s="55" t="s">
        <v>163</v>
      </c>
      <c r="F1725" s="55" t="s">
        <v>35</v>
      </c>
      <c r="G1725" s="57">
        <v>44285</v>
      </c>
      <c r="H1725" s="58">
        <v>0</v>
      </c>
      <c r="I1725" s="59" t="s">
        <v>17</v>
      </c>
      <c r="J1725" s="59" t="s">
        <v>17</v>
      </c>
      <c r="K1725" s="59" t="s">
        <v>17</v>
      </c>
      <c r="L1725" s="59" t="s">
        <v>17</v>
      </c>
      <c r="M1725" s="57">
        <v>44419</v>
      </c>
      <c r="N1725" s="55" t="s">
        <v>17</v>
      </c>
      <c r="O1725" s="58">
        <v>0</v>
      </c>
      <c r="P1725" s="55" t="s">
        <v>74</v>
      </c>
      <c r="Q1725" s="55" t="s">
        <v>74</v>
      </c>
      <c r="R1725" s="59" t="s">
        <v>17</v>
      </c>
      <c r="S1725" s="59" t="s">
        <v>17</v>
      </c>
      <c r="T1725" s="59" t="s">
        <v>17</v>
      </c>
      <c r="U1725" s="55" t="s">
        <v>1684</v>
      </c>
      <c r="V1725" s="59" t="s">
        <v>17</v>
      </c>
      <c r="W1725" s="55" t="s">
        <v>17</v>
      </c>
      <c r="X1725" s="61">
        <v>4</v>
      </c>
      <c r="Y1725" s="11">
        <f t="shared" si="130"/>
        <v>2021</v>
      </c>
      <c r="Z1725" s="7" t="str">
        <f t="shared" si="131"/>
        <v>2021.3</v>
      </c>
      <c r="AA1725" s="12" t="str">
        <f>IF(AND(INDEX('Rate Case History'!V$11:V$13,MATCH($F1725,'Rate Case History'!$U$11:$U$13,0))="Yes",INDEX('Rate Case History'!V$15:V$17,MATCH($N1725,'Rate Case History'!$U$15:$U$17,0))="Yes",$M1725&lt;='Rate Case History'!$V$7,ISNUMBER($S1725)),$S1725/100,"NA")</f>
        <v>NA</v>
      </c>
    </row>
    <row r="1726" spans="1:27" x14ac:dyDescent="0.25">
      <c r="A1726" s="55" t="s">
        <v>153</v>
      </c>
      <c r="B1726" s="56" t="s">
        <v>122</v>
      </c>
      <c r="C1726" s="55" t="s">
        <v>123</v>
      </c>
      <c r="D1726" s="55" t="s">
        <v>1317</v>
      </c>
      <c r="E1726" s="55" t="s">
        <v>163</v>
      </c>
      <c r="F1726" s="55" t="s">
        <v>35</v>
      </c>
      <c r="G1726" s="57">
        <v>43552</v>
      </c>
      <c r="H1726" s="58">
        <v>20.372</v>
      </c>
      <c r="I1726" s="59">
        <v>9.6</v>
      </c>
      <c r="J1726" s="59">
        <v>10.35</v>
      </c>
      <c r="K1726" s="59">
        <v>53.99</v>
      </c>
      <c r="L1726" s="59">
        <v>723.99</v>
      </c>
      <c r="M1726" s="57">
        <v>43769</v>
      </c>
      <c r="N1726" s="55" t="s">
        <v>73</v>
      </c>
      <c r="O1726" s="58">
        <v>15.711</v>
      </c>
      <c r="P1726" s="55" t="s">
        <v>74</v>
      </c>
      <c r="Q1726" s="55" t="s">
        <v>74</v>
      </c>
      <c r="R1726" s="59">
        <v>7.49</v>
      </c>
      <c r="S1726" s="59">
        <v>10</v>
      </c>
      <c r="T1726" s="59">
        <v>54.46</v>
      </c>
      <c r="U1726" s="55" t="s">
        <v>1685</v>
      </c>
      <c r="V1726" s="59">
        <v>722.39200000000005</v>
      </c>
      <c r="W1726" s="55" t="s">
        <v>17</v>
      </c>
      <c r="X1726" s="61">
        <v>7</v>
      </c>
      <c r="Y1726" s="11">
        <f t="shared" si="130"/>
        <v>2019</v>
      </c>
      <c r="Z1726" s="7" t="str">
        <f t="shared" si="131"/>
        <v>2019.4</v>
      </c>
      <c r="AA1726" s="12">
        <f>IF(AND(INDEX('Rate Case History'!V$11:V$13,MATCH($F1726,'Rate Case History'!$U$11:$U$13,0))="Yes",INDEX('Rate Case History'!V$15:V$17,MATCH($N1726,'Rate Case History'!$U$15:$U$17,0))="Yes",$M1726&lt;='Rate Case History'!$V$7,ISNUMBER($S1726)),$S1726/100,"NA")</f>
        <v>0.1</v>
      </c>
    </row>
    <row r="1727" spans="1:27" x14ac:dyDescent="0.25">
      <c r="A1727" s="55" t="s">
        <v>153</v>
      </c>
      <c r="B1727" s="56" t="s">
        <v>122</v>
      </c>
      <c r="C1727" s="55" t="s">
        <v>123</v>
      </c>
      <c r="D1727" s="55" t="s">
        <v>1318</v>
      </c>
      <c r="E1727" s="55" t="s">
        <v>163</v>
      </c>
      <c r="F1727" s="55" t="s">
        <v>35</v>
      </c>
      <c r="G1727" s="57">
        <v>42829</v>
      </c>
      <c r="H1727" s="58">
        <v>0</v>
      </c>
      <c r="I1727" s="59" t="s">
        <v>17</v>
      </c>
      <c r="J1727" s="59" t="s">
        <v>17</v>
      </c>
      <c r="K1727" s="59" t="s">
        <v>17</v>
      </c>
      <c r="L1727" s="59" t="s">
        <v>17</v>
      </c>
      <c r="M1727" s="57">
        <v>42957</v>
      </c>
      <c r="N1727" s="55" t="s">
        <v>73</v>
      </c>
      <c r="O1727" s="58">
        <v>0</v>
      </c>
      <c r="P1727" s="55" t="s">
        <v>75</v>
      </c>
      <c r="Q1727" s="55" t="s">
        <v>74</v>
      </c>
      <c r="R1727" s="59" t="s">
        <v>17</v>
      </c>
      <c r="S1727" s="59" t="s">
        <v>17</v>
      </c>
      <c r="T1727" s="59" t="s">
        <v>17</v>
      </c>
      <c r="U1727" s="55" t="s">
        <v>1686</v>
      </c>
      <c r="V1727" s="59" t="s">
        <v>17</v>
      </c>
      <c r="W1727" s="55" t="s">
        <v>17</v>
      </c>
      <c r="X1727" s="61">
        <v>4</v>
      </c>
      <c r="Y1727" s="11">
        <f t="shared" si="130"/>
        <v>2017</v>
      </c>
      <c r="Z1727" s="7" t="str">
        <f t="shared" si="131"/>
        <v>2017.3</v>
      </c>
      <c r="AA1727" s="12" t="str">
        <f>IF(AND(INDEX('Rate Case History'!V$11:V$13,MATCH($F1727,'Rate Case History'!$U$11:$U$13,0))="Yes",INDEX('Rate Case History'!V$15:V$17,MATCH($N1727,'Rate Case History'!$U$15:$U$17,0))="Yes",$M1727&lt;='Rate Case History'!$V$7,ISNUMBER($S1727)),$S1727/100,"NA")</f>
        <v>NA</v>
      </c>
    </row>
    <row r="1728" spans="1:27" x14ac:dyDescent="0.25">
      <c r="A1728" s="55" t="s">
        <v>153</v>
      </c>
      <c r="B1728" s="56" t="s">
        <v>122</v>
      </c>
      <c r="C1728" s="55" t="s">
        <v>123</v>
      </c>
      <c r="D1728" s="55" t="s">
        <v>1319</v>
      </c>
      <c r="E1728" s="55" t="s">
        <v>163</v>
      </c>
      <c r="F1728" s="55" t="s">
        <v>35</v>
      </c>
      <c r="G1728" s="57">
        <v>41789</v>
      </c>
      <c r="H1728" s="58">
        <v>-10.66</v>
      </c>
      <c r="I1728" s="59">
        <v>8.6</v>
      </c>
      <c r="J1728" s="59">
        <v>10.199999999999999</v>
      </c>
      <c r="K1728" s="59">
        <v>51.9</v>
      </c>
      <c r="L1728" s="59">
        <v>435.18700000000001</v>
      </c>
      <c r="M1728" s="57">
        <v>41957</v>
      </c>
      <c r="N1728" s="55" t="s">
        <v>76</v>
      </c>
      <c r="O1728" s="58">
        <v>-10.66</v>
      </c>
      <c r="P1728" s="55" t="s">
        <v>74</v>
      </c>
      <c r="Q1728" s="55" t="s">
        <v>74</v>
      </c>
      <c r="R1728" s="59">
        <v>8.6</v>
      </c>
      <c r="S1728" s="59">
        <v>10.199999999999999</v>
      </c>
      <c r="T1728" s="59">
        <v>51.9</v>
      </c>
      <c r="U1728" s="55" t="s">
        <v>1656</v>
      </c>
      <c r="V1728" s="59">
        <v>435.18700000000001</v>
      </c>
      <c r="W1728" s="55" t="s">
        <v>21</v>
      </c>
      <c r="X1728" s="61">
        <v>5</v>
      </c>
      <c r="Y1728" s="11">
        <f t="shared" si="130"/>
        <v>2014</v>
      </c>
      <c r="Z1728" s="7" t="str">
        <f t="shared" si="131"/>
        <v>2014.4</v>
      </c>
      <c r="AA1728" s="12">
        <f>IF(AND(INDEX('Rate Case History'!V$11:V$13,MATCH($F1728,'Rate Case History'!$U$11:$U$13,0))="Yes",INDEX('Rate Case History'!V$15:V$17,MATCH($N1728,'Rate Case History'!$U$15:$U$17,0))="Yes",$M1728&lt;='Rate Case History'!$V$7,ISNUMBER($S1728)),$S1728/100,"NA")</f>
        <v>0.10199999999999999</v>
      </c>
    </row>
    <row r="1729" spans="1:27" x14ac:dyDescent="0.25">
      <c r="A1729" s="55" t="s">
        <v>153</v>
      </c>
      <c r="B1729" s="56" t="s">
        <v>122</v>
      </c>
      <c r="C1729" s="55" t="s">
        <v>123</v>
      </c>
      <c r="D1729" s="55" t="s">
        <v>1320</v>
      </c>
      <c r="E1729" s="55" t="s">
        <v>163</v>
      </c>
      <c r="F1729" s="55" t="s">
        <v>35</v>
      </c>
      <c r="G1729" s="57">
        <v>40991</v>
      </c>
      <c r="H1729" s="58">
        <v>-1.161</v>
      </c>
      <c r="I1729" s="59">
        <v>9.25</v>
      </c>
      <c r="J1729" s="59">
        <v>10.4</v>
      </c>
      <c r="K1729" s="59">
        <v>52.35</v>
      </c>
      <c r="L1729" s="59">
        <v>379.35399999999998</v>
      </c>
      <c r="M1729" s="57">
        <v>41241</v>
      </c>
      <c r="N1729" s="55" t="s">
        <v>76</v>
      </c>
      <c r="O1729" s="58">
        <v>-8.0519999999999996</v>
      </c>
      <c r="P1729" s="55" t="s">
        <v>74</v>
      </c>
      <c r="Q1729" s="55" t="s">
        <v>74</v>
      </c>
      <c r="R1729" s="59">
        <v>9.15</v>
      </c>
      <c r="S1729" s="59">
        <v>10.4</v>
      </c>
      <c r="T1729" s="59">
        <v>52.09</v>
      </c>
      <c r="U1729" s="55" t="s">
        <v>1661</v>
      </c>
      <c r="V1729" s="59">
        <v>370.96499999999997</v>
      </c>
      <c r="W1729" s="55" t="s">
        <v>21</v>
      </c>
      <c r="X1729" s="61">
        <v>8</v>
      </c>
      <c r="Y1729" s="11">
        <f t="shared" si="130"/>
        <v>2012</v>
      </c>
      <c r="Z1729" s="7" t="str">
        <f t="shared" si="131"/>
        <v>2012.4</v>
      </c>
      <c r="AA1729" s="12">
        <f>IF(AND(INDEX('Rate Case History'!V$11:V$13,MATCH($F1729,'Rate Case History'!$U$11:$U$13,0))="Yes",INDEX('Rate Case History'!V$15:V$17,MATCH($N1729,'Rate Case History'!$U$15:$U$17,0))="Yes",$M1729&lt;='Rate Case History'!$V$7,ISNUMBER($S1729)),$S1729/100,"NA")</f>
        <v>0.10400000000000001</v>
      </c>
    </row>
    <row r="1730" spans="1:27" x14ac:dyDescent="0.25">
      <c r="A1730" s="55" t="s">
        <v>153</v>
      </c>
      <c r="B1730" s="56" t="s">
        <v>122</v>
      </c>
      <c r="C1730" s="55" t="s">
        <v>123</v>
      </c>
      <c r="D1730" s="55" t="s">
        <v>1321</v>
      </c>
      <c r="E1730" s="55" t="s">
        <v>163</v>
      </c>
      <c r="F1730" s="55" t="s">
        <v>35</v>
      </c>
      <c r="G1730" s="57">
        <v>40689</v>
      </c>
      <c r="H1730" s="58">
        <v>0</v>
      </c>
      <c r="I1730" s="59" t="s">
        <v>17</v>
      </c>
      <c r="J1730" s="59" t="s">
        <v>17</v>
      </c>
      <c r="K1730" s="59" t="s">
        <v>17</v>
      </c>
      <c r="L1730" s="59" t="s">
        <v>17</v>
      </c>
      <c r="M1730" s="57">
        <v>40822</v>
      </c>
      <c r="N1730" s="55" t="s">
        <v>76</v>
      </c>
      <c r="O1730" s="58">
        <v>0</v>
      </c>
      <c r="P1730" s="55" t="s">
        <v>74</v>
      </c>
      <c r="Q1730" s="55" t="s">
        <v>74</v>
      </c>
      <c r="R1730" s="59" t="s">
        <v>17</v>
      </c>
      <c r="S1730" s="59" t="s">
        <v>17</v>
      </c>
      <c r="T1730" s="59" t="s">
        <v>17</v>
      </c>
      <c r="U1730" s="55" t="s">
        <v>1688</v>
      </c>
      <c r="V1730" s="59" t="s">
        <v>17</v>
      </c>
      <c r="W1730" s="55" t="s">
        <v>17</v>
      </c>
      <c r="X1730" s="61">
        <v>4</v>
      </c>
      <c r="Y1730" s="11">
        <f t="shared" si="130"/>
        <v>2011</v>
      </c>
      <c r="Z1730" s="7" t="str">
        <f t="shared" si="131"/>
        <v>2011.4</v>
      </c>
      <c r="AA1730" s="12" t="str">
        <f>IF(AND(INDEX('Rate Case History'!V$11:V$13,MATCH($F1730,'Rate Case History'!$U$11:$U$13,0))="Yes",INDEX('Rate Case History'!V$15:V$17,MATCH($N1730,'Rate Case History'!$U$15:$U$17,0))="Yes",$M1730&lt;='Rate Case History'!$V$7,ISNUMBER($S1730)),$S1730/100,"NA")</f>
        <v>NA</v>
      </c>
    </row>
    <row r="1731" spans="1:27" x14ac:dyDescent="0.25">
      <c r="A1731" s="55" t="s">
        <v>153</v>
      </c>
      <c r="B1731" s="56" t="s">
        <v>122</v>
      </c>
      <c r="C1731" s="55" t="s">
        <v>123</v>
      </c>
      <c r="D1731" s="55" t="s">
        <v>1322</v>
      </c>
      <c r="E1731" s="55" t="s">
        <v>163</v>
      </c>
      <c r="F1731" s="55" t="s">
        <v>35</v>
      </c>
      <c r="G1731" s="57">
        <v>39885</v>
      </c>
      <c r="H1731" s="58">
        <v>22.129000000000001</v>
      </c>
      <c r="I1731" s="59">
        <v>9.4499999999999993</v>
      </c>
      <c r="J1731" s="59">
        <v>10.75</v>
      </c>
      <c r="K1731" s="59">
        <v>52.97</v>
      </c>
      <c r="L1731" s="59">
        <v>412.94799999999998</v>
      </c>
      <c r="M1731" s="57">
        <v>40165</v>
      </c>
      <c r="N1731" s="55" t="s">
        <v>76</v>
      </c>
      <c r="O1731" s="58">
        <v>-2.0270000000000001</v>
      </c>
      <c r="P1731" s="55" t="s">
        <v>74</v>
      </c>
      <c r="Q1731" s="55" t="s">
        <v>74</v>
      </c>
      <c r="R1731" s="59">
        <v>8.85</v>
      </c>
      <c r="S1731" s="59">
        <v>10.4</v>
      </c>
      <c r="T1731" s="59">
        <v>53.02</v>
      </c>
      <c r="U1731" s="55" t="s">
        <v>1700</v>
      </c>
      <c r="V1731" s="59">
        <v>402.02800000000002</v>
      </c>
      <c r="W1731" s="55" t="s">
        <v>21</v>
      </c>
      <c r="X1731" s="61">
        <v>9</v>
      </c>
      <c r="Y1731" s="11">
        <f t="shared" si="130"/>
        <v>2009</v>
      </c>
      <c r="Z1731" s="7" t="str">
        <f t="shared" si="131"/>
        <v>2009.4</v>
      </c>
      <c r="AA1731" s="12">
        <f>IF(AND(INDEX('Rate Case History'!V$11:V$13,MATCH($F1731,'Rate Case History'!$U$11:$U$13,0))="Yes",INDEX('Rate Case History'!V$15:V$17,MATCH($N1731,'Rate Case History'!$U$15:$U$17,0))="Yes",$M1731&lt;='Rate Case History'!$V$7,ISNUMBER($S1731)),$S1731/100,"NA")</f>
        <v>0.10400000000000001</v>
      </c>
    </row>
    <row r="1732" spans="1:27" x14ac:dyDescent="0.25">
      <c r="A1732" s="55" t="s">
        <v>153</v>
      </c>
      <c r="B1732" s="56" t="s">
        <v>122</v>
      </c>
      <c r="C1732" s="55" t="s">
        <v>123</v>
      </c>
      <c r="D1732" s="55" t="s">
        <v>1323</v>
      </c>
      <c r="E1732" s="55" t="s">
        <v>163</v>
      </c>
      <c r="F1732" s="55" t="s">
        <v>35</v>
      </c>
      <c r="G1732" s="57">
        <v>39209</v>
      </c>
      <c r="H1732" s="58">
        <v>11.8</v>
      </c>
      <c r="I1732" s="59">
        <v>9.75</v>
      </c>
      <c r="J1732" s="59">
        <v>11.2</v>
      </c>
      <c r="K1732" s="59">
        <v>56.14</v>
      </c>
      <c r="L1732" s="59">
        <v>393.3</v>
      </c>
      <c r="M1732" s="57">
        <v>39464</v>
      </c>
      <c r="N1732" s="55" t="s">
        <v>76</v>
      </c>
      <c r="O1732" s="58">
        <v>3.9729999999999999</v>
      </c>
      <c r="P1732" s="55" t="s">
        <v>74</v>
      </c>
      <c r="Q1732" s="55" t="s">
        <v>74</v>
      </c>
      <c r="R1732" s="59">
        <v>9.15</v>
      </c>
      <c r="S1732" s="59">
        <v>10.75</v>
      </c>
      <c r="T1732" s="59">
        <v>54.36</v>
      </c>
      <c r="U1732" s="55" t="s">
        <v>1659</v>
      </c>
      <c r="V1732" s="59">
        <v>395.447</v>
      </c>
      <c r="W1732" s="55" t="s">
        <v>21</v>
      </c>
      <c r="X1732" s="61">
        <v>8</v>
      </c>
      <c r="Y1732" s="11">
        <f t="shared" si="130"/>
        <v>2008</v>
      </c>
      <c r="Z1732" s="7" t="str">
        <f t="shared" si="131"/>
        <v>2008.1</v>
      </c>
      <c r="AA1732" s="12">
        <f>IF(AND(INDEX('Rate Case History'!V$11:V$13,MATCH($F1732,'Rate Case History'!$U$11:$U$13,0))="Yes",INDEX('Rate Case History'!V$15:V$17,MATCH($N1732,'Rate Case History'!$U$15:$U$17,0))="Yes",$M1732&lt;='Rate Case History'!$V$7,ISNUMBER($S1732)),$S1732/100,"NA")</f>
        <v>0.1075</v>
      </c>
    </row>
    <row r="1733" spans="1:27" x14ac:dyDescent="0.25">
      <c r="A1733" s="55" t="s">
        <v>153</v>
      </c>
      <c r="B1733" s="56" t="s">
        <v>122</v>
      </c>
      <c r="C1733" s="55" t="s">
        <v>123</v>
      </c>
      <c r="D1733" s="55" t="s">
        <v>1324</v>
      </c>
      <c r="E1733" s="55" t="s">
        <v>163</v>
      </c>
      <c r="F1733" s="55" t="s">
        <v>35</v>
      </c>
      <c r="G1733" s="57">
        <v>38504</v>
      </c>
      <c r="H1733" s="58">
        <v>27.4</v>
      </c>
      <c r="I1733" s="59">
        <v>9.48</v>
      </c>
      <c r="J1733" s="59">
        <v>12.2</v>
      </c>
      <c r="K1733" s="59">
        <v>57.24</v>
      </c>
      <c r="L1733" s="60">
        <v>399.9</v>
      </c>
      <c r="M1733" s="57">
        <v>38742</v>
      </c>
      <c r="N1733" s="55" t="s">
        <v>76</v>
      </c>
      <c r="O1733" s="58">
        <v>21.4</v>
      </c>
      <c r="P1733" s="55" t="s">
        <v>74</v>
      </c>
      <c r="Q1733" s="55" t="s">
        <v>74</v>
      </c>
      <c r="R1733" s="59">
        <v>8.94</v>
      </c>
      <c r="S1733" s="59">
        <v>11.2</v>
      </c>
      <c r="T1733" s="59">
        <v>56.34</v>
      </c>
      <c r="U1733" s="55" t="s">
        <v>1678</v>
      </c>
      <c r="V1733" s="59">
        <v>418.3</v>
      </c>
      <c r="W1733" s="55" t="s">
        <v>21</v>
      </c>
      <c r="X1733" s="61">
        <v>7</v>
      </c>
      <c r="Y1733" s="11">
        <f t="shared" si="130"/>
        <v>2006</v>
      </c>
      <c r="Z1733" s="7" t="str">
        <f t="shared" si="131"/>
        <v>2006.1</v>
      </c>
      <c r="AA1733" s="12">
        <f>IF(AND(INDEX('Rate Case History'!V$11:V$13,MATCH($F1733,'Rate Case History'!$U$11:$U$13,0))="Yes",INDEX('Rate Case History'!V$15:V$17,MATCH($N1733,'Rate Case History'!$U$15:$U$17,0))="Yes",$M1733&lt;='Rate Case History'!$V$7,ISNUMBER($S1733)),$S1733/100,"NA")</f>
        <v>0.11199999999999999</v>
      </c>
    </row>
    <row r="1734" spans="1:27" x14ac:dyDescent="0.25">
      <c r="A1734" s="55" t="s">
        <v>153</v>
      </c>
      <c r="B1734" s="56" t="s">
        <v>122</v>
      </c>
      <c r="C1734" s="55" t="s">
        <v>123</v>
      </c>
      <c r="D1734" s="55" t="s">
        <v>1325</v>
      </c>
      <c r="E1734" s="55" t="s">
        <v>163</v>
      </c>
      <c r="F1734" s="55" t="s">
        <v>35</v>
      </c>
      <c r="G1734" s="57">
        <v>37804</v>
      </c>
      <c r="H1734" s="58">
        <v>26.2</v>
      </c>
      <c r="I1734" s="60" t="s">
        <v>17</v>
      </c>
      <c r="J1734" s="59" t="s">
        <v>17</v>
      </c>
      <c r="K1734" s="59" t="s">
        <v>17</v>
      </c>
      <c r="L1734" s="60" t="s">
        <v>17</v>
      </c>
      <c r="M1734" s="57">
        <v>38112</v>
      </c>
      <c r="N1734" s="55" t="s">
        <v>76</v>
      </c>
      <c r="O1734" s="58">
        <v>26</v>
      </c>
      <c r="P1734" s="55" t="s">
        <v>74</v>
      </c>
      <c r="Q1734" s="55" t="s">
        <v>74</v>
      </c>
      <c r="R1734" s="60" t="s">
        <v>17</v>
      </c>
      <c r="S1734" s="59" t="s">
        <v>17</v>
      </c>
      <c r="T1734" s="59" t="s">
        <v>17</v>
      </c>
      <c r="U1734" s="55" t="s">
        <v>1726</v>
      </c>
      <c r="V1734" s="60" t="s">
        <v>17</v>
      </c>
      <c r="W1734" s="55" t="s">
        <v>21</v>
      </c>
      <c r="X1734" s="61">
        <v>10</v>
      </c>
      <c r="Y1734" s="11">
        <f t="shared" si="130"/>
        <v>2004</v>
      </c>
      <c r="Z1734" s="7" t="str">
        <f t="shared" si="131"/>
        <v>2004.2</v>
      </c>
      <c r="AA1734" s="12" t="str">
        <f>IF(AND(INDEX('Rate Case History'!V$11:V$13,MATCH($F1734,'Rate Case History'!$U$11:$U$13,0))="Yes",INDEX('Rate Case History'!V$15:V$17,MATCH($N1734,'Rate Case History'!$U$15:$U$17,0))="Yes",$M1734&lt;='Rate Case History'!$V$7,ISNUMBER($S1734)),$S1734/100,"NA")</f>
        <v>NA</v>
      </c>
    </row>
    <row r="1735" spans="1:27" x14ac:dyDescent="0.25">
      <c r="A1735" s="55" t="s">
        <v>153</v>
      </c>
      <c r="B1735" s="56" t="s">
        <v>122</v>
      </c>
      <c r="C1735" s="55" t="s">
        <v>123</v>
      </c>
      <c r="D1735" s="55" t="s">
        <v>1326</v>
      </c>
      <c r="E1735" s="55" t="s">
        <v>163</v>
      </c>
      <c r="F1735" s="55" t="s">
        <v>35</v>
      </c>
      <c r="G1735" s="57">
        <v>36420</v>
      </c>
      <c r="H1735" s="58">
        <v>8</v>
      </c>
      <c r="I1735" s="59">
        <v>10.32</v>
      </c>
      <c r="J1735" s="59">
        <v>12.2</v>
      </c>
      <c r="K1735" s="59">
        <v>53.14</v>
      </c>
      <c r="L1735" s="60" t="s">
        <v>17</v>
      </c>
      <c r="M1735" s="57">
        <v>36727</v>
      </c>
      <c r="N1735" s="55" t="s">
        <v>76</v>
      </c>
      <c r="O1735" s="58">
        <v>8</v>
      </c>
      <c r="P1735" s="55" t="s">
        <v>74</v>
      </c>
      <c r="Q1735" s="55" t="s">
        <v>75</v>
      </c>
      <c r="R1735" s="59">
        <v>10.28</v>
      </c>
      <c r="S1735" s="59">
        <v>12.2</v>
      </c>
      <c r="T1735" s="59">
        <v>53.45</v>
      </c>
      <c r="U1735" s="55" t="s">
        <v>1738</v>
      </c>
      <c r="V1735" s="60" t="s">
        <v>17</v>
      </c>
      <c r="W1735" s="55" t="s">
        <v>21</v>
      </c>
      <c r="X1735" s="61">
        <v>10</v>
      </c>
      <c r="Y1735" s="11">
        <f t="shared" si="130"/>
        <v>2000</v>
      </c>
      <c r="Z1735" s="7" t="str">
        <f t="shared" si="131"/>
        <v>2000.3</v>
      </c>
      <c r="AA1735" s="12">
        <f>IF(AND(INDEX('Rate Case History'!V$11:V$13,MATCH($F1735,'Rate Case History'!$U$11:$U$13,0))="Yes",INDEX('Rate Case History'!V$15:V$17,MATCH($N1735,'Rate Case History'!$U$15:$U$17,0))="Yes",$M1735&lt;='Rate Case History'!$V$7,ISNUMBER($S1735)),$S1735/100,"NA")</f>
        <v>0.122</v>
      </c>
    </row>
    <row r="1736" spans="1:27" x14ac:dyDescent="0.25">
      <c r="A1736" s="55" t="s">
        <v>153</v>
      </c>
      <c r="B1736" s="56" t="s">
        <v>122</v>
      </c>
      <c r="C1736" s="55" t="s">
        <v>123</v>
      </c>
      <c r="D1736" s="55" t="s">
        <v>1327</v>
      </c>
      <c r="E1736" s="55" t="s">
        <v>163</v>
      </c>
      <c r="F1736" s="55" t="s">
        <v>35</v>
      </c>
      <c r="G1736" s="57">
        <v>35695</v>
      </c>
      <c r="H1736" s="58">
        <v>26.5</v>
      </c>
      <c r="I1736" s="60">
        <v>10.73</v>
      </c>
      <c r="J1736" s="59">
        <v>12.5</v>
      </c>
      <c r="K1736" s="59">
        <v>53.31</v>
      </c>
      <c r="L1736" s="60" t="s">
        <v>17</v>
      </c>
      <c r="M1736" s="57">
        <v>35915</v>
      </c>
      <c r="N1736" s="55" t="s">
        <v>76</v>
      </c>
      <c r="O1736" s="58">
        <v>18.5</v>
      </c>
      <c r="P1736" s="55" t="s">
        <v>74</v>
      </c>
      <c r="Q1736" s="55" t="s">
        <v>75</v>
      </c>
      <c r="R1736" s="60">
        <v>10.32</v>
      </c>
      <c r="S1736" s="59">
        <v>12.2</v>
      </c>
      <c r="T1736" s="59">
        <v>53.14</v>
      </c>
      <c r="U1736" s="55" t="s">
        <v>1737</v>
      </c>
      <c r="V1736" s="60" t="s">
        <v>17</v>
      </c>
      <c r="W1736" s="55" t="s">
        <v>21</v>
      </c>
      <c r="X1736" s="61">
        <v>7</v>
      </c>
      <c r="Y1736" s="11">
        <f t="shared" si="130"/>
        <v>1998</v>
      </c>
      <c r="Z1736" s="7" t="str">
        <f t="shared" si="131"/>
        <v>1998.2</v>
      </c>
      <c r="AA1736" s="12">
        <f>IF(AND(INDEX('Rate Case History'!V$11:V$13,MATCH($F1736,'Rate Case History'!$U$11:$U$13,0))="Yes",INDEX('Rate Case History'!V$15:V$17,MATCH($N1736,'Rate Case History'!$U$15:$U$17,0))="Yes",$M1736&lt;='Rate Case History'!$V$7,ISNUMBER($S1736)),$S1736/100,"NA")</f>
        <v>0.122</v>
      </c>
    </row>
    <row r="1737" spans="1:27" x14ac:dyDescent="0.25">
      <c r="A1737" s="55" t="s">
        <v>153</v>
      </c>
      <c r="B1737" s="56" t="s">
        <v>1328</v>
      </c>
      <c r="C1737" s="55" t="s">
        <v>123</v>
      </c>
      <c r="D1737" s="55" t="s">
        <v>1617</v>
      </c>
      <c r="E1737" s="55" t="s">
        <v>163</v>
      </c>
      <c r="F1737" s="55" t="s">
        <v>35</v>
      </c>
      <c r="G1737" s="57">
        <v>44679</v>
      </c>
      <c r="H1737" s="58">
        <v>60.136000000000003</v>
      </c>
      <c r="I1737" s="59">
        <v>8.1300000000000008</v>
      </c>
      <c r="J1737" s="59">
        <v>10.199999999999999</v>
      </c>
      <c r="K1737" s="59">
        <v>52.71</v>
      </c>
      <c r="L1737" s="59">
        <v>1667.742</v>
      </c>
      <c r="M1737" s="57">
        <v>44924</v>
      </c>
      <c r="N1737" s="55" t="s">
        <v>76</v>
      </c>
      <c r="O1737" s="58">
        <v>46.487000000000002</v>
      </c>
      <c r="P1737" s="55" t="s">
        <v>74</v>
      </c>
      <c r="Q1737" s="55" t="s">
        <v>74</v>
      </c>
      <c r="R1737" s="59">
        <v>8.0299999999999994</v>
      </c>
      <c r="S1737" s="59">
        <v>9.8000000000000007</v>
      </c>
      <c r="T1737" s="59">
        <v>52.7</v>
      </c>
      <c r="U1737" s="55" t="s">
        <v>1683</v>
      </c>
      <c r="V1737" s="59">
        <v>1626.876</v>
      </c>
      <c r="W1737" s="55" t="s">
        <v>21</v>
      </c>
      <c r="X1737" s="61">
        <v>8</v>
      </c>
      <c r="Y1737" s="11">
        <f t="shared" si="130"/>
        <v>2022</v>
      </c>
      <c r="Z1737" s="7" t="str">
        <f t="shared" si="131"/>
        <v>2022.4</v>
      </c>
      <c r="AA1737" s="12">
        <f>IF(AND(INDEX('Rate Case History'!V$11:V$13,MATCH($F1737,'Rate Case History'!$U$11:$U$13,0))="Yes",INDEX('Rate Case History'!V$15:V$17,MATCH($N1737,'Rate Case History'!$U$15:$U$17,0))="Yes",$M1737&lt;='Rate Case History'!$V$7,ISNUMBER($S1737)),$S1737/100,"NA")</f>
        <v>9.8000000000000004E-2</v>
      </c>
    </row>
    <row r="1738" spans="1:27" x14ac:dyDescent="0.25">
      <c r="A1738" s="55" t="s">
        <v>153</v>
      </c>
      <c r="B1738" s="56" t="s">
        <v>1328</v>
      </c>
      <c r="C1738" s="55" t="s">
        <v>123</v>
      </c>
      <c r="D1738" s="55" t="s">
        <v>1329</v>
      </c>
      <c r="E1738" s="55" t="s">
        <v>163</v>
      </c>
      <c r="F1738" s="55" t="s">
        <v>35</v>
      </c>
      <c r="G1738" s="57">
        <v>44285</v>
      </c>
      <c r="H1738" s="58">
        <v>0</v>
      </c>
      <c r="I1738" s="60" t="s">
        <v>17</v>
      </c>
      <c r="J1738" s="60" t="s">
        <v>17</v>
      </c>
      <c r="K1738" s="60" t="s">
        <v>17</v>
      </c>
      <c r="L1738" s="60" t="s">
        <v>17</v>
      </c>
      <c r="M1738" s="57">
        <v>44419</v>
      </c>
      <c r="N1738" s="55" t="s">
        <v>17</v>
      </c>
      <c r="O1738" s="58">
        <v>0</v>
      </c>
      <c r="P1738" s="55" t="s">
        <v>74</v>
      </c>
      <c r="Q1738" s="55" t="s">
        <v>74</v>
      </c>
      <c r="R1738" s="60" t="s">
        <v>17</v>
      </c>
      <c r="S1738" s="60" t="s">
        <v>17</v>
      </c>
      <c r="T1738" s="60" t="s">
        <v>17</v>
      </c>
      <c r="U1738" s="55" t="s">
        <v>1684</v>
      </c>
      <c r="V1738" s="60" t="s">
        <v>17</v>
      </c>
      <c r="W1738" s="55" t="s">
        <v>17</v>
      </c>
      <c r="X1738" s="61">
        <v>4</v>
      </c>
      <c r="Y1738" s="11">
        <f t="shared" si="130"/>
        <v>2021</v>
      </c>
      <c r="Z1738" s="7" t="str">
        <f t="shared" si="131"/>
        <v>2021.3</v>
      </c>
      <c r="AA1738" s="12" t="str">
        <f>IF(AND(INDEX('Rate Case History'!V$11:V$13,MATCH($F1738,'Rate Case History'!$U$11:$U$13,0))="Yes",INDEX('Rate Case History'!V$15:V$17,MATCH($N1738,'Rate Case History'!$U$15:$U$17,0))="Yes",$M1738&lt;='Rate Case History'!$V$7,ISNUMBER($S1738)),$S1738/100,"NA")</f>
        <v>NA</v>
      </c>
    </row>
    <row r="1739" spans="1:27" x14ac:dyDescent="0.25">
      <c r="A1739" s="55" t="s">
        <v>153</v>
      </c>
      <c r="B1739" s="56" t="s">
        <v>1328</v>
      </c>
      <c r="C1739" s="55" t="s">
        <v>123</v>
      </c>
      <c r="D1739" s="55" t="s">
        <v>1330</v>
      </c>
      <c r="E1739" s="55" t="s">
        <v>163</v>
      </c>
      <c r="F1739" s="55" t="s">
        <v>35</v>
      </c>
      <c r="G1739" s="57">
        <v>43552</v>
      </c>
      <c r="H1739" s="58">
        <v>14.759</v>
      </c>
      <c r="I1739" s="60">
        <v>8.66</v>
      </c>
      <c r="J1739" s="60">
        <v>10.3</v>
      </c>
      <c r="K1739" s="60">
        <v>51.52</v>
      </c>
      <c r="L1739" s="60">
        <v>1403.771</v>
      </c>
      <c r="M1739" s="57">
        <v>43769</v>
      </c>
      <c r="N1739" s="55" t="s">
        <v>73</v>
      </c>
      <c r="O1739" s="58">
        <v>1.6180000000000001</v>
      </c>
      <c r="P1739" s="55" t="s">
        <v>74</v>
      </c>
      <c r="Q1739" s="55" t="s">
        <v>74</v>
      </c>
      <c r="R1739" s="60">
        <v>7.32</v>
      </c>
      <c r="S1739" s="60">
        <v>10.199999999999999</v>
      </c>
      <c r="T1739" s="60">
        <v>52.02</v>
      </c>
      <c r="U1739" s="55" t="s">
        <v>1685</v>
      </c>
      <c r="V1739" s="60">
        <v>1404.7049999999999</v>
      </c>
      <c r="W1739" s="55" t="s">
        <v>17</v>
      </c>
      <c r="X1739" s="61">
        <v>7</v>
      </c>
      <c r="Y1739" s="11">
        <f t="shared" si="130"/>
        <v>2019</v>
      </c>
      <c r="Z1739" s="7" t="str">
        <f t="shared" si="131"/>
        <v>2019.4</v>
      </c>
      <c r="AA1739" s="12">
        <f>IF(AND(INDEX('Rate Case History'!V$11:V$13,MATCH($F1739,'Rate Case History'!$U$11:$U$13,0))="Yes",INDEX('Rate Case History'!V$15:V$17,MATCH($N1739,'Rate Case History'!$U$15:$U$17,0))="Yes",$M1739&lt;='Rate Case History'!$V$7,ISNUMBER($S1739)),$S1739/100,"NA")</f>
        <v>0.10199999999999999</v>
      </c>
    </row>
    <row r="1740" spans="1:27" x14ac:dyDescent="0.25">
      <c r="A1740" s="55" t="s">
        <v>153</v>
      </c>
      <c r="B1740" s="56" t="s">
        <v>1328</v>
      </c>
      <c r="C1740" s="55" t="s">
        <v>123</v>
      </c>
      <c r="D1740" s="55" t="s">
        <v>1331</v>
      </c>
      <c r="E1740" s="55" t="s">
        <v>163</v>
      </c>
      <c r="F1740" s="55" t="s">
        <v>35</v>
      </c>
      <c r="G1740" s="57">
        <v>42829</v>
      </c>
      <c r="H1740" s="58">
        <v>0</v>
      </c>
      <c r="I1740" s="59" t="s">
        <v>17</v>
      </c>
      <c r="J1740" s="59" t="s">
        <v>17</v>
      </c>
      <c r="K1740" s="59" t="s">
        <v>17</v>
      </c>
      <c r="L1740" s="59" t="s">
        <v>17</v>
      </c>
      <c r="M1740" s="57">
        <v>42957</v>
      </c>
      <c r="N1740" s="55" t="s">
        <v>73</v>
      </c>
      <c r="O1740" s="58">
        <v>0</v>
      </c>
      <c r="P1740" s="55" t="s">
        <v>75</v>
      </c>
      <c r="Q1740" s="55" t="s">
        <v>74</v>
      </c>
      <c r="R1740" s="59" t="s">
        <v>17</v>
      </c>
      <c r="S1740" s="59" t="s">
        <v>17</v>
      </c>
      <c r="T1740" s="59" t="s">
        <v>17</v>
      </c>
      <c r="U1740" s="55" t="s">
        <v>1686</v>
      </c>
      <c r="V1740" s="59" t="s">
        <v>17</v>
      </c>
      <c r="W1740" s="55" t="s">
        <v>17</v>
      </c>
      <c r="X1740" s="61">
        <v>4</v>
      </c>
      <c r="Y1740" s="11">
        <f t="shared" si="130"/>
        <v>2017</v>
      </c>
      <c r="Z1740" s="7" t="str">
        <f t="shared" si="131"/>
        <v>2017.3</v>
      </c>
      <c r="AA1740" s="12" t="str">
        <f>IF(AND(INDEX('Rate Case History'!V$11:V$13,MATCH($F1740,'Rate Case History'!$U$11:$U$13,0))="Yes",INDEX('Rate Case History'!V$15:V$17,MATCH($N1740,'Rate Case History'!$U$15:$U$17,0))="Yes",$M1740&lt;='Rate Case History'!$V$7,ISNUMBER($S1740)),$S1740/100,"NA")</f>
        <v>NA</v>
      </c>
    </row>
    <row r="1741" spans="1:27" x14ac:dyDescent="0.25">
      <c r="A1741" s="55" t="s">
        <v>153</v>
      </c>
      <c r="B1741" s="56" t="s">
        <v>1328</v>
      </c>
      <c r="C1741" s="55" t="s">
        <v>123</v>
      </c>
      <c r="D1741" s="55" t="s">
        <v>1332</v>
      </c>
      <c r="E1741" s="55" t="s">
        <v>163</v>
      </c>
      <c r="F1741" s="55" t="s">
        <v>35</v>
      </c>
      <c r="G1741" s="57">
        <v>41789</v>
      </c>
      <c r="H1741" s="58">
        <v>42.506999999999998</v>
      </c>
      <c r="I1741" s="59">
        <v>8.36</v>
      </c>
      <c r="J1741" s="59">
        <v>10.3</v>
      </c>
      <c r="K1741" s="59">
        <v>48.91</v>
      </c>
      <c r="L1741" s="59">
        <v>875.94100000000003</v>
      </c>
      <c r="M1741" s="57">
        <v>41957</v>
      </c>
      <c r="N1741" s="55" t="s">
        <v>76</v>
      </c>
      <c r="O1741" s="58">
        <v>38.497</v>
      </c>
      <c r="P1741" s="55" t="s">
        <v>75</v>
      </c>
      <c r="Q1741" s="55" t="s">
        <v>74</v>
      </c>
      <c r="R1741" s="59">
        <v>8.36</v>
      </c>
      <c r="S1741" s="59">
        <v>10.3</v>
      </c>
      <c r="T1741" s="59">
        <v>48.91</v>
      </c>
      <c r="U1741" s="55" t="s">
        <v>1656</v>
      </c>
      <c r="V1741" s="59">
        <v>875.94100000000003</v>
      </c>
      <c r="W1741" s="55" t="s">
        <v>21</v>
      </c>
      <c r="X1741" s="61">
        <v>5</v>
      </c>
      <c r="Y1741" s="11">
        <f t="shared" si="130"/>
        <v>2014</v>
      </c>
      <c r="Z1741" s="7" t="str">
        <f t="shared" si="131"/>
        <v>2014.4</v>
      </c>
      <c r="AA1741" s="12">
        <f>IF(AND(INDEX('Rate Case History'!V$11:V$13,MATCH($F1741,'Rate Case History'!$U$11:$U$13,0))="Yes",INDEX('Rate Case History'!V$15:V$17,MATCH($N1741,'Rate Case History'!$U$15:$U$17,0))="Yes",$M1741&lt;='Rate Case History'!$V$7,ISNUMBER($S1741)),$S1741/100,"NA")</f>
        <v>0.10300000000000001</v>
      </c>
    </row>
    <row r="1742" spans="1:27" x14ac:dyDescent="0.25">
      <c r="A1742" s="55" t="s">
        <v>153</v>
      </c>
      <c r="B1742" s="56" t="s">
        <v>1328</v>
      </c>
      <c r="C1742" s="55" t="s">
        <v>123</v>
      </c>
      <c r="D1742" s="55" t="s">
        <v>1333</v>
      </c>
      <c r="E1742" s="55" t="s">
        <v>163</v>
      </c>
      <c r="F1742" s="55" t="s">
        <v>35</v>
      </c>
      <c r="G1742" s="57">
        <v>40991</v>
      </c>
      <c r="H1742" s="58">
        <v>-15.888999999999999</v>
      </c>
      <c r="I1742" s="59">
        <v>9.11</v>
      </c>
      <c r="J1742" s="59">
        <v>10.5</v>
      </c>
      <c r="K1742" s="59">
        <v>46.76</v>
      </c>
      <c r="L1742" s="59">
        <v>671.56200000000001</v>
      </c>
      <c r="M1742" s="57">
        <v>41241</v>
      </c>
      <c r="N1742" s="55" t="s">
        <v>76</v>
      </c>
      <c r="O1742" s="58">
        <v>-34.280999999999999</v>
      </c>
      <c r="P1742" s="55" t="s">
        <v>74</v>
      </c>
      <c r="Q1742" s="55" t="s">
        <v>74</v>
      </c>
      <c r="R1742" s="59">
        <v>8.9600000000000009</v>
      </c>
      <c r="S1742" s="59">
        <v>10.5</v>
      </c>
      <c r="T1742" s="59">
        <v>46.75</v>
      </c>
      <c r="U1742" s="55" t="s">
        <v>1661</v>
      </c>
      <c r="V1742" s="59">
        <v>664.79899999999998</v>
      </c>
      <c r="W1742" s="55" t="s">
        <v>21</v>
      </c>
      <c r="X1742" s="61">
        <v>8</v>
      </c>
      <c r="Y1742" s="11">
        <f t="shared" si="130"/>
        <v>2012</v>
      </c>
      <c r="Z1742" s="7" t="str">
        <f t="shared" si="131"/>
        <v>2012.4</v>
      </c>
      <c r="AA1742" s="12">
        <f>IF(AND(INDEX('Rate Case History'!V$11:V$13,MATCH($F1742,'Rate Case History'!$U$11:$U$13,0))="Yes",INDEX('Rate Case History'!V$15:V$17,MATCH($N1742,'Rate Case History'!$U$15:$U$17,0))="Yes",$M1742&lt;='Rate Case History'!$V$7,ISNUMBER($S1742)),$S1742/100,"NA")</f>
        <v>0.105</v>
      </c>
    </row>
    <row r="1743" spans="1:27" x14ac:dyDescent="0.25">
      <c r="A1743" s="55" t="s">
        <v>153</v>
      </c>
      <c r="B1743" s="56" t="s">
        <v>1328</v>
      </c>
      <c r="C1743" s="55" t="s">
        <v>123</v>
      </c>
      <c r="D1743" s="55" t="s">
        <v>1334</v>
      </c>
      <c r="E1743" s="55" t="s">
        <v>163</v>
      </c>
      <c r="F1743" s="55" t="s">
        <v>35</v>
      </c>
      <c r="G1743" s="57">
        <v>40689</v>
      </c>
      <c r="H1743" s="58">
        <v>0</v>
      </c>
      <c r="I1743" s="59" t="s">
        <v>17</v>
      </c>
      <c r="J1743" s="59" t="s">
        <v>17</v>
      </c>
      <c r="K1743" s="59" t="s">
        <v>17</v>
      </c>
      <c r="L1743" s="59" t="s">
        <v>17</v>
      </c>
      <c r="M1743" s="57">
        <v>40822</v>
      </c>
      <c r="N1743" s="55" t="s">
        <v>76</v>
      </c>
      <c r="O1743" s="58">
        <v>0</v>
      </c>
      <c r="P1743" s="55" t="s">
        <v>74</v>
      </c>
      <c r="Q1743" s="55" t="s">
        <v>74</v>
      </c>
      <c r="R1743" s="59" t="s">
        <v>17</v>
      </c>
      <c r="S1743" s="59" t="s">
        <v>17</v>
      </c>
      <c r="T1743" s="59" t="s">
        <v>17</v>
      </c>
      <c r="U1743" s="55" t="s">
        <v>1688</v>
      </c>
      <c r="V1743" s="59" t="s">
        <v>17</v>
      </c>
      <c r="W1743" s="55" t="s">
        <v>17</v>
      </c>
      <c r="X1743" s="61">
        <v>4</v>
      </c>
      <c r="Y1743" s="11">
        <f t="shared" si="130"/>
        <v>2011</v>
      </c>
      <c r="Z1743" s="7" t="str">
        <f t="shared" si="131"/>
        <v>2011.4</v>
      </c>
      <c r="AA1743" s="12" t="str">
        <f>IF(AND(INDEX('Rate Case History'!V$11:V$13,MATCH($F1743,'Rate Case History'!$U$11:$U$13,0))="Yes",INDEX('Rate Case History'!V$15:V$17,MATCH($N1743,'Rate Case History'!$U$15:$U$17,0))="Yes",$M1743&lt;='Rate Case History'!$V$7,ISNUMBER($S1743)),$S1743/100,"NA")</f>
        <v>NA</v>
      </c>
    </row>
    <row r="1744" spans="1:27" x14ac:dyDescent="0.25">
      <c r="A1744" s="55" t="s">
        <v>153</v>
      </c>
      <c r="B1744" s="56" t="s">
        <v>1328</v>
      </c>
      <c r="C1744" s="55" t="s">
        <v>123</v>
      </c>
      <c r="D1744" s="55" t="s">
        <v>1335</v>
      </c>
      <c r="E1744" s="55" t="s">
        <v>163</v>
      </c>
      <c r="F1744" s="55" t="s">
        <v>35</v>
      </c>
      <c r="G1744" s="57">
        <v>39885</v>
      </c>
      <c r="H1744" s="58">
        <v>38.860999999999997</v>
      </c>
      <c r="I1744" s="59">
        <v>10.199999999999999</v>
      </c>
      <c r="J1744" s="59">
        <v>10.75</v>
      </c>
      <c r="K1744" s="59">
        <v>46.68</v>
      </c>
      <c r="L1744" s="59">
        <v>611.447</v>
      </c>
      <c r="M1744" s="57">
        <v>40165</v>
      </c>
      <c r="N1744" s="55" t="s">
        <v>76</v>
      </c>
      <c r="O1744" s="58">
        <v>5.6820000000000004</v>
      </c>
      <c r="P1744" s="55" t="s">
        <v>74</v>
      </c>
      <c r="Q1744" s="55" t="s">
        <v>74</v>
      </c>
      <c r="R1744" s="59">
        <v>9.09</v>
      </c>
      <c r="S1744" s="59">
        <v>10.5</v>
      </c>
      <c r="T1744" s="59">
        <v>46.62</v>
      </c>
      <c r="U1744" s="55" t="s">
        <v>1700</v>
      </c>
      <c r="V1744" s="59">
        <v>592.39200000000005</v>
      </c>
      <c r="W1744" s="55" t="s">
        <v>21</v>
      </c>
      <c r="X1744" s="61">
        <v>9</v>
      </c>
      <c r="Y1744" s="11">
        <f t="shared" si="130"/>
        <v>2009</v>
      </c>
      <c r="Z1744" s="7" t="str">
        <f t="shared" si="131"/>
        <v>2009.4</v>
      </c>
      <c r="AA1744" s="12">
        <f>IF(AND(INDEX('Rate Case History'!V$11:V$13,MATCH($F1744,'Rate Case History'!$U$11:$U$13,0))="Yes",INDEX('Rate Case History'!V$15:V$17,MATCH($N1744,'Rate Case History'!$U$15:$U$17,0))="Yes",$M1744&lt;='Rate Case History'!$V$7,ISNUMBER($S1744)),$S1744/100,"NA")</f>
        <v>0.105</v>
      </c>
    </row>
    <row r="1745" spans="1:27" x14ac:dyDescent="0.25">
      <c r="A1745" s="55" t="s">
        <v>153</v>
      </c>
      <c r="B1745" s="56" t="s">
        <v>1328</v>
      </c>
      <c r="C1745" s="55" t="s">
        <v>123</v>
      </c>
      <c r="D1745" s="55" t="s">
        <v>1336</v>
      </c>
      <c r="E1745" s="55" t="s">
        <v>163</v>
      </c>
      <c r="F1745" s="55" t="s">
        <v>35</v>
      </c>
      <c r="G1745" s="57">
        <v>39209</v>
      </c>
      <c r="H1745" s="58">
        <v>36.1</v>
      </c>
      <c r="I1745" s="59">
        <v>11.85</v>
      </c>
      <c r="J1745" s="59">
        <v>11.2</v>
      </c>
      <c r="K1745" s="59">
        <v>52.17</v>
      </c>
      <c r="L1745" s="59">
        <v>505.9</v>
      </c>
      <c r="M1745" s="57">
        <v>39464</v>
      </c>
      <c r="N1745" s="55" t="s">
        <v>76</v>
      </c>
      <c r="O1745" s="58">
        <v>20.132000000000001</v>
      </c>
      <c r="P1745" s="55" t="s">
        <v>74</v>
      </c>
      <c r="Q1745" s="55" t="s">
        <v>74</v>
      </c>
      <c r="R1745" s="59">
        <v>10.91</v>
      </c>
      <c r="S1745" s="59">
        <v>10.75</v>
      </c>
      <c r="T1745" s="59">
        <v>46.64</v>
      </c>
      <c r="U1745" s="55" t="s">
        <v>1659</v>
      </c>
      <c r="V1745" s="59">
        <v>506.79899999999998</v>
      </c>
      <c r="W1745" s="55" t="s">
        <v>21</v>
      </c>
      <c r="X1745" s="61">
        <v>8</v>
      </c>
      <c r="Y1745" s="11">
        <f t="shared" si="130"/>
        <v>2008</v>
      </c>
      <c r="Z1745" s="7" t="str">
        <f t="shared" si="131"/>
        <v>2008.1</v>
      </c>
      <c r="AA1745" s="12">
        <f>IF(AND(INDEX('Rate Case History'!V$11:V$13,MATCH($F1745,'Rate Case History'!$U$11:$U$13,0))="Yes",INDEX('Rate Case History'!V$15:V$17,MATCH($N1745,'Rate Case History'!$U$15:$U$17,0))="Yes",$M1745&lt;='Rate Case History'!$V$7,ISNUMBER($S1745)),$S1745/100,"NA")</f>
        <v>0.1075</v>
      </c>
    </row>
    <row r="1746" spans="1:27" x14ac:dyDescent="0.25">
      <c r="A1746" s="55" t="s">
        <v>153</v>
      </c>
      <c r="B1746" s="56" t="s">
        <v>1328</v>
      </c>
      <c r="C1746" s="55" t="s">
        <v>123</v>
      </c>
      <c r="D1746" s="55" t="s">
        <v>1337</v>
      </c>
      <c r="E1746" s="55" t="s">
        <v>163</v>
      </c>
      <c r="F1746" s="55" t="s">
        <v>35</v>
      </c>
      <c r="G1746" s="57">
        <v>38504</v>
      </c>
      <c r="H1746" s="58">
        <v>53.2</v>
      </c>
      <c r="I1746" s="59">
        <v>12.46</v>
      </c>
      <c r="J1746" s="59">
        <v>12.2</v>
      </c>
      <c r="K1746" s="59">
        <v>53.57</v>
      </c>
      <c r="L1746" s="59">
        <v>556.5</v>
      </c>
      <c r="M1746" s="57">
        <v>38742</v>
      </c>
      <c r="N1746" s="55" t="s">
        <v>76</v>
      </c>
      <c r="O1746" s="58">
        <v>38.700000000000003</v>
      </c>
      <c r="P1746" s="55" t="s">
        <v>74</v>
      </c>
      <c r="Q1746" s="55" t="s">
        <v>74</v>
      </c>
      <c r="R1746" s="60">
        <v>11.38</v>
      </c>
      <c r="S1746" s="59">
        <v>11.2</v>
      </c>
      <c r="T1746" s="59">
        <v>50.2</v>
      </c>
      <c r="U1746" s="55" t="s">
        <v>1678</v>
      </c>
      <c r="V1746" s="60">
        <v>578.20000000000005</v>
      </c>
      <c r="W1746" s="55" t="s">
        <v>21</v>
      </c>
      <c r="X1746" s="61">
        <v>7</v>
      </c>
      <c r="Y1746" s="11">
        <f t="shared" si="130"/>
        <v>2006</v>
      </c>
      <c r="Z1746" s="7" t="str">
        <f t="shared" si="131"/>
        <v>2006.1</v>
      </c>
      <c r="AA1746" s="12">
        <f>IF(AND(INDEX('Rate Case History'!V$11:V$13,MATCH($F1746,'Rate Case History'!$U$11:$U$13,0))="Yes",INDEX('Rate Case History'!V$15:V$17,MATCH($N1746,'Rate Case History'!$U$15:$U$17,0))="Yes",$M1746&lt;='Rate Case History'!$V$7,ISNUMBER($S1746)),$S1746/100,"NA")</f>
        <v>0.11199999999999999</v>
      </c>
    </row>
    <row r="1747" spans="1:27" x14ac:dyDescent="0.25">
      <c r="A1747" s="55" t="s">
        <v>153</v>
      </c>
      <c r="B1747" s="56" t="s">
        <v>1328</v>
      </c>
      <c r="C1747" s="55" t="s">
        <v>123</v>
      </c>
      <c r="D1747" s="55" t="s">
        <v>1338</v>
      </c>
      <c r="E1747" s="55" t="s">
        <v>163</v>
      </c>
      <c r="F1747" s="55" t="s">
        <v>35</v>
      </c>
      <c r="G1747" s="57">
        <v>34059</v>
      </c>
      <c r="H1747" s="58">
        <v>16.399999999999999</v>
      </c>
      <c r="I1747" s="59">
        <v>10.92</v>
      </c>
      <c r="J1747" s="59">
        <v>12.35</v>
      </c>
      <c r="K1747" s="59">
        <v>48.38</v>
      </c>
      <c r="L1747" s="59">
        <v>338.9</v>
      </c>
      <c r="M1747" s="57">
        <v>34285</v>
      </c>
      <c r="N1747" s="55" t="s">
        <v>76</v>
      </c>
      <c r="O1747" s="58">
        <v>12.3</v>
      </c>
      <c r="P1747" s="55" t="s">
        <v>74</v>
      </c>
      <c r="Q1747" s="55" t="s">
        <v>74</v>
      </c>
      <c r="R1747" s="60">
        <v>10.48</v>
      </c>
      <c r="S1747" s="59">
        <v>11.8</v>
      </c>
      <c r="T1747" s="59">
        <v>48.43</v>
      </c>
      <c r="U1747" s="55" t="s">
        <v>1871</v>
      </c>
      <c r="V1747" s="60">
        <v>338.6</v>
      </c>
      <c r="W1747" s="55" t="s">
        <v>21</v>
      </c>
      <c r="X1747" s="61">
        <v>7</v>
      </c>
      <c r="Y1747" s="11">
        <f t="shared" si="130"/>
        <v>1993</v>
      </c>
      <c r="Z1747" s="7" t="str">
        <f t="shared" si="131"/>
        <v>1993.4</v>
      </c>
      <c r="AA1747" s="12">
        <f>IF(AND(INDEX('Rate Case History'!V$11:V$13,MATCH($F1747,'Rate Case History'!$U$11:$U$13,0))="Yes",INDEX('Rate Case History'!V$15:V$17,MATCH($N1747,'Rate Case History'!$U$15:$U$17,0))="Yes",$M1747&lt;='Rate Case History'!$V$7,ISNUMBER($S1747)),$S1747/100,"NA")</f>
        <v>0.11800000000000001</v>
      </c>
    </row>
    <row r="1748" spans="1:27" x14ac:dyDescent="0.25">
      <c r="A1748" s="55" t="s">
        <v>153</v>
      </c>
      <c r="B1748" s="56" t="s">
        <v>1328</v>
      </c>
      <c r="C1748" s="55" t="s">
        <v>123</v>
      </c>
      <c r="D1748" s="55" t="s">
        <v>1339</v>
      </c>
      <c r="E1748" s="55" t="s">
        <v>163</v>
      </c>
      <c r="F1748" s="55" t="s">
        <v>35</v>
      </c>
      <c r="G1748" s="57">
        <v>33694</v>
      </c>
      <c r="H1748" s="58">
        <v>10.6</v>
      </c>
      <c r="I1748" s="59">
        <v>13.57</v>
      </c>
      <c r="J1748" s="59">
        <v>13.4</v>
      </c>
      <c r="K1748" s="59">
        <v>49.32</v>
      </c>
      <c r="L1748" s="59">
        <v>276.8</v>
      </c>
      <c r="M1748" s="57">
        <v>33906</v>
      </c>
      <c r="N1748" s="55" t="s">
        <v>76</v>
      </c>
      <c r="O1748" s="58">
        <v>8.4</v>
      </c>
      <c r="P1748" s="55" t="s">
        <v>74</v>
      </c>
      <c r="Q1748" s="55" t="s">
        <v>74</v>
      </c>
      <c r="R1748" s="59">
        <v>12.92</v>
      </c>
      <c r="S1748" s="59">
        <v>12.75</v>
      </c>
      <c r="T1748" s="59">
        <v>49.45</v>
      </c>
      <c r="U1748" s="55" t="s">
        <v>1908</v>
      </c>
      <c r="V1748" s="59">
        <v>274.7</v>
      </c>
      <c r="W1748" s="55" t="s">
        <v>21</v>
      </c>
      <c r="X1748" s="61">
        <v>7</v>
      </c>
      <c r="Y1748" s="11">
        <f t="shared" si="130"/>
        <v>1992</v>
      </c>
      <c r="Z1748" s="7" t="str">
        <f t="shared" si="131"/>
        <v>1992.4</v>
      </c>
      <c r="AA1748" s="12">
        <f>IF(AND(INDEX('Rate Case History'!V$11:V$13,MATCH($F1748,'Rate Case History'!$U$11:$U$13,0))="Yes",INDEX('Rate Case History'!V$15:V$17,MATCH($N1748,'Rate Case History'!$U$15:$U$17,0))="Yes",$M1748&lt;='Rate Case History'!$V$7,ISNUMBER($S1748)),$S1748/100,"NA")</f>
        <v>0.1275</v>
      </c>
    </row>
    <row r="1749" spans="1:27" x14ac:dyDescent="0.25">
      <c r="A1749" s="55" t="s">
        <v>153</v>
      </c>
      <c r="B1749" s="56" t="s">
        <v>1328</v>
      </c>
      <c r="C1749" s="55" t="s">
        <v>123</v>
      </c>
      <c r="D1749" s="55" t="s">
        <v>2579</v>
      </c>
      <c r="E1749" s="55" t="s">
        <v>163</v>
      </c>
      <c r="F1749" s="55" t="s">
        <v>35</v>
      </c>
      <c r="G1749" s="57">
        <v>33325</v>
      </c>
      <c r="H1749" s="58">
        <v>5.3</v>
      </c>
      <c r="I1749" s="59">
        <v>13.37</v>
      </c>
      <c r="J1749" s="59">
        <v>13.6</v>
      </c>
      <c r="K1749" s="59">
        <v>48.99</v>
      </c>
      <c r="L1749" s="59">
        <v>256.5</v>
      </c>
      <c r="M1749" s="57">
        <v>33526</v>
      </c>
      <c r="N1749" s="55" t="s">
        <v>76</v>
      </c>
      <c r="O1749" s="58">
        <v>3.9</v>
      </c>
      <c r="P1749" s="55" t="s">
        <v>74</v>
      </c>
      <c r="Q1749" s="55" t="s">
        <v>74</v>
      </c>
      <c r="R1749" s="59">
        <v>13.07</v>
      </c>
      <c r="S1749" s="59">
        <v>13.4</v>
      </c>
      <c r="T1749" s="59">
        <v>49.09</v>
      </c>
      <c r="U1749" s="55" t="s">
        <v>1732</v>
      </c>
      <c r="V1749" s="59">
        <v>256</v>
      </c>
      <c r="W1749" s="55" t="s">
        <v>21</v>
      </c>
      <c r="X1749" s="61">
        <v>6</v>
      </c>
      <c r="Y1749" s="11">
        <f t="shared" si="130"/>
        <v>1991</v>
      </c>
      <c r="Z1749" s="7" t="str">
        <f t="shared" si="131"/>
        <v>1991.4</v>
      </c>
      <c r="AA1749" s="12">
        <f>IF(AND(INDEX('Rate Case History'!V$11:V$13,MATCH($F1749,'Rate Case History'!$U$11:$U$13,0))="Yes",INDEX('Rate Case History'!V$15:V$17,MATCH($N1749,'Rate Case History'!$U$15:$U$17,0))="Yes",$M1749&lt;='Rate Case History'!$V$7,ISNUMBER($S1749)),$S1749/100,"NA")</f>
        <v>0.13400000000000001</v>
      </c>
    </row>
    <row r="1750" spans="1:27" x14ac:dyDescent="0.25">
      <c r="A1750" s="55" t="s">
        <v>153</v>
      </c>
      <c r="B1750" s="56" t="s">
        <v>1328</v>
      </c>
      <c r="C1750" s="55" t="s">
        <v>123</v>
      </c>
      <c r="D1750" s="55" t="s">
        <v>2580</v>
      </c>
      <c r="E1750" s="55" t="s">
        <v>163</v>
      </c>
      <c r="F1750" s="55" t="s">
        <v>35</v>
      </c>
      <c r="G1750" s="57">
        <v>32993</v>
      </c>
      <c r="H1750" s="58">
        <v>8.9</v>
      </c>
      <c r="I1750" s="59">
        <v>13.75</v>
      </c>
      <c r="J1750" s="59">
        <v>13.6</v>
      </c>
      <c r="K1750" s="59">
        <v>47.82</v>
      </c>
      <c r="L1750" s="59" t="s">
        <v>17</v>
      </c>
      <c r="M1750" s="57">
        <v>33085</v>
      </c>
      <c r="N1750" s="55" t="s">
        <v>76</v>
      </c>
      <c r="O1750" s="58">
        <v>-1.9</v>
      </c>
      <c r="P1750" s="55" t="s">
        <v>74</v>
      </c>
      <c r="Q1750" s="55" t="s">
        <v>74</v>
      </c>
      <c r="R1750" s="60" t="s">
        <v>17</v>
      </c>
      <c r="S1750" s="60" t="s">
        <v>17</v>
      </c>
      <c r="T1750" s="59" t="s">
        <v>17</v>
      </c>
      <c r="U1750" s="55" t="s">
        <v>17</v>
      </c>
      <c r="V1750" s="60" t="s">
        <v>17</v>
      </c>
      <c r="W1750" s="55" t="s">
        <v>17</v>
      </c>
      <c r="X1750" s="61">
        <v>3</v>
      </c>
      <c r="Y1750" s="11">
        <f t="shared" si="130"/>
        <v>1990</v>
      </c>
      <c r="Z1750" s="7" t="str">
        <f t="shared" si="131"/>
        <v>1990.3</v>
      </c>
      <c r="AA1750" s="12" t="str">
        <f>IF(AND(INDEX('Rate Case History'!V$11:V$13,MATCH($F1750,'Rate Case History'!$U$11:$U$13,0))="Yes",INDEX('Rate Case History'!V$15:V$17,MATCH($N1750,'Rate Case History'!$U$15:$U$17,0))="Yes",$M1750&lt;='Rate Case History'!$V$7,ISNUMBER($S1750)),$S1750/100,"NA")</f>
        <v>NA</v>
      </c>
    </row>
    <row r="1751" spans="1:27" x14ac:dyDescent="0.25">
      <c r="A1751" s="55" t="s">
        <v>153</v>
      </c>
      <c r="B1751" s="56" t="s">
        <v>1328</v>
      </c>
      <c r="C1751" s="55" t="s">
        <v>123</v>
      </c>
      <c r="D1751" s="55" t="s">
        <v>2581</v>
      </c>
      <c r="E1751" s="55" t="s">
        <v>163</v>
      </c>
      <c r="F1751" s="55" t="s">
        <v>35</v>
      </c>
      <c r="G1751" s="57">
        <v>32626</v>
      </c>
      <c r="H1751" s="58">
        <v>17.899999999999999</v>
      </c>
      <c r="I1751" s="59">
        <v>13.95</v>
      </c>
      <c r="J1751" s="59">
        <v>14.2</v>
      </c>
      <c r="K1751" s="59">
        <v>49.58</v>
      </c>
      <c r="L1751" s="59">
        <v>237.4</v>
      </c>
      <c r="M1751" s="57">
        <v>32812</v>
      </c>
      <c r="N1751" s="55" t="s">
        <v>76</v>
      </c>
      <c r="O1751" s="58">
        <v>11.1</v>
      </c>
      <c r="P1751" s="55" t="s">
        <v>74</v>
      </c>
      <c r="Q1751" s="55" t="s">
        <v>74</v>
      </c>
      <c r="R1751" s="60">
        <v>13.53</v>
      </c>
      <c r="S1751" s="60">
        <v>13.6</v>
      </c>
      <c r="T1751" s="59">
        <v>49.41</v>
      </c>
      <c r="U1751" s="55" t="s">
        <v>1898</v>
      </c>
      <c r="V1751" s="60">
        <v>235.4</v>
      </c>
      <c r="W1751" s="55" t="s">
        <v>21</v>
      </c>
      <c r="X1751" s="61">
        <v>6</v>
      </c>
      <c r="Y1751" s="11">
        <f t="shared" si="130"/>
        <v>1989</v>
      </c>
      <c r="Z1751" s="7" t="str">
        <f t="shared" si="131"/>
        <v>1989.4</v>
      </c>
      <c r="AA1751" s="12">
        <f>IF(AND(INDEX('Rate Case History'!V$11:V$13,MATCH($F1751,'Rate Case History'!$U$11:$U$13,0))="Yes",INDEX('Rate Case History'!V$15:V$17,MATCH($N1751,'Rate Case History'!$U$15:$U$17,0))="Yes",$M1751&lt;='Rate Case History'!$V$7,ISNUMBER($S1751)),$S1751/100,"NA")</f>
        <v>0.13600000000000001</v>
      </c>
    </row>
    <row r="1752" spans="1:27" x14ac:dyDescent="0.25">
      <c r="A1752" s="55" t="s">
        <v>153</v>
      </c>
      <c r="B1752" s="56" t="s">
        <v>1328</v>
      </c>
      <c r="C1752" s="55" t="s">
        <v>123</v>
      </c>
      <c r="D1752" s="55" t="s">
        <v>2582</v>
      </c>
      <c r="E1752" s="55" t="s">
        <v>163</v>
      </c>
      <c r="F1752" s="55" t="s">
        <v>35</v>
      </c>
      <c r="G1752" s="57">
        <v>31593</v>
      </c>
      <c r="H1752" s="58">
        <v>-0.4</v>
      </c>
      <c r="I1752" s="59">
        <v>13.96</v>
      </c>
      <c r="J1752" s="59">
        <v>15</v>
      </c>
      <c r="K1752" s="59">
        <v>44.75</v>
      </c>
      <c r="L1752" s="59" t="s">
        <v>17</v>
      </c>
      <c r="M1752" s="57">
        <v>31776</v>
      </c>
      <c r="N1752" s="55" t="s">
        <v>76</v>
      </c>
      <c r="O1752" s="58">
        <v>-6.7</v>
      </c>
      <c r="P1752" s="55" t="s">
        <v>74</v>
      </c>
      <c r="Q1752" s="55" t="s">
        <v>74</v>
      </c>
      <c r="R1752" s="59">
        <v>13.43</v>
      </c>
      <c r="S1752" s="59">
        <v>13.9</v>
      </c>
      <c r="T1752" s="59">
        <v>45.86</v>
      </c>
      <c r="U1752" s="55" t="s">
        <v>1987</v>
      </c>
      <c r="V1752" s="59" t="s">
        <v>17</v>
      </c>
      <c r="W1752" s="55" t="s">
        <v>21</v>
      </c>
      <c r="X1752" s="61">
        <v>6</v>
      </c>
      <c r="Y1752" s="11">
        <f t="shared" si="130"/>
        <v>1986</v>
      </c>
      <c r="Z1752" s="7" t="str">
        <f t="shared" si="131"/>
        <v>1986.4</v>
      </c>
      <c r="AA1752" s="12">
        <f>IF(AND(INDEX('Rate Case History'!V$11:V$13,MATCH($F1752,'Rate Case History'!$U$11:$U$13,0))="Yes",INDEX('Rate Case History'!V$15:V$17,MATCH($N1752,'Rate Case History'!$U$15:$U$17,0))="Yes",$M1752&lt;='Rate Case History'!$V$7,ISNUMBER($S1752)),$S1752/100,"NA")</f>
        <v>0.13900000000000001</v>
      </c>
    </row>
    <row r="1753" spans="1:27" x14ac:dyDescent="0.25">
      <c r="A1753" s="55" t="s">
        <v>153</v>
      </c>
      <c r="B1753" s="56" t="s">
        <v>1328</v>
      </c>
      <c r="C1753" s="55" t="s">
        <v>123</v>
      </c>
      <c r="D1753" s="55" t="s">
        <v>2583</v>
      </c>
      <c r="E1753" s="55" t="s">
        <v>163</v>
      </c>
      <c r="F1753" s="55" t="s">
        <v>35</v>
      </c>
      <c r="G1753" s="57">
        <v>31226</v>
      </c>
      <c r="H1753" s="58">
        <v>26.1</v>
      </c>
      <c r="I1753" s="59">
        <v>14.88</v>
      </c>
      <c r="J1753" s="59">
        <v>15.5</v>
      </c>
      <c r="K1753" s="59">
        <v>44.98</v>
      </c>
      <c r="L1753" s="59">
        <v>214.3</v>
      </c>
      <c r="M1753" s="57">
        <v>31401</v>
      </c>
      <c r="N1753" s="55" t="s">
        <v>76</v>
      </c>
      <c r="O1753" s="58">
        <v>10.8</v>
      </c>
      <c r="P1753" s="55" t="s">
        <v>74</v>
      </c>
      <c r="Q1753" s="55" t="s">
        <v>74</v>
      </c>
      <c r="R1753" s="59">
        <v>14.42</v>
      </c>
      <c r="S1753" s="59">
        <v>15</v>
      </c>
      <c r="T1753" s="59">
        <v>43.75</v>
      </c>
      <c r="U1753" s="55" t="s">
        <v>1953</v>
      </c>
      <c r="V1753" s="59">
        <v>214.3</v>
      </c>
      <c r="W1753" s="55" t="s">
        <v>21</v>
      </c>
      <c r="X1753" s="61">
        <v>5</v>
      </c>
      <c r="Y1753" s="11">
        <f t="shared" si="130"/>
        <v>1985</v>
      </c>
      <c r="Z1753" s="7" t="str">
        <f t="shared" si="131"/>
        <v>1985.4</v>
      </c>
      <c r="AA1753" s="12">
        <f>IF(AND(INDEX('Rate Case History'!V$11:V$13,MATCH($F1753,'Rate Case History'!$U$11:$U$13,0))="Yes",INDEX('Rate Case History'!V$15:V$17,MATCH($N1753,'Rate Case History'!$U$15:$U$17,0))="Yes",$M1753&lt;='Rate Case History'!$V$7,ISNUMBER($S1753)),$S1753/100,"NA")</f>
        <v>0.15</v>
      </c>
    </row>
    <row r="1754" spans="1:27" x14ac:dyDescent="0.25">
      <c r="A1754" s="55" t="s">
        <v>153</v>
      </c>
      <c r="B1754" s="56" t="s">
        <v>1328</v>
      </c>
      <c r="C1754" s="55" t="s">
        <v>123</v>
      </c>
      <c r="D1754" s="55" t="s">
        <v>2584</v>
      </c>
      <c r="E1754" s="55" t="s">
        <v>163</v>
      </c>
      <c r="F1754" s="55" t="s">
        <v>35</v>
      </c>
      <c r="G1754" s="57">
        <v>30861</v>
      </c>
      <c r="H1754" s="58">
        <v>7</v>
      </c>
      <c r="I1754" s="59">
        <v>14.38</v>
      </c>
      <c r="J1754" s="59">
        <v>15.5</v>
      </c>
      <c r="K1754" s="59">
        <v>45.49</v>
      </c>
      <c r="L1754" s="59">
        <v>209.1</v>
      </c>
      <c r="M1754" s="57">
        <v>31036</v>
      </c>
      <c r="N1754" s="55" t="s">
        <v>76</v>
      </c>
      <c r="O1754" s="58">
        <v>-1.3</v>
      </c>
      <c r="P1754" s="55" t="s">
        <v>74</v>
      </c>
      <c r="Q1754" s="55" t="s">
        <v>74</v>
      </c>
      <c r="R1754" s="59">
        <v>14.09</v>
      </c>
      <c r="S1754" s="59">
        <v>15</v>
      </c>
      <c r="T1754" s="59">
        <v>45.49</v>
      </c>
      <c r="U1754" s="55" t="s">
        <v>1945</v>
      </c>
      <c r="V1754" s="59">
        <v>209.1</v>
      </c>
      <c r="W1754" s="55" t="s">
        <v>21</v>
      </c>
      <c r="X1754" s="61">
        <v>5</v>
      </c>
      <c r="Y1754" s="11">
        <f t="shared" si="130"/>
        <v>1984</v>
      </c>
      <c r="Z1754" s="7" t="str">
        <f t="shared" si="131"/>
        <v>1984.4</v>
      </c>
      <c r="AA1754" s="12">
        <f>IF(AND(INDEX('Rate Case History'!V$11:V$13,MATCH($F1754,'Rate Case History'!$U$11:$U$13,0))="Yes",INDEX('Rate Case History'!V$15:V$17,MATCH($N1754,'Rate Case History'!$U$15:$U$17,0))="Yes",$M1754&lt;='Rate Case History'!$V$7,ISNUMBER($S1754)),$S1754/100,"NA")</f>
        <v>0.15</v>
      </c>
    </row>
    <row r="1755" spans="1:27" x14ac:dyDescent="0.25">
      <c r="A1755" s="55" t="s">
        <v>153</v>
      </c>
      <c r="B1755" s="56" t="s">
        <v>1328</v>
      </c>
      <c r="C1755" s="55" t="s">
        <v>123</v>
      </c>
      <c r="D1755" s="55" t="s">
        <v>2585</v>
      </c>
      <c r="E1755" s="55" t="s">
        <v>163</v>
      </c>
      <c r="F1755" s="55" t="s">
        <v>35</v>
      </c>
      <c r="G1755" s="57">
        <v>30495</v>
      </c>
      <c r="H1755" s="58">
        <v>13</v>
      </c>
      <c r="I1755" s="59">
        <v>13.81</v>
      </c>
      <c r="J1755" s="59">
        <v>15</v>
      </c>
      <c r="K1755" s="59">
        <v>42.47</v>
      </c>
      <c r="L1755" s="59" t="s">
        <v>17</v>
      </c>
      <c r="M1755" s="57">
        <v>30679</v>
      </c>
      <c r="N1755" s="55" t="s">
        <v>76</v>
      </c>
      <c r="O1755" s="58">
        <v>10.3</v>
      </c>
      <c r="P1755" s="55" t="s">
        <v>74</v>
      </c>
      <c r="Q1755" s="55" t="s">
        <v>74</v>
      </c>
      <c r="R1755" s="59">
        <v>13.59</v>
      </c>
      <c r="S1755" s="59">
        <v>15</v>
      </c>
      <c r="T1755" s="59">
        <v>44.27</v>
      </c>
      <c r="U1755" s="55" t="s">
        <v>1955</v>
      </c>
      <c r="V1755" s="59" t="s">
        <v>17</v>
      </c>
      <c r="W1755" s="55" t="s">
        <v>21</v>
      </c>
      <c r="X1755" s="61">
        <v>6</v>
      </c>
      <c r="Y1755" s="11">
        <f t="shared" ref="Y1755:Y1793" si="132">YEAR(M1755)</f>
        <v>1983</v>
      </c>
      <c r="Z1755" s="7" t="str">
        <f t="shared" ref="Z1755:Z1793" si="133">YEAR(M1755)&amp;"."&amp;INT((MONTH(M1755)-1)/3)+1</f>
        <v>1983.4</v>
      </c>
      <c r="AA1755" s="12">
        <f>IF(AND(INDEX('Rate Case History'!V$11:V$13,MATCH($F1755,'Rate Case History'!$U$11:$U$13,0))="Yes",INDEX('Rate Case History'!V$15:V$17,MATCH($N1755,'Rate Case History'!$U$15:$U$17,0))="Yes",$M1755&lt;='Rate Case History'!$V$7,ISNUMBER($S1755)),$S1755/100,"NA")</f>
        <v>0.15</v>
      </c>
    </row>
    <row r="1756" spans="1:27" x14ac:dyDescent="0.25">
      <c r="A1756" s="55" t="s">
        <v>153</v>
      </c>
      <c r="B1756" s="56" t="s">
        <v>1328</v>
      </c>
      <c r="C1756" s="55" t="s">
        <v>123</v>
      </c>
      <c r="D1756" s="55" t="s">
        <v>2586</v>
      </c>
      <c r="E1756" s="55" t="s">
        <v>163</v>
      </c>
      <c r="F1756" s="55" t="s">
        <v>35</v>
      </c>
      <c r="G1756" s="57">
        <v>30130</v>
      </c>
      <c r="H1756" s="58">
        <v>16.2</v>
      </c>
      <c r="I1756" s="59">
        <v>13.81</v>
      </c>
      <c r="J1756" s="59">
        <v>15</v>
      </c>
      <c r="K1756" s="59">
        <v>42.68</v>
      </c>
      <c r="L1756" s="59" t="s">
        <v>17</v>
      </c>
      <c r="M1756" s="57">
        <v>30334</v>
      </c>
      <c r="N1756" s="55" t="s">
        <v>76</v>
      </c>
      <c r="O1756" s="58">
        <v>11.5</v>
      </c>
      <c r="P1756" s="55" t="s">
        <v>74</v>
      </c>
      <c r="Q1756" s="55" t="s">
        <v>74</v>
      </c>
      <c r="R1756" s="59">
        <v>13.36</v>
      </c>
      <c r="S1756" s="59">
        <v>15</v>
      </c>
      <c r="T1756" s="59">
        <v>43.07</v>
      </c>
      <c r="U1756" s="55" t="s">
        <v>1998</v>
      </c>
      <c r="V1756" s="59" t="s">
        <v>17</v>
      </c>
      <c r="W1756" s="55" t="s">
        <v>21</v>
      </c>
      <c r="X1756" s="61">
        <v>6</v>
      </c>
      <c r="Y1756" s="11">
        <f t="shared" si="132"/>
        <v>1983</v>
      </c>
      <c r="Z1756" s="7" t="str">
        <f t="shared" si="133"/>
        <v>1983.1</v>
      </c>
      <c r="AA1756" s="12">
        <f>IF(AND(INDEX('Rate Case History'!V$11:V$13,MATCH($F1756,'Rate Case History'!$U$11:$U$13,0))="Yes",INDEX('Rate Case History'!V$15:V$17,MATCH($N1756,'Rate Case History'!$U$15:$U$17,0))="Yes",$M1756&lt;='Rate Case History'!$V$7,ISNUMBER($S1756)),$S1756/100,"NA")</f>
        <v>0.15</v>
      </c>
    </row>
    <row r="1757" spans="1:27" x14ac:dyDescent="0.25">
      <c r="A1757" s="55" t="s">
        <v>153</v>
      </c>
      <c r="B1757" s="56" t="s">
        <v>1328</v>
      </c>
      <c r="C1757" s="55" t="s">
        <v>123</v>
      </c>
      <c r="D1757" s="55" t="s">
        <v>2587</v>
      </c>
      <c r="E1757" s="55" t="s">
        <v>163</v>
      </c>
      <c r="F1757" s="55" t="s">
        <v>35</v>
      </c>
      <c r="G1757" s="57">
        <v>29802</v>
      </c>
      <c r="H1757" s="58">
        <v>29.1</v>
      </c>
      <c r="I1757" s="59" t="s">
        <v>17</v>
      </c>
      <c r="J1757" s="59">
        <v>16</v>
      </c>
      <c r="K1757" s="59">
        <v>40.950000000000003</v>
      </c>
      <c r="L1757" s="59" t="s">
        <v>17</v>
      </c>
      <c r="M1757" s="57">
        <v>30047</v>
      </c>
      <c r="N1757" s="55" t="s">
        <v>76</v>
      </c>
      <c r="O1757" s="58">
        <v>23.4</v>
      </c>
      <c r="P1757" s="55" t="s">
        <v>74</v>
      </c>
      <c r="Q1757" s="55" t="s">
        <v>74</v>
      </c>
      <c r="R1757" s="59" t="s">
        <v>17</v>
      </c>
      <c r="S1757" s="59">
        <v>15</v>
      </c>
      <c r="T1757" s="59">
        <v>41.11</v>
      </c>
      <c r="U1757" s="55" t="s">
        <v>1958</v>
      </c>
      <c r="V1757" s="59" t="s">
        <v>17</v>
      </c>
      <c r="W1757" s="55" t="s">
        <v>21</v>
      </c>
      <c r="X1757" s="61">
        <v>8</v>
      </c>
      <c r="Y1757" s="11">
        <f t="shared" si="132"/>
        <v>1982</v>
      </c>
      <c r="Z1757" s="7" t="str">
        <f t="shared" si="133"/>
        <v>1982.2</v>
      </c>
      <c r="AA1757" s="12">
        <f>IF(AND(INDEX('Rate Case History'!V$11:V$13,MATCH($F1757,'Rate Case History'!$U$11:$U$13,0))="Yes",INDEX('Rate Case History'!V$15:V$17,MATCH($N1757,'Rate Case History'!$U$15:$U$17,0))="Yes",$M1757&lt;='Rate Case History'!$V$7,ISNUMBER($S1757)),$S1757/100,"NA")</f>
        <v>0.15</v>
      </c>
    </row>
    <row r="1758" spans="1:27" x14ac:dyDescent="0.25">
      <c r="A1758" s="55" t="s">
        <v>153</v>
      </c>
      <c r="B1758" s="56" t="s">
        <v>1328</v>
      </c>
      <c r="C1758" s="55" t="s">
        <v>123</v>
      </c>
      <c r="D1758" s="55" t="s">
        <v>2588</v>
      </c>
      <c r="E1758" s="55" t="s">
        <v>163</v>
      </c>
      <c r="F1758" s="55" t="s">
        <v>35</v>
      </c>
      <c r="G1758" s="57">
        <v>29356</v>
      </c>
      <c r="H1758" s="58">
        <v>25.2</v>
      </c>
      <c r="I1758" s="59" t="s">
        <v>17</v>
      </c>
      <c r="J1758" s="59">
        <v>15</v>
      </c>
      <c r="K1758" s="59">
        <v>43.78</v>
      </c>
      <c r="L1758" s="59" t="s">
        <v>17</v>
      </c>
      <c r="M1758" s="57">
        <v>29573</v>
      </c>
      <c r="N1758" s="55" t="s">
        <v>76</v>
      </c>
      <c r="O1758" s="58">
        <v>22.9</v>
      </c>
      <c r="P1758" s="55" t="s">
        <v>74</v>
      </c>
      <c r="Q1758" s="55" t="s">
        <v>74</v>
      </c>
      <c r="R1758" s="59" t="s">
        <v>17</v>
      </c>
      <c r="S1758" s="59">
        <v>14</v>
      </c>
      <c r="T1758" s="59">
        <v>42.2</v>
      </c>
      <c r="U1758" s="55" t="s">
        <v>1981</v>
      </c>
      <c r="V1758" s="59" t="s">
        <v>17</v>
      </c>
      <c r="W1758" s="55" t="s">
        <v>21</v>
      </c>
      <c r="X1758" s="61">
        <v>7</v>
      </c>
      <c r="Y1758" s="11">
        <f t="shared" si="132"/>
        <v>1980</v>
      </c>
      <c r="Z1758" s="7" t="str">
        <f t="shared" si="133"/>
        <v>1980.4</v>
      </c>
      <c r="AA1758" s="12">
        <f>IF(AND(INDEX('Rate Case History'!V$11:V$13,MATCH($F1758,'Rate Case History'!$U$11:$U$13,0))="Yes",INDEX('Rate Case History'!V$15:V$17,MATCH($N1758,'Rate Case History'!$U$15:$U$17,0))="Yes",$M1758&lt;='Rate Case History'!$V$7,ISNUMBER($S1758)),$S1758/100,"NA")</f>
        <v>0.14000000000000001</v>
      </c>
    </row>
    <row r="1759" spans="1:27" x14ac:dyDescent="0.25">
      <c r="A1759" s="55" t="s">
        <v>153</v>
      </c>
      <c r="B1759" s="56" t="s">
        <v>1328</v>
      </c>
      <c r="C1759" s="55" t="s">
        <v>123</v>
      </c>
      <c r="D1759" s="55" t="s">
        <v>2589</v>
      </c>
      <c r="E1759" s="55" t="s">
        <v>163</v>
      </c>
      <c r="F1759" s="55" t="s">
        <v>35</v>
      </c>
      <c r="G1759" s="57">
        <v>28550</v>
      </c>
      <c r="H1759" s="58">
        <v>12.8</v>
      </c>
      <c r="I1759" s="59" t="s">
        <v>17</v>
      </c>
      <c r="J1759" s="59">
        <v>13</v>
      </c>
      <c r="K1759" s="59">
        <v>44.58</v>
      </c>
      <c r="L1759" s="59" t="s">
        <v>17</v>
      </c>
      <c r="M1759" s="57">
        <v>29266</v>
      </c>
      <c r="N1759" s="55" t="s">
        <v>76</v>
      </c>
      <c r="O1759" s="58">
        <v>8.1</v>
      </c>
      <c r="P1759" s="55" t="s">
        <v>74</v>
      </c>
      <c r="Q1759" s="55" t="s">
        <v>75</v>
      </c>
      <c r="R1759" s="59" t="s">
        <v>17</v>
      </c>
      <c r="S1759" s="59">
        <v>13</v>
      </c>
      <c r="T1759" s="59">
        <v>41.2</v>
      </c>
      <c r="U1759" s="55" t="s">
        <v>2196</v>
      </c>
      <c r="V1759" s="60" t="s">
        <v>17</v>
      </c>
      <c r="W1759" s="55" t="s">
        <v>21</v>
      </c>
      <c r="X1759" s="61">
        <v>23</v>
      </c>
      <c r="Y1759" s="11">
        <f t="shared" si="132"/>
        <v>1980</v>
      </c>
      <c r="Z1759" s="7" t="str">
        <f t="shared" si="133"/>
        <v>1980.1</v>
      </c>
      <c r="AA1759" s="12">
        <f>IF(AND(INDEX('Rate Case History'!V$11:V$13,MATCH($F1759,'Rate Case History'!$U$11:$U$13,0))="Yes",INDEX('Rate Case History'!V$15:V$17,MATCH($N1759,'Rate Case History'!$U$15:$U$17,0))="Yes",$M1759&lt;='Rate Case History'!$V$7,ISNUMBER($S1759)),$S1759/100,"NA")</f>
        <v>0.13</v>
      </c>
    </row>
    <row r="1760" spans="1:27" x14ac:dyDescent="0.25">
      <c r="A1760" s="55" t="s">
        <v>153</v>
      </c>
      <c r="B1760" s="56" t="s">
        <v>1340</v>
      </c>
      <c r="C1760" s="55" t="s">
        <v>59</v>
      </c>
      <c r="D1760" s="55" t="s">
        <v>1341</v>
      </c>
      <c r="E1760" s="55" t="s">
        <v>163</v>
      </c>
      <c r="F1760" s="55" t="s">
        <v>35</v>
      </c>
      <c r="G1760" s="57">
        <v>35080</v>
      </c>
      <c r="H1760" s="58">
        <v>4.3</v>
      </c>
      <c r="I1760" s="59">
        <v>10.59</v>
      </c>
      <c r="J1760" s="59">
        <v>12.5</v>
      </c>
      <c r="K1760" s="59">
        <v>53.4</v>
      </c>
      <c r="L1760" s="59" t="s">
        <v>17</v>
      </c>
      <c r="M1760" s="57">
        <v>35474</v>
      </c>
      <c r="N1760" s="55" t="s">
        <v>76</v>
      </c>
      <c r="O1760" s="58">
        <v>-6.5</v>
      </c>
      <c r="P1760" s="55" t="s">
        <v>74</v>
      </c>
      <c r="Q1760" s="55" t="s">
        <v>74</v>
      </c>
      <c r="R1760" s="59">
        <v>10.29</v>
      </c>
      <c r="S1760" s="59">
        <v>11.8</v>
      </c>
      <c r="T1760" s="59">
        <v>53.35</v>
      </c>
      <c r="U1760" s="55" t="s">
        <v>1736</v>
      </c>
      <c r="V1760" s="59" t="s">
        <v>17</v>
      </c>
      <c r="W1760" s="55" t="s">
        <v>21</v>
      </c>
      <c r="X1760" s="61">
        <v>13</v>
      </c>
      <c r="Y1760" s="11">
        <f t="shared" si="132"/>
        <v>1997</v>
      </c>
      <c r="Z1760" s="7" t="str">
        <f t="shared" si="133"/>
        <v>1997.1</v>
      </c>
      <c r="AA1760" s="12">
        <f>IF(AND(INDEX('Rate Case History'!V$11:V$13,MATCH($F1760,'Rate Case History'!$U$11:$U$13,0))="Yes",INDEX('Rate Case History'!V$15:V$17,MATCH($N1760,'Rate Case History'!$U$15:$U$17,0))="Yes",$M1760&lt;='Rate Case History'!$V$7,ISNUMBER($S1760)),$S1760/100,"NA")</f>
        <v>0.11800000000000001</v>
      </c>
    </row>
    <row r="1761" spans="1:27" x14ac:dyDescent="0.25">
      <c r="A1761" s="55" t="s">
        <v>153</v>
      </c>
      <c r="B1761" s="56" t="s">
        <v>1340</v>
      </c>
      <c r="C1761" s="55" t="s">
        <v>59</v>
      </c>
      <c r="D1761" s="55" t="s">
        <v>1342</v>
      </c>
      <c r="E1761" s="55" t="s">
        <v>163</v>
      </c>
      <c r="F1761" s="55" t="s">
        <v>35</v>
      </c>
      <c r="G1761" s="57">
        <v>34785</v>
      </c>
      <c r="H1761" s="58">
        <v>1.9</v>
      </c>
      <c r="I1761" s="59">
        <v>10.97</v>
      </c>
      <c r="J1761" s="59">
        <v>12.3</v>
      </c>
      <c r="K1761" s="59">
        <v>54.31</v>
      </c>
      <c r="L1761" s="60" t="s">
        <v>17</v>
      </c>
      <c r="M1761" s="57">
        <v>34953</v>
      </c>
      <c r="N1761" s="55" t="s">
        <v>76</v>
      </c>
      <c r="O1761" s="58">
        <v>-8.3000000000000007</v>
      </c>
      <c r="P1761" s="55" t="s">
        <v>74</v>
      </c>
      <c r="Q1761" s="55" t="s">
        <v>74</v>
      </c>
      <c r="R1761" s="59">
        <v>10.18</v>
      </c>
      <c r="S1761" s="59">
        <v>11.3</v>
      </c>
      <c r="T1761" s="59">
        <v>53.96</v>
      </c>
      <c r="U1761" s="55" t="s">
        <v>1724</v>
      </c>
      <c r="V1761" s="60" t="s">
        <v>17</v>
      </c>
      <c r="W1761" s="55" t="s">
        <v>21</v>
      </c>
      <c r="X1761" s="61">
        <v>5</v>
      </c>
      <c r="Y1761" s="11">
        <f t="shared" si="132"/>
        <v>1995</v>
      </c>
      <c r="Z1761" s="7" t="str">
        <f t="shared" si="133"/>
        <v>1995.3</v>
      </c>
      <c r="AA1761" s="12">
        <f>IF(AND(INDEX('Rate Case History'!V$11:V$13,MATCH($F1761,'Rate Case History'!$U$11:$U$13,0))="Yes",INDEX('Rate Case History'!V$15:V$17,MATCH($N1761,'Rate Case History'!$U$15:$U$17,0))="Yes",$M1761&lt;='Rate Case History'!$V$7,ISNUMBER($S1761)),$S1761/100,"NA")</f>
        <v>0.113</v>
      </c>
    </row>
    <row r="1762" spans="1:27" x14ac:dyDescent="0.25">
      <c r="A1762" s="55" t="s">
        <v>153</v>
      </c>
      <c r="B1762" s="56" t="s">
        <v>1340</v>
      </c>
      <c r="C1762" s="55" t="s">
        <v>59</v>
      </c>
      <c r="D1762" s="55" t="s">
        <v>1343</v>
      </c>
      <c r="E1762" s="55" t="s">
        <v>163</v>
      </c>
      <c r="F1762" s="55" t="s">
        <v>35</v>
      </c>
      <c r="G1762" s="57">
        <v>33968</v>
      </c>
      <c r="H1762" s="58">
        <v>17</v>
      </c>
      <c r="I1762" s="59">
        <v>11.77</v>
      </c>
      <c r="J1762" s="59">
        <v>13.75</v>
      </c>
      <c r="K1762" s="59">
        <v>53.1</v>
      </c>
      <c r="L1762" s="59">
        <v>223</v>
      </c>
      <c r="M1762" s="57">
        <v>34212</v>
      </c>
      <c r="N1762" s="55" t="s">
        <v>76</v>
      </c>
      <c r="O1762" s="58">
        <v>9.1999999999999993</v>
      </c>
      <c r="P1762" s="55" t="s">
        <v>74</v>
      </c>
      <c r="Q1762" s="55" t="s">
        <v>74</v>
      </c>
      <c r="R1762" s="59">
        <v>9.7100000000000009</v>
      </c>
      <c r="S1762" s="59">
        <v>11.9</v>
      </c>
      <c r="T1762" s="59">
        <v>51.12</v>
      </c>
      <c r="U1762" s="55" t="s">
        <v>1909</v>
      </c>
      <c r="V1762" s="59">
        <v>223</v>
      </c>
      <c r="W1762" s="55" t="s">
        <v>21</v>
      </c>
      <c r="X1762" s="61">
        <v>8</v>
      </c>
      <c r="Y1762" s="11">
        <f t="shared" si="132"/>
        <v>1993</v>
      </c>
      <c r="Z1762" s="7" t="str">
        <f t="shared" si="133"/>
        <v>1993.3</v>
      </c>
      <c r="AA1762" s="12">
        <f>IF(AND(INDEX('Rate Case History'!V$11:V$13,MATCH($F1762,'Rate Case History'!$U$11:$U$13,0))="Yes",INDEX('Rate Case History'!V$15:V$17,MATCH($N1762,'Rate Case History'!$U$15:$U$17,0))="Yes",$M1762&lt;='Rate Case History'!$V$7,ISNUMBER($S1762)),$S1762/100,"NA")</f>
        <v>0.11900000000000001</v>
      </c>
    </row>
    <row r="1763" spans="1:27" x14ac:dyDescent="0.25">
      <c r="A1763" s="55" t="s">
        <v>153</v>
      </c>
      <c r="B1763" s="56" t="s">
        <v>1340</v>
      </c>
      <c r="C1763" s="55" t="s">
        <v>59</v>
      </c>
      <c r="D1763" s="55" t="s">
        <v>1344</v>
      </c>
      <c r="E1763" s="55" t="s">
        <v>163</v>
      </c>
      <c r="F1763" s="55" t="s">
        <v>35</v>
      </c>
      <c r="G1763" s="57">
        <v>33602</v>
      </c>
      <c r="H1763" s="58">
        <v>6</v>
      </c>
      <c r="I1763" s="59">
        <v>12.26</v>
      </c>
      <c r="J1763" s="59">
        <v>14</v>
      </c>
      <c r="K1763" s="59">
        <v>52.19</v>
      </c>
      <c r="L1763" s="60" t="s">
        <v>17</v>
      </c>
      <c r="M1763" s="57">
        <v>33890</v>
      </c>
      <c r="N1763" s="55" t="s">
        <v>76</v>
      </c>
      <c r="O1763" s="58">
        <v>4</v>
      </c>
      <c r="P1763" s="55" t="s">
        <v>74</v>
      </c>
      <c r="Q1763" s="55" t="s">
        <v>74</v>
      </c>
      <c r="R1763" s="59">
        <v>11.01</v>
      </c>
      <c r="S1763" s="59">
        <v>12.75</v>
      </c>
      <c r="T1763" s="59">
        <v>53.69</v>
      </c>
      <c r="U1763" s="55" t="s">
        <v>1910</v>
      </c>
      <c r="V1763" s="60">
        <v>190.7</v>
      </c>
      <c r="W1763" s="55" t="s">
        <v>21</v>
      </c>
      <c r="X1763" s="61">
        <v>9</v>
      </c>
      <c r="Y1763" s="11">
        <f t="shared" si="132"/>
        <v>1992</v>
      </c>
      <c r="Z1763" s="7" t="str">
        <f t="shared" si="133"/>
        <v>1992.4</v>
      </c>
      <c r="AA1763" s="12">
        <f>IF(AND(INDEX('Rate Case History'!V$11:V$13,MATCH($F1763,'Rate Case History'!$U$11:$U$13,0))="Yes",INDEX('Rate Case History'!V$15:V$17,MATCH($N1763,'Rate Case History'!$U$15:$U$17,0))="Yes",$M1763&lt;='Rate Case History'!$V$7,ISNUMBER($S1763)),$S1763/100,"NA")</f>
        <v>0.1275</v>
      </c>
    </row>
    <row r="1764" spans="1:27" x14ac:dyDescent="0.25">
      <c r="A1764" s="55" t="s">
        <v>153</v>
      </c>
      <c r="B1764" s="56" t="s">
        <v>1340</v>
      </c>
      <c r="C1764" s="55" t="s">
        <v>59</v>
      </c>
      <c r="D1764" s="55" t="s">
        <v>2590</v>
      </c>
      <c r="E1764" s="55" t="s">
        <v>163</v>
      </c>
      <c r="F1764" s="55" t="s">
        <v>35</v>
      </c>
      <c r="G1764" s="57">
        <v>33234</v>
      </c>
      <c r="H1764" s="58">
        <v>7.9</v>
      </c>
      <c r="I1764" s="59">
        <v>12.11</v>
      </c>
      <c r="J1764" s="59">
        <v>14.25</v>
      </c>
      <c r="K1764" s="59">
        <v>50.58</v>
      </c>
      <c r="L1764" s="59" t="s">
        <v>17</v>
      </c>
      <c r="M1764" s="57">
        <v>33479</v>
      </c>
      <c r="N1764" s="55" t="s">
        <v>76</v>
      </c>
      <c r="O1764" s="58">
        <v>3.4</v>
      </c>
      <c r="P1764" s="55" t="s">
        <v>74</v>
      </c>
      <c r="Q1764" s="55" t="s">
        <v>74</v>
      </c>
      <c r="R1764" s="59">
        <v>11.27</v>
      </c>
      <c r="S1764" s="59">
        <v>13.3</v>
      </c>
      <c r="T1764" s="59">
        <v>52.73</v>
      </c>
      <c r="U1764" s="55" t="s">
        <v>1894</v>
      </c>
      <c r="V1764" s="59" t="s">
        <v>17</v>
      </c>
      <c r="W1764" s="55" t="s">
        <v>21</v>
      </c>
      <c r="X1764" s="61">
        <v>8</v>
      </c>
      <c r="Y1764" s="11">
        <f t="shared" si="132"/>
        <v>1991</v>
      </c>
      <c r="Z1764" s="7" t="str">
        <f t="shared" si="133"/>
        <v>1991.3</v>
      </c>
      <c r="AA1764" s="12">
        <f>IF(AND(INDEX('Rate Case History'!V$11:V$13,MATCH($F1764,'Rate Case History'!$U$11:$U$13,0))="Yes",INDEX('Rate Case History'!V$15:V$17,MATCH($N1764,'Rate Case History'!$U$15:$U$17,0))="Yes",$M1764&lt;='Rate Case History'!$V$7,ISNUMBER($S1764)),$S1764/100,"NA")</f>
        <v>0.13300000000000001</v>
      </c>
    </row>
    <row r="1765" spans="1:27" x14ac:dyDescent="0.25">
      <c r="A1765" s="55" t="s">
        <v>153</v>
      </c>
      <c r="B1765" s="56" t="s">
        <v>1340</v>
      </c>
      <c r="C1765" s="55" t="s">
        <v>59</v>
      </c>
      <c r="D1765" s="55" t="s">
        <v>2591</v>
      </c>
      <c r="E1765" s="55" t="s">
        <v>163</v>
      </c>
      <c r="F1765" s="55" t="s">
        <v>35</v>
      </c>
      <c r="G1765" s="57">
        <v>32134</v>
      </c>
      <c r="H1765" s="58">
        <v>5</v>
      </c>
      <c r="I1765" s="59" t="s">
        <v>17</v>
      </c>
      <c r="J1765" s="59">
        <v>14</v>
      </c>
      <c r="K1765" s="59">
        <v>49.87</v>
      </c>
      <c r="L1765" s="60" t="s">
        <v>17</v>
      </c>
      <c r="M1765" s="57">
        <v>32413</v>
      </c>
      <c r="N1765" s="55" t="s">
        <v>76</v>
      </c>
      <c r="O1765" s="58">
        <v>-2.2999999999999998</v>
      </c>
      <c r="P1765" s="55" t="s">
        <v>74</v>
      </c>
      <c r="Q1765" s="55" t="s">
        <v>74</v>
      </c>
      <c r="R1765" s="59" t="s">
        <v>17</v>
      </c>
      <c r="S1765" s="59">
        <v>13.65</v>
      </c>
      <c r="T1765" s="59">
        <v>51.15</v>
      </c>
      <c r="U1765" s="55" t="s">
        <v>2210</v>
      </c>
      <c r="V1765" s="60" t="s">
        <v>17</v>
      </c>
      <c r="W1765" s="55" t="s">
        <v>21</v>
      </c>
      <c r="X1765" s="61">
        <v>9</v>
      </c>
      <c r="Y1765" s="11">
        <f t="shared" si="132"/>
        <v>1988</v>
      </c>
      <c r="Z1765" s="7" t="str">
        <f t="shared" si="133"/>
        <v>1988.3</v>
      </c>
      <c r="AA1765" s="12">
        <f>IF(AND(INDEX('Rate Case History'!V$11:V$13,MATCH($F1765,'Rate Case History'!$U$11:$U$13,0))="Yes",INDEX('Rate Case History'!V$15:V$17,MATCH($N1765,'Rate Case History'!$U$15:$U$17,0))="Yes",$M1765&lt;='Rate Case History'!$V$7,ISNUMBER($S1765)),$S1765/100,"NA")</f>
        <v>0.13650000000000001</v>
      </c>
    </row>
    <row r="1766" spans="1:27" x14ac:dyDescent="0.25">
      <c r="A1766" s="55" t="s">
        <v>153</v>
      </c>
      <c r="B1766" s="56" t="s">
        <v>1340</v>
      </c>
      <c r="C1766" s="55" t="s">
        <v>59</v>
      </c>
      <c r="D1766" s="55" t="s">
        <v>2592</v>
      </c>
      <c r="E1766" s="55" t="s">
        <v>163</v>
      </c>
      <c r="F1766" s="55" t="s">
        <v>35</v>
      </c>
      <c r="G1766" s="57">
        <v>30627</v>
      </c>
      <c r="H1766" s="58">
        <v>6.8</v>
      </c>
      <c r="I1766" s="59">
        <v>10.68</v>
      </c>
      <c r="J1766" s="59">
        <v>14.75</v>
      </c>
      <c r="K1766" s="59">
        <v>50.19</v>
      </c>
      <c r="L1766" s="59" t="s">
        <v>17</v>
      </c>
      <c r="M1766" s="57">
        <v>30922</v>
      </c>
      <c r="N1766" s="55" t="s">
        <v>76</v>
      </c>
      <c r="O1766" s="58">
        <v>4.4000000000000004</v>
      </c>
      <c r="P1766" s="55" t="s">
        <v>74</v>
      </c>
      <c r="Q1766" s="55" t="s">
        <v>74</v>
      </c>
      <c r="R1766" s="59">
        <v>10.47</v>
      </c>
      <c r="S1766" s="59">
        <v>14.75</v>
      </c>
      <c r="T1766" s="59">
        <v>50.82</v>
      </c>
      <c r="U1766" s="55" t="s">
        <v>2593</v>
      </c>
      <c r="V1766" s="59" t="s">
        <v>17</v>
      </c>
      <c r="W1766" s="55" t="s">
        <v>21</v>
      </c>
      <c r="X1766" s="61">
        <v>9</v>
      </c>
      <c r="Y1766" s="11">
        <f t="shared" si="132"/>
        <v>1984</v>
      </c>
      <c r="Z1766" s="7" t="str">
        <f t="shared" si="133"/>
        <v>1984.3</v>
      </c>
      <c r="AA1766" s="12">
        <f>IF(AND(INDEX('Rate Case History'!V$11:V$13,MATCH($F1766,'Rate Case History'!$U$11:$U$13,0))="Yes",INDEX('Rate Case History'!V$15:V$17,MATCH($N1766,'Rate Case History'!$U$15:$U$17,0))="Yes",$M1766&lt;='Rate Case History'!$V$7,ISNUMBER($S1766)),$S1766/100,"NA")</f>
        <v>0.14749999999999999</v>
      </c>
    </row>
    <row r="1767" spans="1:27" x14ac:dyDescent="0.25">
      <c r="A1767" s="55" t="s">
        <v>153</v>
      </c>
      <c r="B1767" s="56" t="s">
        <v>1340</v>
      </c>
      <c r="C1767" s="55" t="s">
        <v>59</v>
      </c>
      <c r="D1767" s="55" t="s">
        <v>2594</v>
      </c>
      <c r="E1767" s="55" t="s">
        <v>163</v>
      </c>
      <c r="F1767" s="55" t="s">
        <v>35</v>
      </c>
      <c r="G1767" s="57">
        <v>30224</v>
      </c>
      <c r="H1767" s="58">
        <v>10.9</v>
      </c>
      <c r="I1767" s="59">
        <v>11.27</v>
      </c>
      <c r="J1767" s="59">
        <v>14.75</v>
      </c>
      <c r="K1767" s="59">
        <v>47.79</v>
      </c>
      <c r="L1767" s="60" t="s">
        <v>17</v>
      </c>
      <c r="M1767" s="57">
        <v>30567</v>
      </c>
      <c r="N1767" s="55" t="s">
        <v>76</v>
      </c>
      <c r="O1767" s="58">
        <v>5.8</v>
      </c>
      <c r="P1767" s="55" t="s">
        <v>74</v>
      </c>
      <c r="Q1767" s="55" t="s">
        <v>74</v>
      </c>
      <c r="R1767" s="59">
        <v>10.62</v>
      </c>
      <c r="S1767" s="59">
        <v>14.75</v>
      </c>
      <c r="T1767" s="59">
        <v>47.79</v>
      </c>
      <c r="U1767" s="55" t="s">
        <v>1962</v>
      </c>
      <c r="V1767" s="60" t="s">
        <v>17</v>
      </c>
      <c r="W1767" s="55" t="s">
        <v>21</v>
      </c>
      <c r="X1767" s="61">
        <v>11</v>
      </c>
      <c r="Y1767" s="11">
        <f t="shared" si="132"/>
        <v>1983</v>
      </c>
      <c r="Z1767" s="7" t="str">
        <f t="shared" si="133"/>
        <v>1983.3</v>
      </c>
      <c r="AA1767" s="12">
        <f>IF(AND(INDEX('Rate Case History'!V$11:V$13,MATCH($F1767,'Rate Case History'!$U$11:$U$13,0))="Yes",INDEX('Rate Case History'!V$15:V$17,MATCH($N1767,'Rate Case History'!$U$15:$U$17,0))="Yes",$M1767&lt;='Rate Case History'!$V$7,ISNUMBER($S1767)),$S1767/100,"NA")</f>
        <v>0.14749999999999999</v>
      </c>
    </row>
    <row r="1768" spans="1:27" x14ac:dyDescent="0.25">
      <c r="A1768" s="55" t="s">
        <v>153</v>
      </c>
      <c r="B1768" s="56" t="s">
        <v>1340</v>
      </c>
      <c r="C1768" s="55" t="s">
        <v>59</v>
      </c>
      <c r="D1768" s="55" t="s">
        <v>2595</v>
      </c>
      <c r="E1768" s="55" t="s">
        <v>163</v>
      </c>
      <c r="F1768" s="55" t="s">
        <v>35</v>
      </c>
      <c r="G1768" s="57">
        <v>29987</v>
      </c>
      <c r="H1768" s="58">
        <v>14.2</v>
      </c>
      <c r="I1768" s="59">
        <v>11.63</v>
      </c>
      <c r="J1768" s="59">
        <v>16</v>
      </c>
      <c r="K1768" s="59">
        <v>44.3</v>
      </c>
      <c r="L1768" s="59">
        <v>150.4</v>
      </c>
      <c r="M1768" s="57">
        <v>30252</v>
      </c>
      <c r="N1768" s="55" t="s">
        <v>76</v>
      </c>
      <c r="O1768" s="58">
        <v>10.9</v>
      </c>
      <c r="P1768" s="55" t="s">
        <v>74</v>
      </c>
      <c r="Q1768" s="55" t="s">
        <v>74</v>
      </c>
      <c r="R1768" s="59">
        <v>10.72</v>
      </c>
      <c r="S1768" s="59">
        <v>14.75</v>
      </c>
      <c r="T1768" s="59">
        <v>44.73</v>
      </c>
      <c r="U1768" s="55" t="s">
        <v>2163</v>
      </c>
      <c r="V1768" s="59">
        <v>147.6</v>
      </c>
      <c r="W1768" s="55" t="s">
        <v>21</v>
      </c>
      <c r="X1768" s="61">
        <v>8</v>
      </c>
      <c r="Y1768" s="11">
        <f t="shared" si="132"/>
        <v>1982</v>
      </c>
      <c r="Z1768" s="7" t="str">
        <f t="shared" si="133"/>
        <v>1982.4</v>
      </c>
      <c r="AA1768" s="12">
        <f>IF(AND(INDEX('Rate Case History'!V$11:V$13,MATCH($F1768,'Rate Case History'!$U$11:$U$13,0))="Yes",INDEX('Rate Case History'!V$15:V$17,MATCH($N1768,'Rate Case History'!$U$15:$U$17,0))="Yes",$M1768&lt;='Rate Case History'!$V$7,ISNUMBER($S1768)),$S1768/100,"NA")</f>
        <v>0.14749999999999999</v>
      </c>
    </row>
    <row r="1769" spans="1:27" x14ac:dyDescent="0.25">
      <c r="A1769" s="55" t="s">
        <v>153</v>
      </c>
      <c r="B1769" s="56" t="s">
        <v>1340</v>
      </c>
      <c r="C1769" s="55" t="s">
        <v>59</v>
      </c>
      <c r="D1769" s="55" t="s">
        <v>2596</v>
      </c>
      <c r="E1769" s="55" t="s">
        <v>163</v>
      </c>
      <c r="F1769" s="55" t="s">
        <v>35</v>
      </c>
      <c r="G1769" s="57">
        <v>29633</v>
      </c>
      <c r="H1769" s="58">
        <v>22.3</v>
      </c>
      <c r="I1769" s="59" t="s">
        <v>17</v>
      </c>
      <c r="J1769" s="59">
        <v>16</v>
      </c>
      <c r="K1769" s="59">
        <v>37.1</v>
      </c>
      <c r="L1769" s="60" t="s">
        <v>17</v>
      </c>
      <c r="M1769" s="57">
        <v>29858</v>
      </c>
      <c r="N1769" s="55" t="s">
        <v>76</v>
      </c>
      <c r="O1769" s="58">
        <v>19.100000000000001</v>
      </c>
      <c r="P1769" s="55" t="s">
        <v>74</v>
      </c>
      <c r="Q1769" s="55" t="s">
        <v>74</v>
      </c>
      <c r="R1769" s="59">
        <v>11.58</v>
      </c>
      <c r="S1769" s="59">
        <v>14.5</v>
      </c>
      <c r="T1769" s="59">
        <v>38</v>
      </c>
      <c r="U1769" s="55" t="s">
        <v>1949</v>
      </c>
      <c r="V1769" s="60" t="s">
        <v>17</v>
      </c>
      <c r="W1769" s="55" t="s">
        <v>21</v>
      </c>
      <c r="X1769" s="61">
        <v>7</v>
      </c>
      <c r="Y1769" s="11">
        <f t="shared" si="132"/>
        <v>1981</v>
      </c>
      <c r="Z1769" s="7" t="str">
        <f t="shared" si="133"/>
        <v>1981.3</v>
      </c>
      <c r="AA1769" s="12">
        <f>IF(AND(INDEX('Rate Case History'!V$11:V$13,MATCH($F1769,'Rate Case History'!$U$11:$U$13,0))="Yes",INDEX('Rate Case History'!V$15:V$17,MATCH($N1769,'Rate Case History'!$U$15:$U$17,0))="Yes",$M1769&lt;='Rate Case History'!$V$7,ISNUMBER($S1769)),$S1769/100,"NA")</f>
        <v>0.14499999999999999</v>
      </c>
    </row>
    <row r="1770" spans="1:27" x14ac:dyDescent="0.25">
      <c r="A1770" s="55" t="s">
        <v>153</v>
      </c>
      <c r="B1770" s="56" t="s">
        <v>156</v>
      </c>
      <c r="C1770" s="55" t="s">
        <v>101</v>
      </c>
      <c r="D1770" s="55" t="s">
        <v>2644</v>
      </c>
      <c r="E1770" s="55" t="s">
        <v>163</v>
      </c>
      <c r="F1770" s="55" t="s">
        <v>35</v>
      </c>
      <c r="G1770" s="57">
        <v>45044</v>
      </c>
      <c r="H1770" s="58">
        <v>16.5</v>
      </c>
      <c r="I1770" s="59">
        <v>7.65</v>
      </c>
      <c r="J1770" s="59">
        <v>10</v>
      </c>
      <c r="K1770" s="59">
        <v>56.25</v>
      </c>
      <c r="L1770" s="60">
        <v>532.02700000000004</v>
      </c>
      <c r="M1770" s="57">
        <v>45239</v>
      </c>
      <c r="N1770" s="55" t="s">
        <v>76</v>
      </c>
      <c r="O1770" s="58">
        <v>12.702</v>
      </c>
      <c r="P1770" s="55" t="s">
        <v>75</v>
      </c>
      <c r="Q1770" s="55" t="s">
        <v>74</v>
      </c>
      <c r="R1770" s="59">
        <v>7.42</v>
      </c>
      <c r="S1770" s="59">
        <v>9.8000000000000007</v>
      </c>
      <c r="T1770" s="59">
        <v>53.7</v>
      </c>
      <c r="U1770" s="55" t="s">
        <v>1817</v>
      </c>
      <c r="V1770" s="60">
        <v>532.23199999999997</v>
      </c>
      <c r="W1770" s="55" t="s">
        <v>21</v>
      </c>
      <c r="X1770" s="61">
        <v>6</v>
      </c>
      <c r="Y1770" s="11">
        <f t="shared" si="132"/>
        <v>2023</v>
      </c>
      <c r="Z1770" s="7" t="str">
        <f t="shared" si="133"/>
        <v>2023.4</v>
      </c>
      <c r="AA1770" s="12">
        <f>IF(AND(INDEX('Rate Case History'!V$11:V$13,MATCH($F1770,'Rate Case History'!$U$11:$U$13,0))="Yes",INDEX('Rate Case History'!V$15:V$17,MATCH($N1770,'Rate Case History'!$U$15:$U$17,0))="Yes",$M1770&lt;='Rate Case History'!$V$7,ISNUMBER($S1770)),$S1770/100,"NA")</f>
        <v>9.8000000000000004E-2</v>
      </c>
    </row>
    <row r="1771" spans="1:27" x14ac:dyDescent="0.25">
      <c r="A1771" s="55" t="s">
        <v>153</v>
      </c>
      <c r="B1771" s="56" t="s">
        <v>156</v>
      </c>
      <c r="C1771" s="55" t="s">
        <v>101</v>
      </c>
      <c r="D1771" s="55" t="s">
        <v>1345</v>
      </c>
      <c r="E1771" s="55" t="s">
        <v>163</v>
      </c>
      <c r="F1771" s="55" t="s">
        <v>35</v>
      </c>
      <c r="G1771" s="57">
        <v>44321</v>
      </c>
      <c r="H1771" s="58">
        <v>15.397</v>
      </c>
      <c r="I1771" s="59">
        <v>7.44</v>
      </c>
      <c r="J1771" s="59">
        <v>10</v>
      </c>
      <c r="K1771" s="59">
        <v>52.5</v>
      </c>
      <c r="L1771" s="60">
        <v>488.65600000000001</v>
      </c>
      <c r="M1771" s="57">
        <v>44518</v>
      </c>
      <c r="N1771" s="55" t="s">
        <v>73</v>
      </c>
      <c r="O1771" s="58">
        <v>15.397</v>
      </c>
      <c r="P1771" s="55" t="s">
        <v>75</v>
      </c>
      <c r="Q1771" s="55" t="s">
        <v>74</v>
      </c>
      <c r="R1771" s="59">
        <v>7.44</v>
      </c>
      <c r="S1771" s="59">
        <v>10</v>
      </c>
      <c r="T1771" s="59">
        <v>52.5</v>
      </c>
      <c r="U1771" s="55" t="s">
        <v>1683</v>
      </c>
      <c r="V1771" s="60">
        <v>488.65600000000001</v>
      </c>
      <c r="W1771" s="55" t="s">
        <v>21</v>
      </c>
      <c r="X1771" s="61">
        <v>6</v>
      </c>
      <c r="Y1771" s="11">
        <f t="shared" si="132"/>
        <v>2021</v>
      </c>
      <c r="Z1771" s="7" t="str">
        <f t="shared" si="133"/>
        <v>2021.4</v>
      </c>
      <c r="AA1771" s="12">
        <f>IF(AND(INDEX('Rate Case History'!V$11:V$13,MATCH($F1771,'Rate Case History'!$U$11:$U$13,0))="Yes",INDEX('Rate Case History'!V$15:V$17,MATCH($N1771,'Rate Case History'!$U$15:$U$17,0))="Yes",$M1771&lt;='Rate Case History'!$V$7,ISNUMBER($S1771)),$S1771/100,"NA")</f>
        <v>0.1</v>
      </c>
    </row>
    <row r="1772" spans="1:27" x14ac:dyDescent="0.25">
      <c r="A1772" s="55" t="s">
        <v>153</v>
      </c>
      <c r="B1772" s="56" t="s">
        <v>156</v>
      </c>
      <c r="C1772" s="55" t="s">
        <v>101</v>
      </c>
      <c r="D1772" s="55" t="s">
        <v>1346</v>
      </c>
      <c r="E1772" s="55" t="s">
        <v>163</v>
      </c>
      <c r="F1772" s="55" t="s">
        <v>35</v>
      </c>
      <c r="G1772" s="57">
        <v>43952</v>
      </c>
      <c r="H1772" s="58">
        <v>0</v>
      </c>
      <c r="I1772" s="59" t="s">
        <v>17</v>
      </c>
      <c r="J1772" s="59" t="s">
        <v>17</v>
      </c>
      <c r="K1772" s="59" t="s">
        <v>17</v>
      </c>
      <c r="L1772" s="60" t="s">
        <v>17</v>
      </c>
      <c r="M1772" s="57">
        <v>44188</v>
      </c>
      <c r="N1772" s="55" t="s">
        <v>76</v>
      </c>
      <c r="O1772" s="58">
        <v>0</v>
      </c>
      <c r="P1772" s="55" t="s">
        <v>74</v>
      </c>
      <c r="Q1772" s="55" t="s">
        <v>74</v>
      </c>
      <c r="R1772" s="59">
        <v>7.14</v>
      </c>
      <c r="S1772" s="59">
        <v>10</v>
      </c>
      <c r="T1772" s="59">
        <v>52.53</v>
      </c>
      <c r="U1772" s="55" t="s">
        <v>1664</v>
      </c>
      <c r="V1772" s="60">
        <v>480.947</v>
      </c>
      <c r="W1772" s="55" t="s">
        <v>21</v>
      </c>
      <c r="X1772" s="61">
        <v>7</v>
      </c>
      <c r="Y1772" s="11">
        <f t="shared" si="132"/>
        <v>2020</v>
      </c>
      <c r="Z1772" s="7" t="str">
        <f t="shared" si="133"/>
        <v>2020.4</v>
      </c>
      <c r="AA1772" s="12">
        <f>IF(AND(INDEX('Rate Case History'!V$11:V$13,MATCH($F1772,'Rate Case History'!$U$11:$U$13,0))="Yes",INDEX('Rate Case History'!V$15:V$17,MATCH($N1772,'Rate Case History'!$U$15:$U$17,0))="Yes",$M1772&lt;='Rate Case History'!$V$7,ISNUMBER($S1772)),$S1772/100,"NA")</f>
        <v>0.1</v>
      </c>
    </row>
    <row r="1773" spans="1:27" x14ac:dyDescent="0.25">
      <c r="A1773" s="55" t="s">
        <v>153</v>
      </c>
      <c r="B1773" s="56" t="s">
        <v>156</v>
      </c>
      <c r="C1773" s="55" t="s">
        <v>101</v>
      </c>
      <c r="D1773" s="55" t="s">
        <v>1347</v>
      </c>
      <c r="E1773" s="55" t="s">
        <v>163</v>
      </c>
      <c r="F1773" s="55" t="s">
        <v>35</v>
      </c>
      <c r="G1773" s="57">
        <v>43244</v>
      </c>
      <c r="H1773" s="58">
        <v>0</v>
      </c>
      <c r="I1773" s="59">
        <v>6.97</v>
      </c>
      <c r="J1773" s="59">
        <v>10</v>
      </c>
      <c r="K1773" s="59" t="s">
        <v>17</v>
      </c>
      <c r="L1773" s="60">
        <v>386.92200000000003</v>
      </c>
      <c r="M1773" s="57">
        <v>43357</v>
      </c>
      <c r="N1773" s="55" t="s">
        <v>73</v>
      </c>
      <c r="O1773" s="58">
        <v>0</v>
      </c>
      <c r="P1773" s="55" t="s">
        <v>74</v>
      </c>
      <c r="Q1773" s="55" t="s">
        <v>74</v>
      </c>
      <c r="R1773" s="59">
        <v>6.97</v>
      </c>
      <c r="S1773" s="59">
        <v>10</v>
      </c>
      <c r="T1773" s="59">
        <v>52</v>
      </c>
      <c r="U1773" s="55" t="s">
        <v>1685</v>
      </c>
      <c r="V1773" s="60">
        <v>386.92200000000003</v>
      </c>
      <c r="W1773" s="55" t="s">
        <v>21</v>
      </c>
      <c r="X1773" s="61">
        <v>3</v>
      </c>
      <c r="Y1773" s="11">
        <f t="shared" si="132"/>
        <v>2018</v>
      </c>
      <c r="Z1773" s="7" t="str">
        <f t="shared" si="133"/>
        <v>2018.3</v>
      </c>
      <c r="AA1773" s="12">
        <f>IF(AND(INDEX('Rate Case History'!V$11:V$13,MATCH($F1773,'Rate Case History'!$U$11:$U$13,0))="Yes",INDEX('Rate Case History'!V$15:V$17,MATCH($N1773,'Rate Case History'!$U$15:$U$17,0))="Yes",$M1773&lt;='Rate Case History'!$V$7,ISNUMBER($S1773)),$S1773/100,"NA")</f>
        <v>0.1</v>
      </c>
    </row>
    <row r="1774" spans="1:27" x14ac:dyDescent="0.25">
      <c r="A1774" s="55" t="s">
        <v>153</v>
      </c>
      <c r="B1774" s="56" t="s">
        <v>156</v>
      </c>
      <c r="C1774" s="55" t="s">
        <v>101</v>
      </c>
      <c r="D1774" s="55" t="s">
        <v>1348</v>
      </c>
      <c r="E1774" s="55" t="s">
        <v>163</v>
      </c>
      <c r="F1774" s="55" t="s">
        <v>35</v>
      </c>
      <c r="G1774" s="57">
        <v>42510</v>
      </c>
      <c r="H1774" s="58">
        <v>9.3780000000000001</v>
      </c>
      <c r="I1774" s="60">
        <v>7.84</v>
      </c>
      <c r="J1774" s="59">
        <v>10</v>
      </c>
      <c r="K1774" s="59">
        <v>52.2</v>
      </c>
      <c r="L1774" s="60">
        <v>284.26</v>
      </c>
      <c r="M1774" s="57">
        <v>42692</v>
      </c>
      <c r="N1774" s="55" t="s">
        <v>73</v>
      </c>
      <c r="O1774" s="58">
        <v>9.3780000000000001</v>
      </c>
      <c r="P1774" s="55" t="s">
        <v>75</v>
      </c>
      <c r="Q1774" s="55" t="s">
        <v>74</v>
      </c>
      <c r="R1774" s="59">
        <v>7.84</v>
      </c>
      <c r="S1774" s="59">
        <v>10</v>
      </c>
      <c r="T1774" s="59">
        <v>52.2</v>
      </c>
      <c r="U1774" s="55" t="s">
        <v>1687</v>
      </c>
      <c r="V1774" s="60">
        <v>284.26</v>
      </c>
      <c r="W1774" s="55" t="s">
        <v>21</v>
      </c>
      <c r="X1774" s="61">
        <v>6</v>
      </c>
      <c r="Y1774" s="11">
        <f t="shared" si="132"/>
        <v>2016</v>
      </c>
      <c r="Z1774" s="7" t="str">
        <f t="shared" si="133"/>
        <v>2016.4</v>
      </c>
      <c r="AA1774" s="12">
        <f>IF(AND(INDEX('Rate Case History'!V$11:V$13,MATCH($F1774,'Rate Case History'!$U$11:$U$13,0))="Yes",INDEX('Rate Case History'!V$15:V$17,MATCH($N1774,'Rate Case History'!$U$15:$U$17,0))="Yes",$M1774&lt;='Rate Case History'!$V$7,ISNUMBER($S1774)),$S1774/100,"NA")</f>
        <v>0.1</v>
      </c>
    </row>
    <row r="1775" spans="1:27" x14ac:dyDescent="0.25">
      <c r="A1775" s="55" t="s">
        <v>153</v>
      </c>
      <c r="B1775" s="56" t="s">
        <v>156</v>
      </c>
      <c r="C1775" s="55" t="s">
        <v>101</v>
      </c>
      <c r="D1775" s="55" t="s">
        <v>1349</v>
      </c>
      <c r="E1775" s="55" t="s">
        <v>163</v>
      </c>
      <c r="F1775" s="55" t="s">
        <v>35</v>
      </c>
      <c r="G1775" s="57">
        <v>41738</v>
      </c>
      <c r="H1775" s="58">
        <v>-5</v>
      </c>
      <c r="I1775" s="60" t="s">
        <v>17</v>
      </c>
      <c r="J1775" s="59">
        <v>10.4</v>
      </c>
      <c r="K1775" s="59">
        <v>50.46</v>
      </c>
      <c r="L1775" s="60">
        <v>201.44</v>
      </c>
      <c r="M1775" s="57">
        <v>41796</v>
      </c>
      <c r="N1775" s="55" t="s">
        <v>76</v>
      </c>
      <c r="O1775" s="58">
        <v>-5</v>
      </c>
      <c r="P1775" s="55" t="s">
        <v>74</v>
      </c>
      <c r="Q1775" s="55" t="s">
        <v>74</v>
      </c>
      <c r="R1775" s="60" t="s">
        <v>17</v>
      </c>
      <c r="S1775" s="59">
        <v>10.4</v>
      </c>
      <c r="T1775" s="59">
        <v>50.46</v>
      </c>
      <c r="U1775" s="55" t="s">
        <v>1656</v>
      </c>
      <c r="V1775" s="60">
        <v>201.44</v>
      </c>
      <c r="W1775" s="55" t="s">
        <v>21</v>
      </c>
      <c r="X1775" s="61">
        <v>1</v>
      </c>
      <c r="Y1775" s="11">
        <f t="shared" si="132"/>
        <v>2014</v>
      </c>
      <c r="Z1775" s="7" t="str">
        <f t="shared" si="133"/>
        <v>2014.2</v>
      </c>
      <c r="AA1775" s="12">
        <f>IF(AND(INDEX('Rate Case History'!V$11:V$13,MATCH($F1775,'Rate Case History'!$U$11:$U$13,0))="Yes",INDEX('Rate Case History'!V$15:V$17,MATCH($N1775,'Rate Case History'!$U$15:$U$17,0))="Yes",$M1775&lt;='Rate Case History'!$V$7,ISNUMBER($S1775)),$S1775/100,"NA")</f>
        <v>0.10400000000000001</v>
      </c>
    </row>
    <row r="1776" spans="1:27" x14ac:dyDescent="0.25">
      <c r="A1776" s="55" t="s">
        <v>153</v>
      </c>
      <c r="B1776" s="56" t="s">
        <v>156</v>
      </c>
      <c r="C1776" s="55" t="s">
        <v>101</v>
      </c>
      <c r="D1776" s="55" t="s">
        <v>1350</v>
      </c>
      <c r="E1776" s="55" t="s">
        <v>163</v>
      </c>
      <c r="F1776" s="55" t="s">
        <v>35</v>
      </c>
      <c r="G1776" s="57">
        <v>41032</v>
      </c>
      <c r="H1776" s="58">
        <v>-13.1</v>
      </c>
      <c r="I1776" s="60" t="s">
        <v>17</v>
      </c>
      <c r="J1776" s="59">
        <v>10.4</v>
      </c>
      <c r="K1776" s="59">
        <v>49.31</v>
      </c>
      <c r="L1776" s="60">
        <v>196.16900000000001</v>
      </c>
      <c r="M1776" s="57">
        <v>41075</v>
      </c>
      <c r="N1776" s="55" t="s">
        <v>76</v>
      </c>
      <c r="O1776" s="58">
        <v>-13.1</v>
      </c>
      <c r="P1776" s="55" t="s">
        <v>74</v>
      </c>
      <c r="Q1776" s="55" t="s">
        <v>74</v>
      </c>
      <c r="R1776" s="60" t="s">
        <v>17</v>
      </c>
      <c r="S1776" s="59">
        <v>10.4</v>
      </c>
      <c r="T1776" s="59">
        <v>49.31</v>
      </c>
      <c r="U1776" s="55" t="s">
        <v>1661</v>
      </c>
      <c r="V1776" s="60">
        <v>196.16900000000001</v>
      </c>
      <c r="W1776" s="55" t="s">
        <v>21</v>
      </c>
      <c r="X1776" s="61">
        <v>1</v>
      </c>
      <c r="Y1776" s="11">
        <f t="shared" si="132"/>
        <v>2012</v>
      </c>
      <c r="Z1776" s="7" t="str">
        <f t="shared" si="133"/>
        <v>2012.2</v>
      </c>
      <c r="AA1776" s="12">
        <f>IF(AND(INDEX('Rate Case History'!V$11:V$13,MATCH($F1776,'Rate Case History'!$U$11:$U$13,0))="Yes",INDEX('Rate Case History'!V$15:V$17,MATCH($N1776,'Rate Case History'!$U$15:$U$17,0))="Yes",$M1776&lt;='Rate Case History'!$V$7,ISNUMBER($S1776)),$S1776/100,"NA")</f>
        <v>0.10400000000000001</v>
      </c>
    </row>
    <row r="1777" spans="1:27" x14ac:dyDescent="0.25">
      <c r="A1777" s="55" t="s">
        <v>153</v>
      </c>
      <c r="B1777" s="56" t="s">
        <v>156</v>
      </c>
      <c r="C1777" s="55" t="s">
        <v>101</v>
      </c>
      <c r="D1777" s="55" t="s">
        <v>1351</v>
      </c>
      <c r="E1777" s="55" t="s">
        <v>163</v>
      </c>
      <c r="F1777" s="55" t="s">
        <v>35</v>
      </c>
      <c r="G1777" s="57">
        <v>39941</v>
      </c>
      <c r="H1777" s="58">
        <v>8.0060000000000002</v>
      </c>
      <c r="I1777" s="60">
        <v>9.23</v>
      </c>
      <c r="J1777" s="59">
        <v>10.6</v>
      </c>
      <c r="K1777" s="59">
        <v>53.42</v>
      </c>
      <c r="L1777" s="60">
        <v>214.91499999999999</v>
      </c>
      <c r="M1777" s="57">
        <v>40165</v>
      </c>
      <c r="N1777" s="55" t="s">
        <v>76</v>
      </c>
      <c r="O1777" s="58">
        <v>5.5640000000000001</v>
      </c>
      <c r="P1777" s="55" t="s">
        <v>74</v>
      </c>
      <c r="Q1777" s="55" t="s">
        <v>74</v>
      </c>
      <c r="R1777" s="60">
        <v>8.84</v>
      </c>
      <c r="S1777" s="59">
        <v>10.4</v>
      </c>
      <c r="T1777" s="59">
        <v>50.38</v>
      </c>
      <c r="U1777" s="55" t="s">
        <v>1700</v>
      </c>
      <c r="V1777" s="60">
        <v>214.91499999999999</v>
      </c>
      <c r="W1777" s="55" t="s">
        <v>21</v>
      </c>
      <c r="X1777" s="61">
        <v>7</v>
      </c>
      <c r="Y1777" s="11">
        <f t="shared" si="132"/>
        <v>2009</v>
      </c>
      <c r="Z1777" s="7" t="str">
        <f t="shared" si="133"/>
        <v>2009.4</v>
      </c>
      <c r="AA1777" s="12">
        <f>IF(AND(INDEX('Rate Case History'!V$11:V$13,MATCH($F1777,'Rate Case History'!$U$11:$U$13,0))="Yes",INDEX('Rate Case History'!V$15:V$17,MATCH($N1777,'Rate Case History'!$U$15:$U$17,0))="Yes",$M1777&lt;='Rate Case History'!$V$7,ISNUMBER($S1777)),$S1777/100,"NA")</f>
        <v>0.10400000000000001</v>
      </c>
    </row>
    <row r="1778" spans="1:27" x14ac:dyDescent="0.25">
      <c r="A1778" s="55" t="s">
        <v>153</v>
      </c>
      <c r="B1778" s="56" t="s">
        <v>156</v>
      </c>
      <c r="C1778" s="55" t="s">
        <v>101</v>
      </c>
      <c r="D1778" s="55" t="s">
        <v>1352</v>
      </c>
      <c r="E1778" s="55" t="s">
        <v>163</v>
      </c>
      <c r="F1778" s="55" t="s">
        <v>35</v>
      </c>
      <c r="G1778" s="57">
        <v>39500</v>
      </c>
      <c r="H1778" s="58">
        <v>-2.2000000000000002</v>
      </c>
      <c r="I1778" s="60">
        <v>9.11</v>
      </c>
      <c r="J1778" s="59">
        <v>10.8</v>
      </c>
      <c r="K1778" s="59">
        <v>55.4</v>
      </c>
      <c r="L1778" s="59">
        <v>210.1</v>
      </c>
      <c r="M1778" s="57">
        <v>39812</v>
      </c>
      <c r="N1778" s="55" t="s">
        <v>73</v>
      </c>
      <c r="O1778" s="58">
        <v>-3.8839999999999999</v>
      </c>
      <c r="P1778" s="55" t="s">
        <v>74</v>
      </c>
      <c r="Q1778" s="55" t="s">
        <v>74</v>
      </c>
      <c r="R1778" s="59" t="s">
        <v>17</v>
      </c>
      <c r="S1778" s="59" t="s">
        <v>17</v>
      </c>
      <c r="T1778" s="59" t="s">
        <v>17</v>
      </c>
      <c r="U1778" s="55" t="s">
        <v>1657</v>
      </c>
      <c r="V1778" s="59" t="s">
        <v>17</v>
      </c>
      <c r="W1778" s="55" t="s">
        <v>17</v>
      </c>
      <c r="X1778" s="61">
        <v>10</v>
      </c>
      <c r="Y1778" s="11">
        <f t="shared" si="132"/>
        <v>2008</v>
      </c>
      <c r="Z1778" s="7" t="str">
        <f t="shared" si="133"/>
        <v>2008.4</v>
      </c>
      <c r="AA1778" s="12" t="str">
        <f>IF(AND(INDEX('Rate Case History'!V$11:V$13,MATCH($F1778,'Rate Case History'!$U$11:$U$13,0))="Yes",INDEX('Rate Case History'!V$15:V$17,MATCH($N1778,'Rate Case History'!$U$15:$U$17,0))="Yes",$M1778&lt;='Rate Case History'!$V$7,ISNUMBER($S1778)),$S1778/100,"NA")</f>
        <v>NA</v>
      </c>
    </row>
    <row r="1779" spans="1:27" x14ac:dyDescent="0.25">
      <c r="A1779" s="55" t="s">
        <v>153</v>
      </c>
      <c r="B1779" s="56" t="s">
        <v>156</v>
      </c>
      <c r="C1779" s="55" t="s">
        <v>101</v>
      </c>
      <c r="D1779" s="55" t="s">
        <v>1353</v>
      </c>
      <c r="E1779" s="55" t="s">
        <v>163</v>
      </c>
      <c r="F1779" s="55" t="s">
        <v>35</v>
      </c>
      <c r="G1779" s="57">
        <v>38793</v>
      </c>
      <c r="H1779" s="58">
        <v>8.1</v>
      </c>
      <c r="I1779" s="59">
        <v>10.08</v>
      </c>
      <c r="J1779" s="59">
        <v>11.2</v>
      </c>
      <c r="K1779" s="59">
        <v>59.23</v>
      </c>
      <c r="L1779" s="60">
        <v>198.9</v>
      </c>
      <c r="M1779" s="57">
        <v>39101</v>
      </c>
      <c r="N1779" s="55" t="s">
        <v>76</v>
      </c>
      <c r="O1779" s="58">
        <v>-1.9</v>
      </c>
      <c r="P1779" s="55" t="s">
        <v>74</v>
      </c>
      <c r="Q1779" s="55" t="s">
        <v>74</v>
      </c>
      <c r="R1779" s="59">
        <v>9.15</v>
      </c>
      <c r="S1779" s="59">
        <v>10.8</v>
      </c>
      <c r="T1779" s="59">
        <v>54.13</v>
      </c>
      <c r="U1779" s="55" t="s">
        <v>1696</v>
      </c>
      <c r="V1779" s="60">
        <v>196.5</v>
      </c>
      <c r="W1779" s="55" t="s">
        <v>21</v>
      </c>
      <c r="X1779" s="61">
        <v>10</v>
      </c>
      <c r="Y1779" s="11">
        <f t="shared" si="132"/>
        <v>2007</v>
      </c>
      <c r="Z1779" s="7" t="str">
        <f t="shared" si="133"/>
        <v>2007.1</v>
      </c>
      <c r="AA1779" s="12">
        <f>IF(AND(INDEX('Rate Case History'!V$11:V$13,MATCH($F1779,'Rate Case History'!$U$11:$U$13,0))="Yes",INDEX('Rate Case History'!V$15:V$17,MATCH($N1779,'Rate Case History'!$U$15:$U$17,0))="Yes",$M1779&lt;='Rate Case History'!$V$7,ISNUMBER($S1779)),$S1779/100,"NA")</f>
        <v>0.10800000000000001</v>
      </c>
    </row>
    <row r="1780" spans="1:27" x14ac:dyDescent="0.25">
      <c r="A1780" s="55" t="s">
        <v>153</v>
      </c>
      <c r="B1780" s="56" t="s">
        <v>156</v>
      </c>
      <c r="C1780" s="55" t="s">
        <v>101</v>
      </c>
      <c r="D1780" s="55" t="s">
        <v>1354</v>
      </c>
      <c r="E1780" s="55" t="s">
        <v>163</v>
      </c>
      <c r="F1780" s="55" t="s">
        <v>35</v>
      </c>
      <c r="G1780" s="57">
        <v>38247</v>
      </c>
      <c r="H1780" s="58">
        <v>5</v>
      </c>
      <c r="I1780" s="59">
        <v>10.52</v>
      </c>
      <c r="J1780" s="59">
        <v>12</v>
      </c>
      <c r="K1780" s="59">
        <v>60.22</v>
      </c>
      <c r="L1780" s="60">
        <v>175.8</v>
      </c>
      <c r="M1780" s="57">
        <v>38552</v>
      </c>
      <c r="N1780" s="55" t="s">
        <v>76</v>
      </c>
      <c r="O1780" s="58">
        <v>2</v>
      </c>
      <c r="P1780" s="55" t="s">
        <v>74</v>
      </c>
      <c r="Q1780" s="55" t="s">
        <v>74</v>
      </c>
      <c r="R1780" s="59">
        <v>10.08</v>
      </c>
      <c r="S1780" s="59">
        <v>11.5</v>
      </c>
      <c r="T1780" s="59">
        <v>61.75</v>
      </c>
      <c r="U1780" s="55" t="s">
        <v>1690</v>
      </c>
      <c r="V1780" s="60">
        <v>175.8</v>
      </c>
      <c r="W1780" s="55" t="s">
        <v>21</v>
      </c>
      <c r="X1780" s="61">
        <v>10</v>
      </c>
      <c r="Y1780" s="11">
        <f t="shared" si="132"/>
        <v>2005</v>
      </c>
      <c r="Z1780" s="7" t="str">
        <f t="shared" si="133"/>
        <v>2005.3</v>
      </c>
      <c r="AA1780" s="12">
        <f>IF(AND(INDEX('Rate Case History'!V$11:V$13,MATCH($F1780,'Rate Case History'!$U$11:$U$13,0))="Yes",INDEX('Rate Case History'!V$15:V$17,MATCH($N1780,'Rate Case History'!$U$15:$U$17,0))="Yes",$M1780&lt;='Rate Case History'!$V$7,ISNUMBER($S1780)),$S1780/100,"NA")</f>
        <v>0.115</v>
      </c>
    </row>
    <row r="1781" spans="1:27" x14ac:dyDescent="0.25">
      <c r="A1781" s="55" t="s">
        <v>153</v>
      </c>
      <c r="B1781" s="56" t="s">
        <v>156</v>
      </c>
      <c r="C1781" s="55" t="s">
        <v>101</v>
      </c>
      <c r="D1781" s="55" t="s">
        <v>1355</v>
      </c>
      <c r="E1781" s="55" t="s">
        <v>163</v>
      </c>
      <c r="F1781" s="55" t="s">
        <v>35</v>
      </c>
      <c r="G1781" s="57">
        <v>37686</v>
      </c>
      <c r="H1781" s="58">
        <v>5.3</v>
      </c>
      <c r="I1781" s="60">
        <v>10.32</v>
      </c>
      <c r="J1781" s="59">
        <v>12.71</v>
      </c>
      <c r="K1781" s="59">
        <v>57.47</v>
      </c>
      <c r="L1781" s="60">
        <v>165.3</v>
      </c>
      <c r="M1781" s="57">
        <v>37974</v>
      </c>
      <c r="N1781" s="55" t="s">
        <v>76</v>
      </c>
      <c r="O1781" s="58">
        <v>-0.4</v>
      </c>
      <c r="P1781" s="55" t="s">
        <v>74</v>
      </c>
      <c r="Q1781" s="55" t="s">
        <v>74</v>
      </c>
      <c r="R1781" s="60">
        <v>10.15</v>
      </c>
      <c r="S1781" s="59">
        <v>12</v>
      </c>
      <c r="T1781" s="59">
        <v>60.27</v>
      </c>
      <c r="U1781" s="55" t="s">
        <v>1726</v>
      </c>
      <c r="V1781" s="60">
        <v>150.5</v>
      </c>
      <c r="W1781" s="55" t="s">
        <v>21</v>
      </c>
      <c r="X1781" s="61">
        <v>9</v>
      </c>
      <c r="Y1781" s="11">
        <f t="shared" si="132"/>
        <v>2003</v>
      </c>
      <c r="Z1781" s="7" t="str">
        <f t="shared" si="133"/>
        <v>2003.4</v>
      </c>
      <c r="AA1781" s="12">
        <f>IF(AND(INDEX('Rate Case History'!V$11:V$13,MATCH($F1781,'Rate Case History'!$U$11:$U$13,0))="Yes",INDEX('Rate Case History'!V$15:V$17,MATCH($N1781,'Rate Case History'!$U$15:$U$17,0))="Yes",$M1781&lt;='Rate Case History'!$V$7,ISNUMBER($S1781)),$S1781/100,"NA")</f>
        <v>0.12</v>
      </c>
    </row>
    <row r="1782" spans="1:27" x14ac:dyDescent="0.25">
      <c r="A1782" s="55" t="s">
        <v>153</v>
      </c>
      <c r="B1782" s="56" t="s">
        <v>156</v>
      </c>
      <c r="C1782" s="55" t="s">
        <v>101</v>
      </c>
      <c r="D1782" s="55" t="s">
        <v>1356</v>
      </c>
      <c r="E1782" s="55" t="s">
        <v>163</v>
      </c>
      <c r="F1782" s="55" t="s">
        <v>35</v>
      </c>
      <c r="G1782" s="57">
        <v>37383</v>
      </c>
      <c r="H1782" s="58">
        <v>14.5</v>
      </c>
      <c r="I1782" s="60">
        <v>10.83</v>
      </c>
      <c r="J1782" s="59">
        <v>13.1</v>
      </c>
      <c r="K1782" s="59">
        <v>52.8</v>
      </c>
      <c r="L1782" s="60" t="s">
        <v>17</v>
      </c>
      <c r="M1782" s="57">
        <v>37714</v>
      </c>
      <c r="N1782" s="55" t="s">
        <v>76</v>
      </c>
      <c r="O1782" s="58">
        <v>3.6</v>
      </c>
      <c r="P1782" s="55" t="s">
        <v>74</v>
      </c>
      <c r="Q1782" s="55" t="s">
        <v>74</v>
      </c>
      <c r="R1782" s="60">
        <v>10.199999999999999</v>
      </c>
      <c r="S1782" s="59">
        <v>12</v>
      </c>
      <c r="T1782" s="59">
        <v>51.72</v>
      </c>
      <c r="U1782" s="55" t="s">
        <v>1723</v>
      </c>
      <c r="V1782" s="60" t="s">
        <v>17</v>
      </c>
      <c r="W1782" s="55" t="s">
        <v>21</v>
      </c>
      <c r="X1782" s="61">
        <v>11</v>
      </c>
      <c r="Y1782" s="11">
        <f t="shared" si="132"/>
        <v>2003</v>
      </c>
      <c r="Z1782" s="7" t="str">
        <f t="shared" si="133"/>
        <v>2003.2</v>
      </c>
      <c r="AA1782" s="12">
        <f>IF(AND(INDEX('Rate Case History'!V$11:V$13,MATCH($F1782,'Rate Case History'!$U$11:$U$13,0))="Yes",INDEX('Rate Case History'!V$15:V$17,MATCH($N1782,'Rate Case History'!$U$15:$U$17,0))="Yes",$M1782&lt;='Rate Case History'!$V$7,ISNUMBER($S1782)),$S1782/100,"NA")</f>
        <v>0.12</v>
      </c>
    </row>
    <row r="1783" spans="1:27" x14ac:dyDescent="0.25">
      <c r="A1783" s="55" t="s">
        <v>153</v>
      </c>
      <c r="B1783" s="56" t="s">
        <v>156</v>
      </c>
      <c r="C1783" s="55" t="s">
        <v>101</v>
      </c>
      <c r="D1783" s="55" t="s">
        <v>1357</v>
      </c>
      <c r="E1783" s="55" t="s">
        <v>163</v>
      </c>
      <c r="F1783" s="55" t="s">
        <v>35</v>
      </c>
      <c r="G1783" s="57">
        <v>37104</v>
      </c>
      <c r="H1783" s="58">
        <v>26.1</v>
      </c>
      <c r="I1783" s="59">
        <v>10.77</v>
      </c>
      <c r="J1783" s="60">
        <v>13.5</v>
      </c>
      <c r="K1783" s="60">
        <v>52.05</v>
      </c>
      <c r="L1783" s="59" t="s">
        <v>17</v>
      </c>
      <c r="M1783" s="57">
        <v>37511</v>
      </c>
      <c r="N1783" s="55" t="s">
        <v>76</v>
      </c>
      <c r="O1783" s="58">
        <v>21.5</v>
      </c>
      <c r="P1783" s="55" t="s">
        <v>74</v>
      </c>
      <c r="Q1783" s="55" t="s">
        <v>75</v>
      </c>
      <c r="R1783" s="60">
        <v>9.93</v>
      </c>
      <c r="S1783" s="60">
        <v>12.3</v>
      </c>
      <c r="T1783" s="60">
        <v>44.67</v>
      </c>
      <c r="U1783" s="55" t="s">
        <v>1702</v>
      </c>
      <c r="V1783" s="60" t="s">
        <v>17</v>
      </c>
      <c r="W1783" s="55" t="s">
        <v>21</v>
      </c>
      <c r="X1783" s="61">
        <v>13</v>
      </c>
      <c r="Y1783" s="11">
        <f t="shared" si="132"/>
        <v>2002</v>
      </c>
      <c r="Z1783" s="7" t="str">
        <f t="shared" si="133"/>
        <v>2002.3</v>
      </c>
      <c r="AA1783" s="12">
        <f>IF(AND(INDEX('Rate Case History'!V$11:V$13,MATCH($F1783,'Rate Case History'!$U$11:$U$13,0))="Yes",INDEX('Rate Case History'!V$15:V$17,MATCH($N1783,'Rate Case History'!$U$15:$U$17,0))="Yes",$M1783&lt;='Rate Case History'!$V$7,ISNUMBER($S1783)),$S1783/100,"NA")</f>
        <v>0.12300000000000001</v>
      </c>
    </row>
    <row r="1784" spans="1:27" x14ac:dyDescent="0.25">
      <c r="A1784" s="55" t="s">
        <v>153</v>
      </c>
      <c r="B1784" s="56" t="s">
        <v>156</v>
      </c>
      <c r="C1784" s="55" t="s">
        <v>101</v>
      </c>
      <c r="D1784" s="55" t="s">
        <v>1358</v>
      </c>
      <c r="E1784" s="55" t="s">
        <v>163</v>
      </c>
      <c r="F1784" s="55" t="s">
        <v>35</v>
      </c>
      <c r="G1784" s="57">
        <v>35156</v>
      </c>
      <c r="H1784" s="58">
        <v>2.4</v>
      </c>
      <c r="I1784" s="59">
        <v>9.5</v>
      </c>
      <c r="J1784" s="59">
        <v>11.9</v>
      </c>
      <c r="K1784" s="60">
        <v>51.59</v>
      </c>
      <c r="L1784" s="59" t="s">
        <v>17</v>
      </c>
      <c r="M1784" s="57">
        <v>35549</v>
      </c>
      <c r="N1784" s="55" t="s">
        <v>76</v>
      </c>
      <c r="O1784" s="58">
        <v>-1.2</v>
      </c>
      <c r="P1784" s="55" t="s">
        <v>74</v>
      </c>
      <c r="Q1784" s="55" t="s">
        <v>74</v>
      </c>
      <c r="R1784" s="60">
        <v>9.3800000000000008</v>
      </c>
      <c r="S1784" s="59">
        <v>11.7</v>
      </c>
      <c r="T1784" s="60">
        <v>52</v>
      </c>
      <c r="U1784" s="55" t="s">
        <v>1736</v>
      </c>
      <c r="V1784" s="60" t="s">
        <v>17</v>
      </c>
      <c r="W1784" s="55" t="s">
        <v>21</v>
      </c>
      <c r="X1784" s="61">
        <v>13</v>
      </c>
      <c r="Y1784" s="11">
        <f t="shared" si="132"/>
        <v>1997</v>
      </c>
      <c r="Z1784" s="7" t="str">
        <f t="shared" si="133"/>
        <v>1997.2</v>
      </c>
      <c r="AA1784" s="12">
        <f>IF(AND(INDEX('Rate Case History'!V$11:V$13,MATCH($F1784,'Rate Case History'!$U$11:$U$13,0))="Yes",INDEX('Rate Case History'!V$15:V$17,MATCH($N1784,'Rate Case History'!$U$15:$U$17,0))="Yes",$M1784&lt;='Rate Case History'!$V$7,ISNUMBER($S1784)),$S1784/100,"NA")</f>
        <v>0.11699999999999999</v>
      </c>
    </row>
    <row r="1785" spans="1:27" x14ac:dyDescent="0.25">
      <c r="A1785" s="55" t="s">
        <v>153</v>
      </c>
      <c r="B1785" s="56" t="s">
        <v>156</v>
      </c>
      <c r="C1785" s="55" t="s">
        <v>101</v>
      </c>
      <c r="D1785" s="55" t="s">
        <v>1359</v>
      </c>
      <c r="E1785" s="55" t="s">
        <v>163</v>
      </c>
      <c r="F1785" s="55" t="s">
        <v>35</v>
      </c>
      <c r="G1785" s="57">
        <v>34369</v>
      </c>
      <c r="H1785" s="58">
        <v>3.6</v>
      </c>
      <c r="I1785" s="59">
        <v>9.7100000000000009</v>
      </c>
      <c r="J1785" s="59">
        <v>12.2</v>
      </c>
      <c r="K1785" s="59">
        <v>52.1</v>
      </c>
      <c r="L1785" s="59" t="s">
        <v>17</v>
      </c>
      <c r="M1785" s="57">
        <v>34676</v>
      </c>
      <c r="N1785" s="55" t="s">
        <v>76</v>
      </c>
      <c r="O1785" s="58">
        <v>0.7</v>
      </c>
      <c r="P1785" s="55" t="s">
        <v>74</v>
      </c>
      <c r="Q1785" s="55" t="s">
        <v>74</v>
      </c>
      <c r="R1785" s="59">
        <v>9.2799999999999994</v>
      </c>
      <c r="S1785" s="59">
        <v>11.5</v>
      </c>
      <c r="T1785" s="59">
        <v>51.93</v>
      </c>
      <c r="U1785" s="55" t="s">
        <v>1691</v>
      </c>
      <c r="V1785" s="59" t="s">
        <v>17</v>
      </c>
      <c r="W1785" s="55" t="s">
        <v>21</v>
      </c>
      <c r="X1785" s="61">
        <v>10</v>
      </c>
      <c r="Y1785" s="11">
        <f t="shared" si="132"/>
        <v>1994</v>
      </c>
      <c r="Z1785" s="7" t="str">
        <f t="shared" si="133"/>
        <v>1994.4</v>
      </c>
      <c r="AA1785" s="12">
        <f>IF(AND(INDEX('Rate Case History'!V$11:V$13,MATCH($F1785,'Rate Case History'!$U$11:$U$13,0))="Yes",INDEX('Rate Case History'!V$15:V$17,MATCH($N1785,'Rate Case History'!$U$15:$U$17,0))="Yes",$M1785&lt;='Rate Case History'!$V$7,ISNUMBER($S1785)),$S1785/100,"NA")</f>
        <v>0.115</v>
      </c>
    </row>
    <row r="1786" spans="1:27" x14ac:dyDescent="0.25">
      <c r="A1786" s="55" t="s">
        <v>153</v>
      </c>
      <c r="B1786" s="56" t="s">
        <v>156</v>
      </c>
      <c r="C1786" s="55" t="s">
        <v>101</v>
      </c>
      <c r="D1786" s="55" t="s">
        <v>1360</v>
      </c>
      <c r="E1786" s="55" t="s">
        <v>163</v>
      </c>
      <c r="F1786" s="55" t="s">
        <v>35</v>
      </c>
      <c r="G1786" s="57">
        <v>33973</v>
      </c>
      <c r="H1786" s="58">
        <v>3.6</v>
      </c>
      <c r="I1786" s="60">
        <v>9.7899999999999991</v>
      </c>
      <c r="J1786" s="60">
        <v>12.6</v>
      </c>
      <c r="K1786" s="60">
        <v>50.88</v>
      </c>
      <c r="L1786" s="59" t="s">
        <v>17</v>
      </c>
      <c r="M1786" s="57">
        <v>34242</v>
      </c>
      <c r="N1786" s="55" t="s">
        <v>76</v>
      </c>
      <c r="O1786" s="58">
        <v>1.8</v>
      </c>
      <c r="P1786" s="55" t="s">
        <v>74</v>
      </c>
      <c r="Q1786" s="55" t="s">
        <v>74</v>
      </c>
      <c r="R1786" s="60" t="s">
        <v>17</v>
      </c>
      <c r="S1786" s="60">
        <v>11.6</v>
      </c>
      <c r="T1786" s="60">
        <v>50.31</v>
      </c>
      <c r="U1786" s="55" t="s">
        <v>1879</v>
      </c>
      <c r="V1786" s="60" t="s">
        <v>17</v>
      </c>
      <c r="W1786" s="55" t="s">
        <v>21</v>
      </c>
      <c r="X1786" s="61">
        <v>8</v>
      </c>
      <c r="Y1786" s="11">
        <f t="shared" si="132"/>
        <v>1993</v>
      </c>
      <c r="Z1786" s="7" t="str">
        <f t="shared" si="133"/>
        <v>1993.3</v>
      </c>
      <c r="AA1786" s="12">
        <f>IF(AND(INDEX('Rate Case History'!V$11:V$13,MATCH($F1786,'Rate Case History'!$U$11:$U$13,0))="Yes",INDEX('Rate Case History'!V$15:V$17,MATCH($N1786,'Rate Case History'!$U$15:$U$17,0))="Yes",$M1786&lt;='Rate Case History'!$V$7,ISNUMBER($S1786)),$S1786/100,"NA")</f>
        <v>0.11599999999999999</v>
      </c>
    </row>
    <row r="1787" spans="1:27" x14ac:dyDescent="0.25">
      <c r="A1787" s="55" t="s">
        <v>153</v>
      </c>
      <c r="B1787" s="56" t="s">
        <v>156</v>
      </c>
      <c r="C1787" s="55" t="s">
        <v>101</v>
      </c>
      <c r="D1787" s="55" t="s">
        <v>1361</v>
      </c>
      <c r="E1787" s="55" t="s">
        <v>163</v>
      </c>
      <c r="F1787" s="55" t="s">
        <v>35</v>
      </c>
      <c r="G1787" s="57">
        <v>33602</v>
      </c>
      <c r="H1787" s="58">
        <v>0</v>
      </c>
      <c r="I1787" s="59">
        <v>9.58</v>
      </c>
      <c r="J1787" s="59">
        <v>13.1</v>
      </c>
      <c r="K1787" s="59">
        <v>48.6</v>
      </c>
      <c r="L1787" s="59" t="s">
        <v>17</v>
      </c>
      <c r="M1787" s="57">
        <v>33960</v>
      </c>
      <c r="N1787" s="55" t="s">
        <v>76</v>
      </c>
      <c r="O1787" s="58">
        <v>-0.3</v>
      </c>
      <c r="P1787" s="55" t="s">
        <v>74</v>
      </c>
      <c r="Q1787" s="55" t="s">
        <v>74</v>
      </c>
      <c r="R1787" s="59">
        <v>9.68</v>
      </c>
      <c r="S1787" s="59">
        <v>12.4</v>
      </c>
      <c r="T1787" s="59">
        <v>49.53</v>
      </c>
      <c r="U1787" s="55" t="s">
        <v>1877</v>
      </c>
      <c r="V1787" s="59" t="s">
        <v>17</v>
      </c>
      <c r="W1787" s="55" t="s">
        <v>21</v>
      </c>
      <c r="X1787" s="61">
        <v>11</v>
      </c>
      <c r="Y1787" s="11">
        <f t="shared" si="132"/>
        <v>1992</v>
      </c>
      <c r="Z1787" s="7" t="str">
        <f t="shared" si="133"/>
        <v>1992.4</v>
      </c>
      <c r="AA1787" s="12">
        <f>IF(AND(INDEX('Rate Case History'!V$11:V$13,MATCH($F1787,'Rate Case History'!$U$11:$U$13,0))="Yes",INDEX('Rate Case History'!V$15:V$17,MATCH($N1787,'Rate Case History'!$U$15:$U$17,0))="Yes",$M1787&lt;='Rate Case History'!$V$7,ISNUMBER($S1787)),$S1787/100,"NA")</f>
        <v>0.124</v>
      </c>
    </row>
    <row r="1788" spans="1:27" x14ac:dyDescent="0.25">
      <c r="A1788" s="55" t="s">
        <v>153</v>
      </c>
      <c r="B1788" s="56" t="s">
        <v>156</v>
      </c>
      <c r="C1788" s="55" t="s">
        <v>101</v>
      </c>
      <c r="D1788" s="55" t="s">
        <v>2597</v>
      </c>
      <c r="E1788" s="55" t="s">
        <v>163</v>
      </c>
      <c r="F1788" s="55" t="s">
        <v>35</v>
      </c>
      <c r="G1788" s="57">
        <v>32871</v>
      </c>
      <c r="H1788" s="58">
        <v>2.9</v>
      </c>
      <c r="I1788" s="59">
        <v>10.28</v>
      </c>
      <c r="J1788" s="59">
        <v>13.1</v>
      </c>
      <c r="K1788" s="59">
        <v>49.61</v>
      </c>
      <c r="L1788" s="59" t="s">
        <v>17</v>
      </c>
      <c r="M1788" s="57">
        <v>33051</v>
      </c>
      <c r="N1788" s="55" t="s">
        <v>76</v>
      </c>
      <c r="O1788" s="58">
        <v>-3.1</v>
      </c>
      <c r="P1788" s="55" t="s">
        <v>74</v>
      </c>
      <c r="Q1788" s="55" t="s">
        <v>74</v>
      </c>
      <c r="R1788" s="59">
        <v>10.27</v>
      </c>
      <c r="S1788" s="59">
        <v>12.9</v>
      </c>
      <c r="T1788" s="59">
        <v>50.16</v>
      </c>
      <c r="U1788" s="55" t="s">
        <v>1800</v>
      </c>
      <c r="V1788" s="59" t="s">
        <v>17</v>
      </c>
      <c r="W1788" s="55" t="s">
        <v>21</v>
      </c>
      <c r="X1788" s="61">
        <v>6</v>
      </c>
      <c r="Y1788" s="11">
        <f t="shared" si="132"/>
        <v>1990</v>
      </c>
      <c r="Z1788" s="7" t="str">
        <f t="shared" si="133"/>
        <v>1990.2</v>
      </c>
      <c r="AA1788" s="12">
        <f>IF(AND(INDEX('Rate Case History'!V$11:V$13,MATCH($F1788,'Rate Case History'!$U$11:$U$13,0))="Yes",INDEX('Rate Case History'!V$15:V$17,MATCH($N1788,'Rate Case History'!$U$15:$U$17,0))="Yes",$M1788&lt;='Rate Case History'!$V$7,ISNUMBER($S1788)),$S1788/100,"NA")</f>
        <v>0.129</v>
      </c>
    </row>
    <row r="1789" spans="1:27" x14ac:dyDescent="0.25">
      <c r="A1789" s="55" t="s">
        <v>153</v>
      </c>
      <c r="B1789" s="56" t="s">
        <v>156</v>
      </c>
      <c r="C1789" s="55" t="s">
        <v>101</v>
      </c>
      <c r="D1789" s="55" t="s">
        <v>2598</v>
      </c>
      <c r="E1789" s="55" t="s">
        <v>163</v>
      </c>
      <c r="F1789" s="55" t="s">
        <v>35</v>
      </c>
      <c r="G1789" s="57">
        <v>32507</v>
      </c>
      <c r="H1789" s="58">
        <v>5.2</v>
      </c>
      <c r="I1789" s="59" t="s">
        <v>17</v>
      </c>
      <c r="J1789" s="59">
        <v>13.1</v>
      </c>
      <c r="K1789" s="59">
        <v>49.47</v>
      </c>
      <c r="L1789" s="60" t="s">
        <v>17</v>
      </c>
      <c r="M1789" s="57">
        <v>32821</v>
      </c>
      <c r="N1789" s="55" t="s">
        <v>76</v>
      </c>
      <c r="O1789" s="58">
        <v>1.7</v>
      </c>
      <c r="P1789" s="55" t="s">
        <v>74</v>
      </c>
      <c r="Q1789" s="55" t="s">
        <v>74</v>
      </c>
      <c r="R1789" s="60" t="s">
        <v>17</v>
      </c>
      <c r="S1789" s="60">
        <v>13</v>
      </c>
      <c r="T1789" s="60">
        <v>49.5</v>
      </c>
      <c r="U1789" s="55" t="s">
        <v>2209</v>
      </c>
      <c r="V1789" s="60" t="s">
        <v>17</v>
      </c>
      <c r="W1789" s="55" t="s">
        <v>21</v>
      </c>
      <c r="X1789" s="61">
        <v>10</v>
      </c>
      <c r="Y1789" s="11">
        <f t="shared" si="132"/>
        <v>1989</v>
      </c>
      <c r="Z1789" s="7" t="str">
        <f t="shared" si="133"/>
        <v>1989.4</v>
      </c>
      <c r="AA1789" s="12">
        <f>IF(AND(INDEX('Rate Case History'!V$11:V$13,MATCH($F1789,'Rate Case History'!$U$11:$U$13,0))="Yes",INDEX('Rate Case History'!V$15:V$17,MATCH($N1789,'Rate Case History'!$U$15:$U$17,0))="Yes",$M1789&lt;='Rate Case History'!$V$7,ISNUMBER($S1789)),$S1789/100,"NA")</f>
        <v>0.13</v>
      </c>
    </row>
    <row r="1790" spans="1:27" x14ac:dyDescent="0.25">
      <c r="A1790" s="55" t="s">
        <v>153</v>
      </c>
      <c r="B1790" s="56" t="s">
        <v>156</v>
      </c>
      <c r="C1790" s="55" t="s">
        <v>101</v>
      </c>
      <c r="D1790" s="55" t="s">
        <v>2599</v>
      </c>
      <c r="E1790" s="55" t="s">
        <v>163</v>
      </c>
      <c r="F1790" s="55" t="s">
        <v>35</v>
      </c>
      <c r="G1790" s="57">
        <v>32202</v>
      </c>
      <c r="H1790" s="58">
        <v>2.5</v>
      </c>
      <c r="I1790" s="59">
        <v>10.84</v>
      </c>
      <c r="J1790" s="59">
        <v>13.25</v>
      </c>
      <c r="K1790" s="59">
        <v>47.23</v>
      </c>
      <c r="L1790" s="59" t="s">
        <v>17</v>
      </c>
      <c r="M1790" s="57">
        <v>32429</v>
      </c>
      <c r="N1790" s="55" t="s">
        <v>76</v>
      </c>
      <c r="O1790" s="58">
        <v>1.6</v>
      </c>
      <c r="P1790" s="55" t="s">
        <v>74</v>
      </c>
      <c r="Q1790" s="55" t="s">
        <v>74</v>
      </c>
      <c r="R1790" s="59">
        <v>10.34</v>
      </c>
      <c r="S1790" s="59">
        <v>13.1</v>
      </c>
      <c r="T1790" s="59">
        <v>49.52</v>
      </c>
      <c r="U1790" s="55" t="s">
        <v>2350</v>
      </c>
      <c r="V1790" s="59" t="s">
        <v>17</v>
      </c>
      <c r="W1790" s="55" t="s">
        <v>21</v>
      </c>
      <c r="X1790" s="61">
        <v>7</v>
      </c>
      <c r="Y1790" s="11">
        <f t="shared" si="132"/>
        <v>1988</v>
      </c>
      <c r="Z1790" s="7" t="str">
        <f t="shared" si="133"/>
        <v>1988.4</v>
      </c>
      <c r="AA1790" s="12">
        <f>IF(AND(INDEX('Rate Case History'!V$11:V$13,MATCH($F1790,'Rate Case History'!$U$11:$U$13,0))="Yes",INDEX('Rate Case History'!V$15:V$17,MATCH($N1790,'Rate Case History'!$U$15:$U$17,0))="Yes",$M1790&lt;='Rate Case History'!$V$7,ISNUMBER($S1790)),$S1790/100,"NA")</f>
        <v>0.13100000000000001</v>
      </c>
    </row>
    <row r="1791" spans="1:27" x14ac:dyDescent="0.25">
      <c r="A1791" s="55" t="s">
        <v>153</v>
      </c>
      <c r="B1791" s="56" t="s">
        <v>156</v>
      </c>
      <c r="C1791" s="55" t="s">
        <v>101</v>
      </c>
      <c r="D1791" s="55" t="s">
        <v>2600</v>
      </c>
      <c r="E1791" s="55" t="s">
        <v>163</v>
      </c>
      <c r="F1791" s="55" t="s">
        <v>35</v>
      </c>
      <c r="G1791" s="57">
        <v>31782</v>
      </c>
      <c r="H1791" s="58">
        <v>0</v>
      </c>
      <c r="I1791" s="59" t="s">
        <v>17</v>
      </c>
      <c r="J1791" s="59">
        <v>13.5</v>
      </c>
      <c r="K1791" s="59">
        <v>48.82</v>
      </c>
      <c r="L1791" s="59" t="s">
        <v>17</v>
      </c>
      <c r="M1791" s="57">
        <v>31867</v>
      </c>
      <c r="N1791" s="55" t="s">
        <v>73</v>
      </c>
      <c r="O1791" s="58">
        <v>-1.3</v>
      </c>
      <c r="P1791" s="55" t="s">
        <v>74</v>
      </c>
      <c r="Q1791" s="55" t="s">
        <v>74</v>
      </c>
      <c r="R1791" s="59" t="s">
        <v>17</v>
      </c>
      <c r="S1791" s="59">
        <v>13</v>
      </c>
      <c r="T1791" s="59">
        <v>48.85</v>
      </c>
      <c r="U1791" s="55" t="s">
        <v>2351</v>
      </c>
      <c r="V1791" s="59" t="s">
        <v>17</v>
      </c>
      <c r="W1791" s="55" t="s">
        <v>21</v>
      </c>
      <c r="X1791" s="61">
        <v>2</v>
      </c>
      <c r="Y1791" s="11">
        <f t="shared" si="132"/>
        <v>1987</v>
      </c>
      <c r="Z1791" s="7" t="str">
        <f t="shared" si="133"/>
        <v>1987.1</v>
      </c>
      <c r="AA1791" s="12">
        <f>IF(AND(INDEX('Rate Case History'!V$11:V$13,MATCH($F1791,'Rate Case History'!$U$11:$U$13,0))="Yes",INDEX('Rate Case History'!V$15:V$17,MATCH($N1791,'Rate Case History'!$U$15:$U$17,0))="Yes",$M1791&lt;='Rate Case History'!$V$7,ISNUMBER($S1791)),$S1791/100,"NA")</f>
        <v>0.13</v>
      </c>
    </row>
    <row r="1792" spans="1:27" x14ac:dyDescent="0.25">
      <c r="A1792" s="55" t="s">
        <v>153</v>
      </c>
      <c r="B1792" s="56" t="s">
        <v>156</v>
      </c>
      <c r="C1792" s="55" t="s">
        <v>101</v>
      </c>
      <c r="D1792" s="55" t="s">
        <v>2601</v>
      </c>
      <c r="E1792" s="55" t="s">
        <v>163</v>
      </c>
      <c r="F1792" s="55" t="s">
        <v>35</v>
      </c>
      <c r="G1792" s="57">
        <v>31411</v>
      </c>
      <c r="H1792" s="58">
        <v>0.2</v>
      </c>
      <c r="I1792" s="59">
        <v>11.26</v>
      </c>
      <c r="J1792" s="59">
        <v>14.25</v>
      </c>
      <c r="K1792" s="59">
        <v>47.1</v>
      </c>
      <c r="L1792" s="60" t="s">
        <v>17</v>
      </c>
      <c r="M1792" s="57">
        <v>31638</v>
      </c>
      <c r="N1792" s="55" t="s">
        <v>76</v>
      </c>
      <c r="O1792" s="58">
        <v>0.6</v>
      </c>
      <c r="P1792" s="55" t="s">
        <v>74</v>
      </c>
      <c r="Q1792" s="55" t="s">
        <v>74</v>
      </c>
      <c r="R1792" s="59">
        <v>10.94</v>
      </c>
      <c r="S1792" s="59">
        <v>13.5</v>
      </c>
      <c r="T1792" s="59">
        <v>46.78</v>
      </c>
      <c r="U1792" s="55" t="s">
        <v>2352</v>
      </c>
      <c r="V1792" s="60" t="s">
        <v>17</v>
      </c>
      <c r="W1792" s="55" t="s">
        <v>21</v>
      </c>
      <c r="X1792" s="61">
        <v>7</v>
      </c>
      <c r="Y1792" s="11">
        <f t="shared" si="132"/>
        <v>1986</v>
      </c>
      <c r="Z1792" s="7" t="str">
        <f t="shared" si="133"/>
        <v>1986.3</v>
      </c>
      <c r="AA1792" s="12">
        <f>IF(AND(INDEX('Rate Case History'!V$11:V$13,MATCH($F1792,'Rate Case History'!$U$11:$U$13,0))="Yes",INDEX('Rate Case History'!V$15:V$17,MATCH($N1792,'Rate Case History'!$U$15:$U$17,0))="Yes",$M1792&lt;='Rate Case History'!$V$7,ISNUMBER($S1792)),$S1792/100,"NA")</f>
        <v>0.13500000000000001</v>
      </c>
    </row>
    <row r="1793" spans="1:27" x14ac:dyDescent="0.25">
      <c r="A1793" s="55" t="s">
        <v>153</v>
      </c>
      <c r="B1793" s="56" t="s">
        <v>156</v>
      </c>
      <c r="C1793" s="55" t="s">
        <v>101</v>
      </c>
      <c r="D1793" s="55" t="s">
        <v>2602</v>
      </c>
      <c r="E1793" s="55" t="s">
        <v>163</v>
      </c>
      <c r="F1793" s="55" t="s">
        <v>35</v>
      </c>
      <c r="G1793" s="57">
        <v>31044</v>
      </c>
      <c r="H1793" s="58">
        <v>1.7</v>
      </c>
      <c r="I1793" s="59">
        <v>11.51</v>
      </c>
      <c r="J1793" s="60">
        <v>14.75</v>
      </c>
      <c r="K1793" s="60">
        <v>46.7</v>
      </c>
      <c r="L1793" s="59" t="s">
        <v>17</v>
      </c>
      <c r="M1793" s="57">
        <v>31288</v>
      </c>
      <c r="N1793" s="55" t="s">
        <v>76</v>
      </c>
      <c r="O1793" s="58">
        <v>0.6</v>
      </c>
      <c r="P1793" s="55" t="s">
        <v>74</v>
      </c>
      <c r="Q1793" s="55" t="s">
        <v>74</v>
      </c>
      <c r="R1793" s="60">
        <v>11.46</v>
      </c>
      <c r="S1793" s="60">
        <v>14.5</v>
      </c>
      <c r="T1793" s="60">
        <v>46.94</v>
      </c>
      <c r="U1793" s="55" t="s">
        <v>2100</v>
      </c>
      <c r="V1793" s="60" t="s">
        <v>17</v>
      </c>
      <c r="W1793" s="55" t="s">
        <v>21</v>
      </c>
      <c r="X1793" s="61">
        <v>8</v>
      </c>
      <c r="Y1793" s="11">
        <f t="shared" si="132"/>
        <v>1985</v>
      </c>
      <c r="Z1793" s="7" t="str">
        <f t="shared" si="133"/>
        <v>1985.3</v>
      </c>
      <c r="AA1793" s="12">
        <f>IF(AND(INDEX('Rate Case History'!V$11:V$13,MATCH($F1793,'Rate Case History'!$U$11:$U$13,0))="Yes",INDEX('Rate Case History'!V$15:V$17,MATCH($N1793,'Rate Case History'!$U$15:$U$17,0))="Yes",$M1793&lt;='Rate Case History'!$V$7,ISNUMBER($S1793)),$S1793/100,"NA")</f>
        <v>0.14499999999999999</v>
      </c>
    </row>
    <row r="1794" spans="1:27" x14ac:dyDescent="0.25">
      <c r="A1794" s="55" t="s">
        <v>153</v>
      </c>
      <c r="B1794" s="56" t="s">
        <v>156</v>
      </c>
      <c r="C1794" s="55" t="s">
        <v>101</v>
      </c>
      <c r="D1794" s="55" t="s">
        <v>2603</v>
      </c>
      <c r="E1794" s="55" t="s">
        <v>163</v>
      </c>
      <c r="F1794" s="55" t="s">
        <v>35</v>
      </c>
      <c r="G1794" s="57">
        <v>30680</v>
      </c>
      <c r="H1794" s="58">
        <v>2.6</v>
      </c>
      <c r="I1794" s="59">
        <v>11.23</v>
      </c>
      <c r="J1794" s="59">
        <v>14.75</v>
      </c>
      <c r="K1794" s="59">
        <v>44.99</v>
      </c>
      <c r="L1794" s="59" t="s">
        <v>17</v>
      </c>
      <c r="M1794" s="57">
        <v>30964</v>
      </c>
      <c r="N1794" s="55" t="s">
        <v>76</v>
      </c>
      <c r="O1794" s="58">
        <v>1.8</v>
      </c>
      <c r="P1794" s="55" t="s">
        <v>74</v>
      </c>
      <c r="Q1794" s="55" t="s">
        <v>74</v>
      </c>
      <c r="R1794" s="59">
        <v>11.06</v>
      </c>
      <c r="S1794" s="59">
        <v>14.75</v>
      </c>
      <c r="T1794" s="59">
        <v>45.27</v>
      </c>
      <c r="U1794" s="55" t="s">
        <v>2019</v>
      </c>
      <c r="V1794" s="59" t="s">
        <v>17</v>
      </c>
      <c r="W1794" s="55" t="s">
        <v>21</v>
      </c>
      <c r="X1794" s="61">
        <v>9</v>
      </c>
      <c r="Y1794" s="11">
        <f t="shared" ref="Y1794:Y1825" si="134">YEAR(M1794)</f>
        <v>1984</v>
      </c>
      <c r="Z1794" s="7" t="str">
        <f t="shared" ref="Z1794:Z1825" si="135">YEAR(M1794)&amp;"."&amp;INT((MONTH(M1794)-1)/3)+1</f>
        <v>1984.4</v>
      </c>
      <c r="AA1794" s="12">
        <f>IF(AND(INDEX('Rate Case History'!V$11:V$13,MATCH($F1794,'Rate Case History'!$U$11:$U$13,0))="Yes",INDEX('Rate Case History'!V$15:V$17,MATCH($N1794,'Rate Case History'!$U$15:$U$17,0))="Yes",$M1794&lt;='Rate Case History'!$V$7,ISNUMBER($S1794)),$S1794/100,"NA")</f>
        <v>0.14749999999999999</v>
      </c>
    </row>
    <row r="1795" spans="1:27" x14ac:dyDescent="0.25">
      <c r="A1795" s="55" t="s">
        <v>153</v>
      </c>
      <c r="B1795" s="56" t="s">
        <v>156</v>
      </c>
      <c r="C1795" s="55" t="s">
        <v>101</v>
      </c>
      <c r="D1795" s="55" t="s">
        <v>2604</v>
      </c>
      <c r="E1795" s="55" t="s">
        <v>163</v>
      </c>
      <c r="F1795" s="55" t="s">
        <v>35</v>
      </c>
      <c r="G1795" s="57">
        <v>30326</v>
      </c>
      <c r="H1795" s="58">
        <v>3.5</v>
      </c>
      <c r="I1795" s="59">
        <v>10.89</v>
      </c>
      <c r="J1795" s="59">
        <v>14.75</v>
      </c>
      <c r="K1795" s="59">
        <v>44.7</v>
      </c>
      <c r="L1795" s="60" t="s">
        <v>17</v>
      </c>
      <c r="M1795" s="57">
        <v>30559</v>
      </c>
      <c r="N1795" s="55" t="s">
        <v>76</v>
      </c>
      <c r="O1795" s="58">
        <v>2.1</v>
      </c>
      <c r="P1795" s="55" t="s">
        <v>74</v>
      </c>
      <c r="Q1795" s="55" t="s">
        <v>74</v>
      </c>
      <c r="R1795" s="60">
        <v>10.89</v>
      </c>
      <c r="S1795" s="60">
        <v>14.75</v>
      </c>
      <c r="T1795" s="60">
        <v>45.5</v>
      </c>
      <c r="U1795" s="55" t="s">
        <v>2106</v>
      </c>
      <c r="V1795" s="60" t="s">
        <v>17</v>
      </c>
      <c r="W1795" s="55" t="s">
        <v>21</v>
      </c>
      <c r="X1795" s="61">
        <v>7</v>
      </c>
      <c r="Y1795" s="11">
        <f t="shared" si="134"/>
        <v>1983</v>
      </c>
      <c r="Z1795" s="7" t="str">
        <f t="shared" si="135"/>
        <v>1983.3</v>
      </c>
      <c r="AA1795" s="12">
        <f>IF(AND(INDEX('Rate Case History'!V$11:V$13,MATCH($F1795,'Rate Case History'!$U$11:$U$13,0))="Yes",INDEX('Rate Case History'!V$15:V$17,MATCH($N1795,'Rate Case History'!$U$15:$U$17,0))="Yes",$M1795&lt;='Rate Case History'!$V$7,ISNUMBER($S1795)),$S1795/100,"NA")</f>
        <v>0.14749999999999999</v>
      </c>
    </row>
    <row r="1796" spans="1:27" x14ac:dyDescent="0.25">
      <c r="A1796" s="55" t="s">
        <v>153</v>
      </c>
      <c r="B1796" s="56" t="s">
        <v>156</v>
      </c>
      <c r="C1796" s="55" t="s">
        <v>101</v>
      </c>
      <c r="D1796" s="55" t="s">
        <v>2605</v>
      </c>
      <c r="E1796" s="55" t="s">
        <v>163</v>
      </c>
      <c r="F1796" s="55" t="s">
        <v>35</v>
      </c>
      <c r="G1796" s="57">
        <v>29017</v>
      </c>
      <c r="H1796" s="58">
        <v>4.7</v>
      </c>
      <c r="I1796" s="59" t="s">
        <v>17</v>
      </c>
      <c r="J1796" s="59">
        <v>16</v>
      </c>
      <c r="K1796" s="59">
        <v>40.42</v>
      </c>
      <c r="L1796" s="60" t="s">
        <v>17</v>
      </c>
      <c r="M1796" s="57">
        <v>29762</v>
      </c>
      <c r="N1796" s="55" t="s">
        <v>76</v>
      </c>
      <c r="O1796" s="58">
        <v>4.3</v>
      </c>
      <c r="P1796" s="55" t="s">
        <v>74</v>
      </c>
      <c r="Q1796" s="55" t="s">
        <v>75</v>
      </c>
      <c r="R1796" s="60" t="s">
        <v>17</v>
      </c>
      <c r="S1796" s="60">
        <v>14.75</v>
      </c>
      <c r="T1796" s="60">
        <v>39.4</v>
      </c>
      <c r="U1796" s="55" t="s">
        <v>1981</v>
      </c>
      <c r="V1796" s="60" t="s">
        <v>17</v>
      </c>
      <c r="W1796" s="55" t="s">
        <v>21</v>
      </c>
      <c r="X1796" s="61">
        <v>24</v>
      </c>
      <c r="Y1796" s="11">
        <f t="shared" si="134"/>
        <v>1981</v>
      </c>
      <c r="Z1796" s="7" t="str">
        <f t="shared" si="135"/>
        <v>1981.2</v>
      </c>
      <c r="AA1796" s="12">
        <f>IF(AND(INDEX('Rate Case History'!V$11:V$13,MATCH($F1796,'Rate Case History'!$U$11:$U$13,0))="Yes",INDEX('Rate Case History'!V$15:V$17,MATCH($N1796,'Rate Case History'!$U$15:$U$17,0))="Yes",$M1796&lt;='Rate Case History'!$V$7,ISNUMBER($S1796)),$S1796/100,"NA")</f>
        <v>0.14749999999999999</v>
      </c>
    </row>
    <row r="1797" spans="1:27" x14ac:dyDescent="0.25">
      <c r="A1797" s="55" t="s">
        <v>153</v>
      </c>
      <c r="B1797" s="56" t="s">
        <v>124</v>
      </c>
      <c r="C1797" s="55" t="s">
        <v>123</v>
      </c>
      <c r="D1797" s="55" t="s">
        <v>1618</v>
      </c>
      <c r="E1797" s="55" t="s">
        <v>163</v>
      </c>
      <c r="F1797" s="55" t="s">
        <v>35</v>
      </c>
      <c r="G1797" s="57">
        <v>44679</v>
      </c>
      <c r="H1797" s="58">
        <v>30.283999999999999</v>
      </c>
      <c r="I1797" s="59">
        <v>7.53</v>
      </c>
      <c r="J1797" s="59">
        <v>10</v>
      </c>
      <c r="K1797" s="59">
        <v>53</v>
      </c>
      <c r="L1797" s="60">
        <v>783.41</v>
      </c>
      <c r="M1797" s="57">
        <v>44917</v>
      </c>
      <c r="N1797" s="55" t="s">
        <v>76</v>
      </c>
      <c r="O1797" s="58">
        <v>26.382000000000001</v>
      </c>
      <c r="P1797" s="55" t="s">
        <v>74</v>
      </c>
      <c r="Q1797" s="55" t="s">
        <v>74</v>
      </c>
      <c r="R1797" s="59">
        <v>7.54</v>
      </c>
      <c r="S1797" s="59">
        <v>9.8000000000000007</v>
      </c>
      <c r="T1797" s="59">
        <v>53.4</v>
      </c>
      <c r="U1797" s="55" t="s">
        <v>1683</v>
      </c>
      <c r="V1797" s="60">
        <v>773.03399999999999</v>
      </c>
      <c r="W1797" s="55" t="s">
        <v>21</v>
      </c>
      <c r="X1797" s="61">
        <v>7</v>
      </c>
      <c r="Y1797" s="11">
        <f t="shared" si="134"/>
        <v>2022</v>
      </c>
      <c r="Z1797" s="7" t="str">
        <f t="shared" si="135"/>
        <v>2022.4</v>
      </c>
      <c r="AA1797" s="12">
        <f>IF(AND(INDEX('Rate Case History'!V$11:V$13,MATCH($F1797,'Rate Case History'!$U$11:$U$13,0))="Yes",INDEX('Rate Case History'!V$15:V$17,MATCH($N1797,'Rate Case History'!$U$15:$U$17,0))="Yes",$M1797&lt;='Rate Case History'!$V$7,ISNUMBER($S1797)),$S1797/100,"NA")</f>
        <v>9.8000000000000004E-2</v>
      </c>
    </row>
    <row r="1798" spans="1:27" x14ac:dyDescent="0.25">
      <c r="A1798" s="55" t="s">
        <v>153</v>
      </c>
      <c r="B1798" s="56" t="s">
        <v>124</v>
      </c>
      <c r="C1798" s="55" t="s">
        <v>123</v>
      </c>
      <c r="D1798" s="55" t="s">
        <v>1362</v>
      </c>
      <c r="E1798" s="55" t="s">
        <v>163</v>
      </c>
      <c r="F1798" s="55" t="s">
        <v>35</v>
      </c>
      <c r="G1798" s="57">
        <v>44285</v>
      </c>
      <c r="H1798" s="58">
        <v>0</v>
      </c>
      <c r="I1798" s="59" t="s">
        <v>17</v>
      </c>
      <c r="J1798" s="59" t="s">
        <v>17</v>
      </c>
      <c r="K1798" s="59" t="s">
        <v>17</v>
      </c>
      <c r="L1798" s="60" t="s">
        <v>17</v>
      </c>
      <c r="M1798" s="57">
        <v>44419</v>
      </c>
      <c r="N1798" s="55" t="s">
        <v>17</v>
      </c>
      <c r="O1798" s="58">
        <v>0</v>
      </c>
      <c r="P1798" s="55" t="s">
        <v>74</v>
      </c>
      <c r="Q1798" s="55" t="s">
        <v>74</v>
      </c>
      <c r="R1798" s="59" t="s">
        <v>17</v>
      </c>
      <c r="S1798" s="59" t="s">
        <v>17</v>
      </c>
      <c r="T1798" s="59" t="s">
        <v>17</v>
      </c>
      <c r="U1798" s="55" t="s">
        <v>1684</v>
      </c>
      <c r="V1798" s="60" t="s">
        <v>17</v>
      </c>
      <c r="W1798" s="55" t="s">
        <v>17</v>
      </c>
      <c r="X1798" s="61">
        <v>4</v>
      </c>
      <c r="Y1798" s="11">
        <f t="shared" si="134"/>
        <v>2021</v>
      </c>
      <c r="Z1798" s="7" t="str">
        <f t="shared" si="135"/>
        <v>2021.3</v>
      </c>
      <c r="AA1798" s="12" t="str">
        <f>IF(AND(INDEX('Rate Case History'!V$11:V$13,MATCH($F1798,'Rate Case History'!$U$11:$U$13,0))="Yes",INDEX('Rate Case History'!V$15:V$17,MATCH($N1798,'Rate Case History'!$U$15:$U$17,0))="Yes",$M1798&lt;='Rate Case History'!$V$7,ISNUMBER($S1798)),$S1798/100,"NA")</f>
        <v>NA</v>
      </c>
    </row>
    <row r="1799" spans="1:27" x14ac:dyDescent="0.25">
      <c r="A1799" s="55" t="s">
        <v>153</v>
      </c>
      <c r="B1799" s="56" t="s">
        <v>124</v>
      </c>
      <c r="C1799" s="55" t="s">
        <v>123</v>
      </c>
      <c r="D1799" s="55" t="s">
        <v>1363</v>
      </c>
      <c r="E1799" s="55" t="s">
        <v>163</v>
      </c>
      <c r="F1799" s="55" t="s">
        <v>35</v>
      </c>
      <c r="G1799" s="57">
        <v>43552</v>
      </c>
      <c r="H1799" s="58">
        <v>16.239000000000001</v>
      </c>
      <c r="I1799" s="60">
        <v>7.97</v>
      </c>
      <c r="J1799" s="60">
        <v>10.35</v>
      </c>
      <c r="K1799" s="60">
        <v>51.46</v>
      </c>
      <c r="L1799" s="60">
        <v>583.98099999999999</v>
      </c>
      <c r="M1799" s="57">
        <v>43769</v>
      </c>
      <c r="N1799" s="55" t="s">
        <v>73</v>
      </c>
      <c r="O1799" s="58">
        <v>9.5939999999999994</v>
      </c>
      <c r="P1799" s="55" t="s">
        <v>74</v>
      </c>
      <c r="Q1799" s="55" t="s">
        <v>74</v>
      </c>
      <c r="R1799" s="60">
        <v>7.22</v>
      </c>
      <c r="S1799" s="60">
        <v>10</v>
      </c>
      <c r="T1799" s="60">
        <v>51.96</v>
      </c>
      <c r="U1799" s="55" t="s">
        <v>1685</v>
      </c>
      <c r="V1799" s="60">
        <v>581.52499999999998</v>
      </c>
      <c r="W1799" s="55" t="s">
        <v>17</v>
      </c>
      <c r="X1799" s="61">
        <v>7</v>
      </c>
      <c r="Y1799" s="11">
        <f t="shared" si="134"/>
        <v>2019</v>
      </c>
      <c r="Z1799" s="7" t="str">
        <f t="shared" si="135"/>
        <v>2019.4</v>
      </c>
      <c r="AA1799" s="12">
        <f>IF(AND(INDEX('Rate Case History'!V$11:V$13,MATCH($F1799,'Rate Case History'!$U$11:$U$13,0))="Yes",INDEX('Rate Case History'!V$15:V$17,MATCH($N1799,'Rate Case History'!$U$15:$U$17,0))="Yes",$M1799&lt;='Rate Case History'!$V$7,ISNUMBER($S1799)),$S1799/100,"NA")</f>
        <v>0.1</v>
      </c>
    </row>
    <row r="1800" spans="1:27" x14ac:dyDescent="0.25">
      <c r="A1800" s="55" t="s">
        <v>153</v>
      </c>
      <c r="B1800" s="56" t="s">
        <v>124</v>
      </c>
      <c r="C1800" s="55" t="s">
        <v>123</v>
      </c>
      <c r="D1800" s="55" t="s">
        <v>1364</v>
      </c>
      <c r="E1800" s="55" t="s">
        <v>163</v>
      </c>
      <c r="F1800" s="55" t="s">
        <v>35</v>
      </c>
      <c r="G1800" s="57">
        <v>42829</v>
      </c>
      <c r="H1800" s="58">
        <v>0</v>
      </c>
      <c r="I1800" s="60" t="s">
        <v>17</v>
      </c>
      <c r="J1800" s="60" t="s">
        <v>17</v>
      </c>
      <c r="K1800" s="60" t="s">
        <v>17</v>
      </c>
      <c r="L1800" s="60" t="s">
        <v>17</v>
      </c>
      <c r="M1800" s="57">
        <v>42957</v>
      </c>
      <c r="N1800" s="55" t="s">
        <v>73</v>
      </c>
      <c r="O1800" s="58">
        <v>0</v>
      </c>
      <c r="P1800" s="55" t="s">
        <v>75</v>
      </c>
      <c r="Q1800" s="55" t="s">
        <v>74</v>
      </c>
      <c r="R1800" s="60" t="s">
        <v>17</v>
      </c>
      <c r="S1800" s="60" t="s">
        <v>17</v>
      </c>
      <c r="T1800" s="60" t="s">
        <v>17</v>
      </c>
      <c r="U1800" s="55" t="s">
        <v>1686</v>
      </c>
      <c r="V1800" s="60" t="s">
        <v>17</v>
      </c>
      <c r="W1800" s="55" t="s">
        <v>17</v>
      </c>
      <c r="X1800" s="61">
        <v>4</v>
      </c>
      <c r="Y1800" s="11">
        <f t="shared" si="134"/>
        <v>2017</v>
      </c>
      <c r="Z1800" s="7" t="str">
        <f t="shared" si="135"/>
        <v>2017.3</v>
      </c>
      <c r="AA1800" s="12" t="str">
        <f>IF(AND(INDEX('Rate Case History'!V$11:V$13,MATCH($F1800,'Rate Case History'!$U$11:$U$13,0))="Yes",INDEX('Rate Case History'!V$15:V$17,MATCH($N1800,'Rate Case History'!$U$15:$U$17,0))="Yes",$M1800&lt;='Rate Case History'!$V$7,ISNUMBER($S1800)),$S1800/100,"NA")</f>
        <v>NA</v>
      </c>
    </row>
    <row r="1801" spans="1:27" x14ac:dyDescent="0.25">
      <c r="A1801" s="55" t="s">
        <v>153</v>
      </c>
      <c r="B1801" s="56" t="s">
        <v>124</v>
      </c>
      <c r="C1801" s="55" t="s">
        <v>123</v>
      </c>
      <c r="D1801" s="55" t="s">
        <v>1365</v>
      </c>
      <c r="E1801" s="55" t="s">
        <v>163</v>
      </c>
      <c r="F1801" s="55" t="s">
        <v>35</v>
      </c>
      <c r="G1801" s="57">
        <v>42111</v>
      </c>
      <c r="H1801" s="58">
        <v>9.1339500000000005</v>
      </c>
      <c r="I1801" s="60">
        <v>7.81</v>
      </c>
      <c r="J1801" s="60">
        <v>10.199999999999999</v>
      </c>
      <c r="K1801" s="60">
        <v>50.52</v>
      </c>
      <c r="L1801" s="60">
        <v>377.015424</v>
      </c>
      <c r="M1801" s="57">
        <v>42327</v>
      </c>
      <c r="N1801" s="55" t="s">
        <v>76</v>
      </c>
      <c r="O1801" s="58">
        <v>-6.2249999999999996</v>
      </c>
      <c r="P1801" s="55" t="s">
        <v>74</v>
      </c>
      <c r="Q1801" s="55" t="s">
        <v>74</v>
      </c>
      <c r="R1801" s="60">
        <v>7.8</v>
      </c>
      <c r="S1801" s="60">
        <v>10</v>
      </c>
      <c r="T1801" s="60">
        <v>50.47</v>
      </c>
      <c r="U1801" s="55" t="s">
        <v>1722</v>
      </c>
      <c r="V1801" s="60">
        <v>368.90199999999999</v>
      </c>
      <c r="W1801" s="55" t="s">
        <v>21</v>
      </c>
      <c r="X1801" s="61">
        <v>7</v>
      </c>
      <c r="Y1801" s="11">
        <f t="shared" si="134"/>
        <v>2015</v>
      </c>
      <c r="Z1801" s="7" t="str">
        <f t="shared" si="135"/>
        <v>2015.4</v>
      </c>
      <c r="AA1801" s="12">
        <f>IF(AND(INDEX('Rate Case History'!V$11:V$13,MATCH($F1801,'Rate Case History'!$U$11:$U$13,0))="Yes",INDEX('Rate Case History'!V$15:V$17,MATCH($N1801,'Rate Case History'!$U$15:$U$17,0))="Yes",$M1801&lt;='Rate Case History'!$V$7,ISNUMBER($S1801)),$S1801/100,"NA")</f>
        <v>0.1</v>
      </c>
    </row>
    <row r="1802" spans="1:27" x14ac:dyDescent="0.25">
      <c r="A1802" s="55" t="s">
        <v>153</v>
      </c>
      <c r="B1802" s="56" t="s">
        <v>124</v>
      </c>
      <c r="C1802" s="55" t="s">
        <v>123</v>
      </c>
      <c r="D1802" s="55" t="s">
        <v>1366</v>
      </c>
      <c r="E1802" s="55" t="s">
        <v>163</v>
      </c>
      <c r="F1802" s="55" t="s">
        <v>35</v>
      </c>
      <c r="G1802" s="57">
        <v>41730</v>
      </c>
      <c r="H1802" s="58">
        <v>-1.624101</v>
      </c>
      <c r="I1802" s="59">
        <v>8.23</v>
      </c>
      <c r="J1802" s="59">
        <v>10.6</v>
      </c>
      <c r="K1802" s="59">
        <v>50.5</v>
      </c>
      <c r="L1802" s="59">
        <v>360.01272499999999</v>
      </c>
      <c r="M1802" s="57">
        <v>41949</v>
      </c>
      <c r="N1802" s="55" t="s">
        <v>76</v>
      </c>
      <c r="O1802" s="58">
        <v>-15.363</v>
      </c>
      <c r="P1802" s="55" t="s">
        <v>74</v>
      </c>
      <c r="Q1802" s="55" t="s">
        <v>74</v>
      </c>
      <c r="R1802" s="60">
        <v>7.95</v>
      </c>
      <c r="S1802" s="60">
        <v>10.199999999999999</v>
      </c>
      <c r="T1802" s="60">
        <v>50.28</v>
      </c>
      <c r="U1802" s="55" t="s">
        <v>1656</v>
      </c>
      <c r="V1802" s="60">
        <v>356.38200000000001</v>
      </c>
      <c r="W1802" s="55" t="s">
        <v>21</v>
      </c>
      <c r="X1802" s="61">
        <v>7</v>
      </c>
      <c r="Y1802" s="11">
        <f t="shared" si="134"/>
        <v>2014</v>
      </c>
      <c r="Z1802" s="7" t="str">
        <f t="shared" si="135"/>
        <v>2014.4</v>
      </c>
      <c r="AA1802" s="12">
        <f>IF(AND(INDEX('Rate Case History'!V$11:V$13,MATCH($F1802,'Rate Case History'!$U$11:$U$13,0))="Yes",INDEX('Rate Case History'!V$15:V$17,MATCH($N1802,'Rate Case History'!$U$15:$U$17,0))="Yes",$M1802&lt;='Rate Case History'!$V$7,ISNUMBER($S1802)),$S1802/100,"NA")</f>
        <v>0.10199999999999999</v>
      </c>
    </row>
    <row r="1803" spans="1:27" x14ac:dyDescent="0.25">
      <c r="A1803" s="55" t="s">
        <v>153</v>
      </c>
      <c r="B1803" s="56" t="s">
        <v>124</v>
      </c>
      <c r="C1803" s="55" t="s">
        <v>123</v>
      </c>
      <c r="D1803" s="55" t="s">
        <v>1367</v>
      </c>
      <c r="E1803" s="55" t="s">
        <v>163</v>
      </c>
      <c r="F1803" s="55" t="s">
        <v>35</v>
      </c>
      <c r="G1803" s="57">
        <v>41362</v>
      </c>
      <c r="H1803" s="58">
        <v>13.9</v>
      </c>
      <c r="I1803" s="59">
        <v>8.49</v>
      </c>
      <c r="J1803" s="59">
        <v>10.6</v>
      </c>
      <c r="K1803" s="59">
        <v>51.11</v>
      </c>
      <c r="L1803" s="59">
        <v>342</v>
      </c>
      <c r="M1803" s="57">
        <v>41584</v>
      </c>
      <c r="N1803" s="55" t="s">
        <v>76</v>
      </c>
      <c r="O1803" s="58">
        <v>-3.8809999999999998</v>
      </c>
      <c r="P1803" s="55" t="s">
        <v>74</v>
      </c>
      <c r="Q1803" s="55" t="s">
        <v>74</v>
      </c>
      <c r="R1803" s="59">
        <v>8.1300000000000008</v>
      </c>
      <c r="S1803" s="60">
        <v>10.199999999999999</v>
      </c>
      <c r="T1803" s="60">
        <v>50.14</v>
      </c>
      <c r="U1803" s="55" t="s">
        <v>1658</v>
      </c>
      <c r="V1803" s="59">
        <v>342.02800000000002</v>
      </c>
      <c r="W1803" s="55" t="s">
        <v>21</v>
      </c>
      <c r="X1803" s="61">
        <v>7</v>
      </c>
      <c r="Y1803" s="11">
        <f t="shared" si="134"/>
        <v>2013</v>
      </c>
      <c r="Z1803" s="7" t="str">
        <f t="shared" si="135"/>
        <v>2013.4</v>
      </c>
      <c r="AA1803" s="12">
        <f>IF(AND(INDEX('Rate Case History'!V$11:V$13,MATCH($F1803,'Rate Case History'!$U$11:$U$13,0))="Yes",INDEX('Rate Case History'!V$15:V$17,MATCH($N1803,'Rate Case History'!$U$15:$U$17,0))="Yes",$M1803&lt;='Rate Case History'!$V$7,ISNUMBER($S1803)),$S1803/100,"NA")</f>
        <v>0.10199999999999999</v>
      </c>
    </row>
    <row r="1804" spans="1:27" x14ac:dyDescent="0.25">
      <c r="A1804" s="55" t="s">
        <v>153</v>
      </c>
      <c r="B1804" s="56" t="s">
        <v>124</v>
      </c>
      <c r="C1804" s="55" t="s">
        <v>123</v>
      </c>
      <c r="D1804" s="55" t="s">
        <v>1368</v>
      </c>
      <c r="E1804" s="55" t="s">
        <v>163</v>
      </c>
      <c r="F1804" s="55" t="s">
        <v>35</v>
      </c>
      <c r="G1804" s="57">
        <v>40998</v>
      </c>
      <c r="H1804" s="58">
        <v>12.813184</v>
      </c>
      <c r="I1804" s="59">
        <v>8.81</v>
      </c>
      <c r="J1804" s="59">
        <v>10.3</v>
      </c>
      <c r="K1804" s="59">
        <v>52.34</v>
      </c>
      <c r="L1804" s="59">
        <v>333.810743</v>
      </c>
      <c r="M1804" s="57">
        <v>41206</v>
      </c>
      <c r="N1804" s="55" t="s">
        <v>73</v>
      </c>
      <c r="O1804" s="58">
        <v>-1</v>
      </c>
      <c r="P1804" s="55" t="s">
        <v>74</v>
      </c>
      <c r="Q1804" s="55" t="s">
        <v>74</v>
      </c>
      <c r="R1804" s="59" t="s">
        <v>17</v>
      </c>
      <c r="S1804" s="59">
        <v>10.3</v>
      </c>
      <c r="T1804" s="59">
        <v>51.61</v>
      </c>
      <c r="U1804" s="55" t="s">
        <v>1661</v>
      </c>
      <c r="V1804" s="60" t="s">
        <v>17</v>
      </c>
      <c r="W1804" s="55" t="s">
        <v>17</v>
      </c>
      <c r="X1804" s="61">
        <v>6</v>
      </c>
      <c r="Y1804" s="11">
        <f t="shared" si="134"/>
        <v>2012</v>
      </c>
      <c r="Z1804" s="7" t="str">
        <f t="shared" si="135"/>
        <v>2012.4</v>
      </c>
      <c r="AA1804" s="12">
        <f>IF(AND(INDEX('Rate Case History'!V$11:V$13,MATCH($F1804,'Rate Case History'!$U$11:$U$13,0))="Yes",INDEX('Rate Case History'!V$15:V$17,MATCH($N1804,'Rate Case History'!$U$15:$U$17,0))="Yes",$M1804&lt;='Rate Case History'!$V$7,ISNUMBER($S1804)),$S1804/100,"NA")</f>
        <v>0.10300000000000001</v>
      </c>
    </row>
    <row r="1805" spans="1:27" x14ac:dyDescent="0.25">
      <c r="A1805" s="55" t="s">
        <v>153</v>
      </c>
      <c r="B1805" s="56" t="s">
        <v>124</v>
      </c>
      <c r="C1805" s="55" t="s">
        <v>123</v>
      </c>
      <c r="D1805" s="55" t="s">
        <v>1369</v>
      </c>
      <c r="E1805" s="55" t="s">
        <v>163</v>
      </c>
      <c r="F1805" s="55" t="s">
        <v>35</v>
      </c>
      <c r="G1805" s="57">
        <v>40269</v>
      </c>
      <c r="H1805" s="58">
        <v>4.9550000000000001</v>
      </c>
      <c r="I1805" s="59">
        <v>8.57</v>
      </c>
      <c r="J1805" s="59">
        <v>11.25</v>
      </c>
      <c r="K1805" s="59">
        <v>53.62</v>
      </c>
      <c r="L1805" s="59">
        <v>357.83185400000002</v>
      </c>
      <c r="M1805" s="57">
        <v>40556</v>
      </c>
      <c r="N1805" s="55" t="s">
        <v>76</v>
      </c>
      <c r="O1805" s="58">
        <v>-8.2750000000000004</v>
      </c>
      <c r="P1805" s="55" t="s">
        <v>74</v>
      </c>
      <c r="Q1805" s="55" t="s">
        <v>74</v>
      </c>
      <c r="R1805" s="59">
        <v>7.72</v>
      </c>
      <c r="S1805" s="59">
        <v>10.3</v>
      </c>
      <c r="T1805" s="59">
        <v>51.65</v>
      </c>
      <c r="U1805" s="55" t="s">
        <v>1713</v>
      </c>
      <c r="V1805" s="59">
        <v>346.67099999999999</v>
      </c>
      <c r="W1805" s="55" t="s">
        <v>21</v>
      </c>
      <c r="X1805" s="61">
        <v>9</v>
      </c>
      <c r="Y1805" s="11">
        <f t="shared" si="134"/>
        <v>2011</v>
      </c>
      <c r="Z1805" s="7" t="str">
        <f t="shared" si="135"/>
        <v>2011.1</v>
      </c>
      <c r="AA1805" s="12">
        <f>IF(AND(INDEX('Rate Case History'!V$11:V$13,MATCH($F1805,'Rate Case History'!$U$11:$U$13,0))="Yes",INDEX('Rate Case History'!V$15:V$17,MATCH($N1805,'Rate Case History'!$U$15:$U$17,0))="Yes",$M1805&lt;='Rate Case History'!$V$7,ISNUMBER($S1805)),$S1805/100,"NA")</f>
        <v>0.10300000000000001</v>
      </c>
    </row>
    <row r="1806" spans="1:27" x14ac:dyDescent="0.25">
      <c r="A1806" s="55" t="s">
        <v>153</v>
      </c>
      <c r="B1806" s="56" t="s">
        <v>124</v>
      </c>
      <c r="C1806" s="55" t="s">
        <v>123</v>
      </c>
      <c r="D1806" s="55" t="s">
        <v>1370</v>
      </c>
      <c r="E1806" s="55" t="s">
        <v>163</v>
      </c>
      <c r="F1806" s="55" t="s">
        <v>35</v>
      </c>
      <c r="G1806" s="57">
        <v>39539</v>
      </c>
      <c r="H1806" s="58">
        <v>11.7</v>
      </c>
      <c r="I1806" s="59">
        <v>9.08</v>
      </c>
      <c r="J1806" s="59">
        <v>10.9</v>
      </c>
      <c r="K1806" s="59">
        <v>58.11</v>
      </c>
      <c r="L1806" s="60">
        <v>414.04700000000003</v>
      </c>
      <c r="M1806" s="57">
        <v>39812</v>
      </c>
      <c r="N1806" s="55" t="s">
        <v>73</v>
      </c>
      <c r="O1806" s="58">
        <v>-3</v>
      </c>
      <c r="P1806" s="55" t="s">
        <v>74</v>
      </c>
      <c r="Q1806" s="55" t="s">
        <v>74</v>
      </c>
      <c r="R1806" s="59" t="s">
        <v>17</v>
      </c>
      <c r="S1806" s="59" t="s">
        <v>17</v>
      </c>
      <c r="T1806" s="59">
        <v>53.41</v>
      </c>
      <c r="U1806" s="55" t="s">
        <v>1657</v>
      </c>
      <c r="V1806" s="60" t="s">
        <v>17</v>
      </c>
      <c r="W1806" s="55" t="s">
        <v>17</v>
      </c>
      <c r="X1806" s="61">
        <v>9</v>
      </c>
      <c r="Y1806" s="11">
        <f t="shared" si="134"/>
        <v>2008</v>
      </c>
      <c r="Z1806" s="7" t="str">
        <f t="shared" si="135"/>
        <v>2008.4</v>
      </c>
      <c r="AA1806" s="12" t="str">
        <f>IF(AND(INDEX('Rate Case History'!V$11:V$13,MATCH($F1806,'Rate Case History'!$U$11:$U$13,0))="Yes",INDEX('Rate Case History'!V$15:V$17,MATCH($N1806,'Rate Case History'!$U$15:$U$17,0))="Yes",$M1806&lt;='Rate Case History'!$V$7,ISNUMBER($S1806)),$S1806/100,"NA")</f>
        <v>NA</v>
      </c>
    </row>
    <row r="1807" spans="1:27" x14ac:dyDescent="0.25">
      <c r="A1807" s="55" t="s">
        <v>153</v>
      </c>
      <c r="B1807" s="56" t="s">
        <v>124</v>
      </c>
      <c r="C1807" s="55" t="s">
        <v>123</v>
      </c>
      <c r="D1807" s="55" t="s">
        <v>1371</v>
      </c>
      <c r="E1807" s="55" t="s">
        <v>163</v>
      </c>
      <c r="F1807" s="55" t="s">
        <v>35</v>
      </c>
      <c r="G1807" s="57">
        <v>38807</v>
      </c>
      <c r="H1807" s="58">
        <v>22.6</v>
      </c>
      <c r="I1807" s="59">
        <v>9.1199999999999992</v>
      </c>
      <c r="J1807" s="60">
        <v>11</v>
      </c>
      <c r="K1807" s="59">
        <v>60.35</v>
      </c>
      <c r="L1807" s="59">
        <v>363.9</v>
      </c>
      <c r="M1807" s="57">
        <v>39093</v>
      </c>
      <c r="N1807" s="55" t="s">
        <v>76</v>
      </c>
      <c r="O1807" s="58">
        <v>18.899999999999999</v>
      </c>
      <c r="P1807" s="55" t="s">
        <v>74</v>
      </c>
      <c r="Q1807" s="55" t="s">
        <v>74</v>
      </c>
      <c r="R1807" s="59">
        <v>8.6199999999999992</v>
      </c>
      <c r="S1807" s="60">
        <v>10.9</v>
      </c>
      <c r="T1807" s="59">
        <v>57.46</v>
      </c>
      <c r="U1807" s="55" t="s">
        <v>1696</v>
      </c>
      <c r="V1807" s="59">
        <v>351</v>
      </c>
      <c r="W1807" s="55" t="s">
        <v>21</v>
      </c>
      <c r="X1807" s="61">
        <v>9</v>
      </c>
      <c r="Y1807" s="11">
        <f t="shared" si="134"/>
        <v>2007</v>
      </c>
      <c r="Z1807" s="7" t="str">
        <f t="shared" si="135"/>
        <v>2007.1</v>
      </c>
      <c r="AA1807" s="12">
        <f>IF(AND(INDEX('Rate Case History'!V$11:V$13,MATCH($F1807,'Rate Case History'!$U$11:$U$13,0))="Yes",INDEX('Rate Case History'!V$15:V$17,MATCH($N1807,'Rate Case History'!$U$15:$U$17,0))="Yes",$M1807&lt;='Rate Case History'!$V$7,ISNUMBER($S1807)),$S1807/100,"NA")</f>
        <v>0.109</v>
      </c>
    </row>
    <row r="1808" spans="1:27" x14ac:dyDescent="0.25">
      <c r="A1808" s="55" t="s">
        <v>153</v>
      </c>
      <c r="B1808" s="56" t="s">
        <v>124</v>
      </c>
      <c r="C1808" s="55" t="s">
        <v>123</v>
      </c>
      <c r="D1808" s="55" t="s">
        <v>1372</v>
      </c>
      <c r="E1808" s="55" t="s">
        <v>163</v>
      </c>
      <c r="F1808" s="55" t="s">
        <v>35</v>
      </c>
      <c r="G1808" s="57">
        <v>38443</v>
      </c>
      <c r="H1808" s="58">
        <v>10</v>
      </c>
      <c r="I1808" s="59">
        <v>9.1999999999999993</v>
      </c>
      <c r="J1808" s="60">
        <v>12</v>
      </c>
      <c r="K1808" s="59">
        <v>62.05</v>
      </c>
      <c r="L1808" s="59">
        <v>335</v>
      </c>
      <c r="M1808" s="57">
        <v>38708</v>
      </c>
      <c r="N1808" s="55" t="s">
        <v>76</v>
      </c>
      <c r="O1808" s="58">
        <v>7.2</v>
      </c>
      <c r="P1808" s="55" t="s">
        <v>74</v>
      </c>
      <c r="Q1808" s="55" t="s">
        <v>74</v>
      </c>
      <c r="R1808" s="59">
        <v>8.85</v>
      </c>
      <c r="S1808" s="60">
        <v>11</v>
      </c>
      <c r="T1808" s="59">
        <v>59.73</v>
      </c>
      <c r="U1808" s="55" t="s">
        <v>1678</v>
      </c>
      <c r="V1808" s="59">
        <v>316.60000000000002</v>
      </c>
      <c r="W1808" s="55" t="s">
        <v>21</v>
      </c>
      <c r="X1808" s="61">
        <v>8</v>
      </c>
      <c r="Y1808" s="11">
        <f t="shared" si="134"/>
        <v>2005</v>
      </c>
      <c r="Z1808" s="7" t="str">
        <f t="shared" si="135"/>
        <v>2005.4</v>
      </c>
      <c r="AA1808" s="12">
        <f>IF(AND(INDEX('Rate Case History'!V$11:V$13,MATCH($F1808,'Rate Case History'!$U$11:$U$13,0))="Yes",INDEX('Rate Case History'!V$15:V$17,MATCH($N1808,'Rate Case History'!$U$15:$U$17,0))="Yes",$M1808&lt;='Rate Case History'!$V$7,ISNUMBER($S1808)),$S1808/100,"NA")</f>
        <v>0.11</v>
      </c>
    </row>
    <row r="1809" spans="1:27" x14ac:dyDescent="0.25">
      <c r="A1809" s="55" t="s">
        <v>153</v>
      </c>
      <c r="B1809" s="56" t="s">
        <v>124</v>
      </c>
      <c r="C1809" s="55" t="s">
        <v>123</v>
      </c>
      <c r="D1809" s="55" t="s">
        <v>1373</v>
      </c>
      <c r="E1809" s="55" t="s">
        <v>163</v>
      </c>
      <c r="F1809" s="55" t="s">
        <v>35</v>
      </c>
      <c r="G1809" s="57">
        <v>38078</v>
      </c>
      <c r="H1809" s="58">
        <v>18.2</v>
      </c>
      <c r="I1809" s="59">
        <v>9.69</v>
      </c>
      <c r="J1809" s="59">
        <v>12</v>
      </c>
      <c r="K1809" s="59">
        <v>56.17</v>
      </c>
      <c r="L1809" s="59">
        <v>304.2</v>
      </c>
      <c r="M1809" s="57">
        <v>38342</v>
      </c>
      <c r="N1809" s="55" t="s">
        <v>76</v>
      </c>
      <c r="O1809" s="58">
        <v>5.6</v>
      </c>
      <c r="P1809" s="55" t="s">
        <v>74</v>
      </c>
      <c r="Q1809" s="55" t="s">
        <v>74</v>
      </c>
      <c r="R1809" s="59">
        <v>9.33</v>
      </c>
      <c r="S1809" s="59">
        <v>11.5</v>
      </c>
      <c r="T1809" s="59">
        <v>57.35</v>
      </c>
      <c r="U1809" s="55" t="s">
        <v>1697</v>
      </c>
      <c r="V1809" s="59">
        <v>287.60000000000002</v>
      </c>
      <c r="W1809" s="55" t="s">
        <v>21</v>
      </c>
      <c r="X1809" s="61">
        <v>8</v>
      </c>
      <c r="Y1809" s="11">
        <f t="shared" si="134"/>
        <v>2004</v>
      </c>
      <c r="Z1809" s="7" t="str">
        <f t="shared" si="135"/>
        <v>2004.4</v>
      </c>
      <c r="AA1809" s="12">
        <f>IF(AND(INDEX('Rate Case History'!V$11:V$13,MATCH($F1809,'Rate Case History'!$U$11:$U$13,0))="Yes",INDEX('Rate Case History'!V$15:V$17,MATCH($N1809,'Rate Case History'!$U$15:$U$17,0))="Yes",$M1809&lt;='Rate Case History'!$V$7,ISNUMBER($S1809)),$S1809/100,"NA")</f>
        <v>0.115</v>
      </c>
    </row>
    <row r="1810" spans="1:27" x14ac:dyDescent="0.25">
      <c r="A1810" s="55" t="s">
        <v>153</v>
      </c>
      <c r="B1810" s="56" t="s">
        <v>124</v>
      </c>
      <c r="C1810" s="55" t="s">
        <v>123</v>
      </c>
      <c r="D1810" s="55" t="s">
        <v>1374</v>
      </c>
      <c r="E1810" s="55" t="s">
        <v>163</v>
      </c>
      <c r="F1810" s="55" t="s">
        <v>35</v>
      </c>
      <c r="G1810" s="57">
        <v>37712</v>
      </c>
      <c r="H1810" s="58">
        <v>16.5</v>
      </c>
      <c r="I1810" s="59">
        <v>9.56</v>
      </c>
      <c r="J1810" s="59">
        <v>12</v>
      </c>
      <c r="K1810" s="59">
        <v>55</v>
      </c>
      <c r="L1810" s="59">
        <v>296.8</v>
      </c>
      <c r="M1810" s="57">
        <v>37974</v>
      </c>
      <c r="N1810" s="55" t="s">
        <v>76</v>
      </c>
      <c r="O1810" s="58">
        <v>8.9</v>
      </c>
      <c r="P1810" s="55" t="s">
        <v>74</v>
      </c>
      <c r="Q1810" s="55" t="s">
        <v>74</v>
      </c>
      <c r="R1810" s="59">
        <v>9.2799999999999994</v>
      </c>
      <c r="S1810" s="60">
        <v>12</v>
      </c>
      <c r="T1810" s="60">
        <v>56</v>
      </c>
      <c r="U1810" s="55" t="s">
        <v>1726</v>
      </c>
      <c r="V1810" s="59" t="s">
        <v>17</v>
      </c>
      <c r="W1810" s="55" t="s">
        <v>21</v>
      </c>
      <c r="X1810" s="61">
        <v>8</v>
      </c>
      <c r="Y1810" s="11">
        <f t="shared" si="134"/>
        <v>2003</v>
      </c>
      <c r="Z1810" s="7" t="str">
        <f t="shared" si="135"/>
        <v>2003.4</v>
      </c>
      <c r="AA1810" s="12">
        <f>IF(AND(INDEX('Rate Case History'!V$11:V$13,MATCH($F1810,'Rate Case History'!$U$11:$U$13,0))="Yes",INDEX('Rate Case History'!V$15:V$17,MATCH($N1810,'Rate Case History'!$U$15:$U$17,0))="Yes",$M1810&lt;='Rate Case History'!$V$7,ISNUMBER($S1810)),$S1810/100,"NA")</f>
        <v>0.12</v>
      </c>
    </row>
    <row r="1811" spans="1:27" x14ac:dyDescent="0.25">
      <c r="A1811" s="55" t="s">
        <v>153</v>
      </c>
      <c r="B1811" s="56" t="s">
        <v>124</v>
      </c>
      <c r="C1811" s="55" t="s">
        <v>123</v>
      </c>
      <c r="D1811" s="55" t="s">
        <v>1375</v>
      </c>
      <c r="E1811" s="55" t="s">
        <v>163</v>
      </c>
      <c r="F1811" s="55" t="s">
        <v>35</v>
      </c>
      <c r="G1811" s="57">
        <v>37343</v>
      </c>
      <c r="H1811" s="58">
        <v>8.6999999999999993</v>
      </c>
      <c r="I1811" s="59">
        <v>10.47</v>
      </c>
      <c r="J1811" s="59">
        <v>12.6</v>
      </c>
      <c r="K1811" s="59">
        <v>55.2</v>
      </c>
      <c r="L1811" s="60" t="s">
        <v>17</v>
      </c>
      <c r="M1811" s="57">
        <v>37700</v>
      </c>
      <c r="N1811" s="55" t="s">
        <v>76</v>
      </c>
      <c r="O1811" s="58">
        <v>-1.2</v>
      </c>
      <c r="P1811" s="55" t="s">
        <v>74</v>
      </c>
      <c r="Q1811" s="55" t="s">
        <v>74</v>
      </c>
      <c r="R1811" s="59">
        <v>9.59</v>
      </c>
      <c r="S1811" s="60">
        <v>12</v>
      </c>
      <c r="T1811" s="60">
        <v>55</v>
      </c>
      <c r="U1811" s="55" t="s">
        <v>1723</v>
      </c>
      <c r="V1811" s="60" t="s">
        <v>17</v>
      </c>
      <c r="W1811" s="55" t="s">
        <v>21</v>
      </c>
      <c r="X1811" s="61">
        <v>11</v>
      </c>
      <c r="Y1811" s="11">
        <f t="shared" si="134"/>
        <v>2003</v>
      </c>
      <c r="Z1811" s="7" t="str">
        <f t="shared" si="135"/>
        <v>2003.1</v>
      </c>
      <c r="AA1811" s="12">
        <f>IF(AND(INDEX('Rate Case History'!V$11:V$13,MATCH($F1811,'Rate Case History'!$U$11:$U$13,0))="Yes",INDEX('Rate Case History'!V$15:V$17,MATCH($N1811,'Rate Case History'!$U$15:$U$17,0))="Yes",$M1811&lt;='Rate Case History'!$V$7,ISNUMBER($S1811)),$S1811/100,"NA")</f>
        <v>0.12</v>
      </c>
    </row>
    <row r="1812" spans="1:27" x14ac:dyDescent="0.25">
      <c r="A1812" s="55" t="s">
        <v>153</v>
      </c>
      <c r="B1812" s="56" t="s">
        <v>124</v>
      </c>
      <c r="C1812" s="55" t="s">
        <v>123</v>
      </c>
      <c r="D1812" s="55" t="s">
        <v>1376</v>
      </c>
      <c r="E1812" s="55" t="s">
        <v>163</v>
      </c>
      <c r="F1812" s="55" t="s">
        <v>35</v>
      </c>
      <c r="G1812" s="57">
        <v>36993</v>
      </c>
      <c r="H1812" s="58">
        <v>13.4</v>
      </c>
      <c r="I1812" s="59">
        <v>10.86</v>
      </c>
      <c r="J1812" s="59">
        <v>12.6</v>
      </c>
      <c r="K1812" s="59">
        <v>55.01</v>
      </c>
      <c r="L1812" s="60" t="s">
        <v>17</v>
      </c>
      <c r="M1812" s="57">
        <v>37427</v>
      </c>
      <c r="N1812" s="55" t="s">
        <v>76</v>
      </c>
      <c r="O1812" s="58">
        <v>10.6</v>
      </c>
      <c r="P1812" s="55" t="s">
        <v>74</v>
      </c>
      <c r="Q1812" s="55" t="s">
        <v>75</v>
      </c>
      <c r="R1812" s="60">
        <v>10.24</v>
      </c>
      <c r="S1812" s="60">
        <v>12.3</v>
      </c>
      <c r="T1812" s="60">
        <v>54.99</v>
      </c>
      <c r="U1812" s="55" t="s">
        <v>1702</v>
      </c>
      <c r="V1812" s="60" t="s">
        <v>17</v>
      </c>
      <c r="W1812" s="55" t="s">
        <v>21</v>
      </c>
      <c r="X1812" s="61">
        <v>14</v>
      </c>
      <c r="Y1812" s="11">
        <f t="shared" si="134"/>
        <v>2002</v>
      </c>
      <c r="Z1812" s="7" t="str">
        <f t="shared" si="135"/>
        <v>2002.2</v>
      </c>
      <c r="AA1812" s="12">
        <f>IF(AND(INDEX('Rate Case History'!V$11:V$13,MATCH($F1812,'Rate Case History'!$U$11:$U$13,0))="Yes",INDEX('Rate Case History'!V$15:V$17,MATCH($N1812,'Rate Case History'!$U$15:$U$17,0))="Yes",$M1812&lt;='Rate Case History'!$V$7,ISNUMBER($S1812)),$S1812/100,"NA")</f>
        <v>0.12300000000000001</v>
      </c>
    </row>
    <row r="1813" spans="1:27" x14ac:dyDescent="0.25">
      <c r="A1813" s="55" t="s">
        <v>153</v>
      </c>
      <c r="B1813" s="56" t="s">
        <v>124</v>
      </c>
      <c r="C1813" s="55" t="s">
        <v>123</v>
      </c>
      <c r="D1813" s="55" t="s">
        <v>1377</v>
      </c>
      <c r="E1813" s="55" t="s">
        <v>163</v>
      </c>
      <c r="F1813" s="55" t="s">
        <v>35</v>
      </c>
      <c r="G1813" s="57">
        <v>36616</v>
      </c>
      <c r="H1813" s="58">
        <v>4.9000000000000004</v>
      </c>
      <c r="I1813" s="59">
        <v>10.29</v>
      </c>
      <c r="J1813" s="59">
        <v>12.1</v>
      </c>
      <c r="K1813" s="59">
        <v>53.5</v>
      </c>
      <c r="L1813" s="60" t="s">
        <v>17</v>
      </c>
      <c r="M1813" s="57">
        <v>36860</v>
      </c>
      <c r="N1813" s="55" t="s">
        <v>76</v>
      </c>
      <c r="O1813" s="58">
        <v>4.3</v>
      </c>
      <c r="P1813" s="55" t="s">
        <v>74</v>
      </c>
      <c r="Q1813" s="55" t="s">
        <v>74</v>
      </c>
      <c r="R1813" s="59">
        <v>10.28</v>
      </c>
      <c r="S1813" s="59">
        <v>12.1</v>
      </c>
      <c r="T1813" s="59">
        <v>54.28</v>
      </c>
      <c r="U1813" s="55" t="s">
        <v>1720</v>
      </c>
      <c r="V1813" s="60" t="s">
        <v>17</v>
      </c>
      <c r="W1813" s="55" t="s">
        <v>21</v>
      </c>
      <c r="X1813" s="61">
        <v>8</v>
      </c>
      <c r="Y1813" s="11">
        <f t="shared" si="134"/>
        <v>2000</v>
      </c>
      <c r="Z1813" s="7" t="str">
        <f t="shared" si="135"/>
        <v>2000.4</v>
      </c>
      <c r="AA1813" s="12">
        <f>IF(AND(INDEX('Rate Case History'!V$11:V$13,MATCH($F1813,'Rate Case History'!$U$11:$U$13,0))="Yes",INDEX('Rate Case History'!V$15:V$17,MATCH($N1813,'Rate Case History'!$U$15:$U$17,0))="Yes",$M1813&lt;='Rate Case History'!$V$7,ISNUMBER($S1813)),$S1813/100,"NA")</f>
        <v>0.121</v>
      </c>
    </row>
    <row r="1814" spans="1:27" x14ac:dyDescent="0.25">
      <c r="A1814" s="55" t="s">
        <v>153</v>
      </c>
      <c r="B1814" s="56" t="s">
        <v>124</v>
      </c>
      <c r="C1814" s="55" t="s">
        <v>123</v>
      </c>
      <c r="D1814" s="55" t="s">
        <v>1378</v>
      </c>
      <c r="E1814" s="55" t="s">
        <v>163</v>
      </c>
      <c r="F1814" s="55" t="s">
        <v>35</v>
      </c>
      <c r="G1814" s="57">
        <v>35886</v>
      </c>
      <c r="H1814" s="58">
        <v>11.2</v>
      </c>
      <c r="I1814" s="59">
        <v>10.97</v>
      </c>
      <c r="J1814" s="59">
        <v>11.8</v>
      </c>
      <c r="K1814" s="59">
        <v>54.22</v>
      </c>
      <c r="L1814" s="60" t="s">
        <v>17</v>
      </c>
      <c r="M1814" s="57">
        <v>36146</v>
      </c>
      <c r="N1814" s="55" t="s">
        <v>76</v>
      </c>
      <c r="O1814" s="58">
        <v>10.3</v>
      </c>
      <c r="P1814" s="55" t="s">
        <v>74</v>
      </c>
      <c r="Q1814" s="55" t="s">
        <v>74</v>
      </c>
      <c r="R1814" s="59">
        <v>10.82</v>
      </c>
      <c r="S1814" s="59">
        <v>12.1</v>
      </c>
      <c r="T1814" s="59">
        <v>54.22</v>
      </c>
      <c r="U1814" s="55" t="s">
        <v>1709</v>
      </c>
      <c r="V1814" s="60" t="s">
        <v>17</v>
      </c>
      <c r="W1814" s="55" t="s">
        <v>21</v>
      </c>
      <c r="X1814" s="61">
        <v>8</v>
      </c>
      <c r="Y1814" s="11">
        <f t="shared" si="134"/>
        <v>1998</v>
      </c>
      <c r="Z1814" s="7" t="str">
        <f t="shared" si="135"/>
        <v>1998.4</v>
      </c>
      <c r="AA1814" s="12">
        <f>IF(AND(INDEX('Rate Case History'!V$11:V$13,MATCH($F1814,'Rate Case History'!$U$11:$U$13,0))="Yes",INDEX('Rate Case History'!V$15:V$17,MATCH($N1814,'Rate Case History'!$U$15:$U$17,0))="Yes",$M1814&lt;='Rate Case History'!$V$7,ISNUMBER($S1814)),$S1814/100,"NA")</f>
        <v>0.121</v>
      </c>
    </row>
    <row r="1815" spans="1:27" x14ac:dyDescent="0.25">
      <c r="A1815" s="55" t="s">
        <v>153</v>
      </c>
      <c r="B1815" s="56" t="s">
        <v>124</v>
      </c>
      <c r="C1815" s="55" t="s">
        <v>123</v>
      </c>
      <c r="D1815" s="55" t="s">
        <v>1379</v>
      </c>
      <c r="E1815" s="55" t="s">
        <v>163</v>
      </c>
      <c r="F1815" s="55" t="s">
        <v>35</v>
      </c>
      <c r="G1815" s="57">
        <v>35156</v>
      </c>
      <c r="H1815" s="58">
        <v>7.3</v>
      </c>
      <c r="I1815" s="59">
        <v>10.8</v>
      </c>
      <c r="J1815" s="59">
        <v>11.75</v>
      </c>
      <c r="K1815" s="59">
        <v>55.03</v>
      </c>
      <c r="L1815" s="60" t="s">
        <v>17</v>
      </c>
      <c r="M1815" s="57">
        <v>35481</v>
      </c>
      <c r="N1815" s="55" t="s">
        <v>76</v>
      </c>
      <c r="O1815" s="58">
        <v>5.7</v>
      </c>
      <c r="P1815" s="55" t="s">
        <v>74</v>
      </c>
      <c r="Q1815" s="55" t="s">
        <v>74</v>
      </c>
      <c r="R1815" s="59">
        <v>10.84</v>
      </c>
      <c r="S1815" s="59">
        <v>11.8</v>
      </c>
      <c r="T1815" s="60">
        <v>54.8</v>
      </c>
      <c r="U1815" s="55" t="s">
        <v>1736</v>
      </c>
      <c r="V1815" s="60" t="s">
        <v>17</v>
      </c>
      <c r="W1815" s="55" t="s">
        <v>21</v>
      </c>
      <c r="X1815" s="61">
        <v>10</v>
      </c>
      <c r="Y1815" s="11">
        <f t="shared" si="134"/>
        <v>1997</v>
      </c>
      <c r="Z1815" s="7" t="str">
        <f t="shared" si="135"/>
        <v>1997.1</v>
      </c>
      <c r="AA1815" s="12">
        <f>IF(AND(INDEX('Rate Case History'!V$11:V$13,MATCH($F1815,'Rate Case History'!$U$11:$U$13,0))="Yes",INDEX('Rate Case History'!V$15:V$17,MATCH($N1815,'Rate Case History'!$U$15:$U$17,0))="Yes",$M1815&lt;='Rate Case History'!$V$7,ISNUMBER($S1815)),$S1815/100,"NA")</f>
        <v>0.11800000000000001</v>
      </c>
    </row>
    <row r="1816" spans="1:27" x14ac:dyDescent="0.25">
      <c r="A1816" s="55" t="s">
        <v>153</v>
      </c>
      <c r="B1816" s="56" t="s">
        <v>124</v>
      </c>
      <c r="C1816" s="55" t="s">
        <v>123</v>
      </c>
      <c r="D1816" s="55" t="s">
        <v>1380</v>
      </c>
      <c r="E1816" s="55" t="s">
        <v>163</v>
      </c>
      <c r="F1816" s="55" t="s">
        <v>35</v>
      </c>
      <c r="G1816" s="57">
        <v>34439</v>
      </c>
      <c r="H1816" s="58">
        <v>0</v>
      </c>
      <c r="I1816" s="59">
        <v>10.33</v>
      </c>
      <c r="J1816" s="59">
        <v>11.9</v>
      </c>
      <c r="K1816" s="59">
        <v>57.12</v>
      </c>
      <c r="L1816" s="60" t="s">
        <v>17</v>
      </c>
      <c r="M1816" s="57">
        <v>34687</v>
      </c>
      <c r="N1816" s="55" t="s">
        <v>76</v>
      </c>
      <c r="O1816" s="58">
        <v>0</v>
      </c>
      <c r="P1816" s="55" t="s">
        <v>74</v>
      </c>
      <c r="Q1816" s="55" t="s">
        <v>74</v>
      </c>
      <c r="R1816" s="59">
        <v>11.04</v>
      </c>
      <c r="S1816" s="59">
        <v>11.5</v>
      </c>
      <c r="T1816" s="59">
        <v>55.43</v>
      </c>
      <c r="U1816" s="55" t="s">
        <v>1691</v>
      </c>
      <c r="V1816" s="60" t="s">
        <v>17</v>
      </c>
      <c r="W1816" s="55" t="s">
        <v>21</v>
      </c>
      <c r="X1816" s="61">
        <v>8</v>
      </c>
      <c r="Y1816" s="11">
        <f t="shared" si="134"/>
        <v>1994</v>
      </c>
      <c r="Z1816" s="7" t="str">
        <f t="shared" si="135"/>
        <v>1994.4</v>
      </c>
      <c r="AA1816" s="12">
        <f>IF(AND(INDEX('Rate Case History'!V$11:V$13,MATCH($F1816,'Rate Case History'!$U$11:$U$13,0))="Yes",INDEX('Rate Case History'!V$15:V$17,MATCH($N1816,'Rate Case History'!$U$15:$U$17,0))="Yes",$M1816&lt;='Rate Case History'!$V$7,ISNUMBER($S1816)),$S1816/100,"NA")</f>
        <v>0.115</v>
      </c>
    </row>
    <row r="1817" spans="1:27" x14ac:dyDescent="0.25">
      <c r="A1817" s="55" t="s">
        <v>153</v>
      </c>
      <c r="B1817" s="56" t="s">
        <v>124</v>
      </c>
      <c r="C1817" s="55" t="s">
        <v>123</v>
      </c>
      <c r="D1817" s="55" t="s">
        <v>1381</v>
      </c>
      <c r="E1817" s="55" t="s">
        <v>163</v>
      </c>
      <c r="F1817" s="55" t="s">
        <v>35</v>
      </c>
      <c r="G1817" s="57">
        <v>34059</v>
      </c>
      <c r="H1817" s="58">
        <v>0</v>
      </c>
      <c r="I1817" s="59">
        <v>11.8</v>
      </c>
      <c r="J1817" s="59">
        <v>11.4</v>
      </c>
      <c r="K1817" s="59">
        <v>56.36</v>
      </c>
      <c r="L1817" s="60" t="s">
        <v>17</v>
      </c>
      <c r="M1817" s="57">
        <v>34324</v>
      </c>
      <c r="N1817" s="55" t="s">
        <v>76</v>
      </c>
      <c r="O1817" s="58">
        <v>1</v>
      </c>
      <c r="P1817" s="55" t="s">
        <v>74</v>
      </c>
      <c r="Q1817" s="55" t="s">
        <v>74</v>
      </c>
      <c r="R1817" s="60">
        <v>10.82</v>
      </c>
      <c r="S1817" s="60">
        <v>11.3</v>
      </c>
      <c r="T1817" s="60">
        <v>55.61</v>
      </c>
      <c r="U1817" s="55" t="s">
        <v>1714</v>
      </c>
      <c r="V1817" s="60" t="s">
        <v>17</v>
      </c>
      <c r="W1817" s="55" t="s">
        <v>21</v>
      </c>
      <c r="X1817" s="61">
        <v>8</v>
      </c>
      <c r="Y1817" s="11">
        <f t="shared" si="134"/>
        <v>1993</v>
      </c>
      <c r="Z1817" s="7" t="str">
        <f t="shared" si="135"/>
        <v>1993.4</v>
      </c>
      <c r="AA1817" s="12">
        <f>IF(AND(INDEX('Rate Case History'!V$11:V$13,MATCH($F1817,'Rate Case History'!$U$11:$U$13,0))="Yes",INDEX('Rate Case History'!V$15:V$17,MATCH($N1817,'Rate Case History'!$U$15:$U$17,0))="Yes",$M1817&lt;='Rate Case History'!$V$7,ISNUMBER($S1817)),$S1817/100,"NA")</f>
        <v>0.113</v>
      </c>
    </row>
    <row r="1818" spans="1:27" x14ac:dyDescent="0.25">
      <c r="A1818" s="55" t="s">
        <v>153</v>
      </c>
      <c r="B1818" s="56" t="s">
        <v>124</v>
      </c>
      <c r="C1818" s="55" t="s">
        <v>123</v>
      </c>
      <c r="D1818" s="55" t="s">
        <v>1382</v>
      </c>
      <c r="E1818" s="55" t="s">
        <v>163</v>
      </c>
      <c r="F1818" s="55" t="s">
        <v>35</v>
      </c>
      <c r="G1818" s="57">
        <v>33694</v>
      </c>
      <c r="H1818" s="58">
        <v>2.5</v>
      </c>
      <c r="I1818" s="59">
        <v>11.58</v>
      </c>
      <c r="J1818" s="59">
        <v>12.9</v>
      </c>
      <c r="K1818" s="59">
        <v>53.08</v>
      </c>
      <c r="L1818" s="60" t="s">
        <v>17</v>
      </c>
      <c r="M1818" s="57">
        <v>33960</v>
      </c>
      <c r="N1818" s="55" t="s">
        <v>76</v>
      </c>
      <c r="O1818" s="58">
        <v>3.8</v>
      </c>
      <c r="P1818" s="55" t="s">
        <v>74</v>
      </c>
      <c r="Q1818" s="55" t="s">
        <v>74</v>
      </c>
      <c r="R1818" s="59">
        <v>11.48</v>
      </c>
      <c r="S1818" s="59">
        <v>12.3</v>
      </c>
      <c r="T1818" s="59">
        <v>54.15</v>
      </c>
      <c r="U1818" s="55" t="s">
        <v>1725</v>
      </c>
      <c r="V1818" s="60" t="s">
        <v>17</v>
      </c>
      <c r="W1818" s="55" t="s">
        <v>21</v>
      </c>
      <c r="X1818" s="61">
        <v>8</v>
      </c>
      <c r="Y1818" s="11">
        <f t="shared" si="134"/>
        <v>1992</v>
      </c>
      <c r="Z1818" s="7" t="str">
        <f t="shared" si="135"/>
        <v>1992.4</v>
      </c>
      <c r="AA1818" s="12">
        <f>IF(AND(INDEX('Rate Case History'!V$11:V$13,MATCH($F1818,'Rate Case History'!$U$11:$U$13,0))="Yes",INDEX('Rate Case History'!V$15:V$17,MATCH($N1818,'Rate Case History'!$U$15:$U$17,0))="Yes",$M1818&lt;='Rate Case History'!$V$7,ISNUMBER($S1818)),$S1818/100,"NA")</f>
        <v>0.12300000000000001</v>
      </c>
    </row>
    <row r="1819" spans="1:27" x14ac:dyDescent="0.25">
      <c r="A1819" s="55" t="s">
        <v>153</v>
      </c>
      <c r="B1819" s="56" t="s">
        <v>124</v>
      </c>
      <c r="C1819" s="55" t="s">
        <v>123</v>
      </c>
      <c r="D1819" s="55" t="s">
        <v>2606</v>
      </c>
      <c r="E1819" s="55" t="s">
        <v>163</v>
      </c>
      <c r="F1819" s="55" t="s">
        <v>35</v>
      </c>
      <c r="G1819" s="57">
        <v>33329</v>
      </c>
      <c r="H1819" s="58">
        <v>2.5</v>
      </c>
      <c r="I1819" s="60">
        <v>11.88</v>
      </c>
      <c r="J1819" s="60">
        <v>13.1</v>
      </c>
      <c r="K1819" s="60">
        <v>52.19</v>
      </c>
      <c r="L1819" s="60" t="s">
        <v>17</v>
      </c>
      <c r="M1819" s="57">
        <v>33591</v>
      </c>
      <c r="N1819" s="55" t="s">
        <v>76</v>
      </c>
      <c r="O1819" s="58">
        <v>0</v>
      </c>
      <c r="P1819" s="55" t="s">
        <v>74</v>
      </c>
      <c r="Q1819" s="55" t="s">
        <v>74</v>
      </c>
      <c r="R1819" s="60">
        <v>11.4</v>
      </c>
      <c r="S1819" s="60">
        <v>12.8</v>
      </c>
      <c r="T1819" s="60">
        <v>52.97</v>
      </c>
      <c r="U1819" s="55" t="s">
        <v>1721</v>
      </c>
      <c r="V1819" s="60" t="s">
        <v>17</v>
      </c>
      <c r="W1819" s="55" t="s">
        <v>21</v>
      </c>
      <c r="X1819" s="61">
        <v>8</v>
      </c>
      <c r="Y1819" s="11">
        <f t="shared" si="134"/>
        <v>1991</v>
      </c>
      <c r="Z1819" s="7" t="str">
        <f t="shared" si="135"/>
        <v>1991.4</v>
      </c>
      <c r="AA1819" s="12">
        <f>IF(AND(INDEX('Rate Case History'!V$11:V$13,MATCH($F1819,'Rate Case History'!$U$11:$U$13,0))="Yes",INDEX('Rate Case History'!V$15:V$17,MATCH($N1819,'Rate Case History'!$U$15:$U$17,0))="Yes",$M1819&lt;='Rate Case History'!$V$7,ISNUMBER($S1819)),$S1819/100,"NA")</f>
        <v>0.128</v>
      </c>
    </row>
    <row r="1820" spans="1:27" x14ac:dyDescent="0.25">
      <c r="A1820" s="55" t="s">
        <v>153</v>
      </c>
      <c r="B1820" s="56" t="s">
        <v>124</v>
      </c>
      <c r="C1820" s="55" t="s">
        <v>123</v>
      </c>
      <c r="D1820" s="55" t="s">
        <v>2607</v>
      </c>
      <c r="E1820" s="55" t="s">
        <v>163</v>
      </c>
      <c r="F1820" s="55" t="s">
        <v>35</v>
      </c>
      <c r="G1820" s="57">
        <v>32962</v>
      </c>
      <c r="H1820" s="58">
        <v>2.9</v>
      </c>
      <c r="I1820" s="59" t="s">
        <v>17</v>
      </c>
      <c r="J1820" s="59">
        <v>13.6</v>
      </c>
      <c r="K1820" s="59">
        <v>50.69</v>
      </c>
      <c r="L1820" s="59" t="s">
        <v>17</v>
      </c>
      <c r="M1820" s="57">
        <v>33225</v>
      </c>
      <c r="N1820" s="55" t="s">
        <v>76</v>
      </c>
      <c r="O1820" s="58">
        <v>2</v>
      </c>
      <c r="P1820" s="55" t="s">
        <v>74</v>
      </c>
      <c r="Q1820" s="55" t="s">
        <v>74</v>
      </c>
      <c r="R1820" s="59">
        <v>11.52</v>
      </c>
      <c r="S1820" s="59">
        <v>13.1</v>
      </c>
      <c r="T1820" s="59">
        <v>50.98</v>
      </c>
      <c r="U1820" s="55" t="s">
        <v>1682</v>
      </c>
      <c r="V1820" s="59" t="s">
        <v>17</v>
      </c>
      <c r="W1820" s="55" t="s">
        <v>21</v>
      </c>
      <c r="X1820" s="61">
        <v>8</v>
      </c>
      <c r="Y1820" s="11">
        <f t="shared" si="134"/>
        <v>1990</v>
      </c>
      <c r="Z1820" s="7" t="str">
        <f t="shared" si="135"/>
        <v>1990.4</v>
      </c>
      <c r="AA1820" s="12">
        <f>IF(AND(INDEX('Rate Case History'!V$11:V$13,MATCH($F1820,'Rate Case History'!$U$11:$U$13,0))="Yes",INDEX('Rate Case History'!V$15:V$17,MATCH($N1820,'Rate Case History'!$U$15:$U$17,0))="Yes",$M1820&lt;='Rate Case History'!$V$7,ISNUMBER($S1820)),$S1820/100,"NA")</f>
        <v>0.13100000000000001</v>
      </c>
    </row>
    <row r="1821" spans="1:27" x14ac:dyDescent="0.25">
      <c r="A1821" s="55" t="s">
        <v>153</v>
      </c>
      <c r="B1821" s="56" t="s">
        <v>124</v>
      </c>
      <c r="C1821" s="55" t="s">
        <v>123</v>
      </c>
      <c r="D1821" s="55" t="s">
        <v>2608</v>
      </c>
      <c r="E1821" s="55" t="s">
        <v>163</v>
      </c>
      <c r="F1821" s="55" t="s">
        <v>35</v>
      </c>
      <c r="G1821" s="57">
        <v>32598</v>
      </c>
      <c r="H1821" s="58">
        <v>4.4000000000000004</v>
      </c>
      <c r="I1821" s="59" t="s">
        <v>17</v>
      </c>
      <c r="J1821" s="59">
        <v>13.3</v>
      </c>
      <c r="K1821" s="59">
        <v>53.57</v>
      </c>
      <c r="L1821" s="59" t="s">
        <v>17</v>
      </c>
      <c r="M1821" s="57">
        <v>32863</v>
      </c>
      <c r="N1821" s="55" t="s">
        <v>76</v>
      </c>
      <c r="O1821" s="58">
        <v>1</v>
      </c>
      <c r="P1821" s="55" t="s">
        <v>74</v>
      </c>
      <c r="Q1821" s="55" t="s">
        <v>74</v>
      </c>
      <c r="R1821" s="59" t="s">
        <v>17</v>
      </c>
      <c r="S1821" s="59">
        <v>12.9</v>
      </c>
      <c r="T1821" s="59">
        <v>53.6</v>
      </c>
      <c r="U1821" s="55" t="s">
        <v>1758</v>
      </c>
      <c r="V1821" s="59" t="s">
        <v>17</v>
      </c>
      <c r="W1821" s="55" t="s">
        <v>21</v>
      </c>
      <c r="X1821" s="61">
        <v>8</v>
      </c>
      <c r="Y1821" s="11">
        <f t="shared" si="134"/>
        <v>1989</v>
      </c>
      <c r="Z1821" s="7" t="str">
        <f t="shared" si="135"/>
        <v>1989.4</v>
      </c>
      <c r="AA1821" s="12">
        <f>IF(AND(INDEX('Rate Case History'!V$11:V$13,MATCH($F1821,'Rate Case History'!$U$11:$U$13,0))="Yes",INDEX('Rate Case History'!V$15:V$17,MATCH($N1821,'Rate Case History'!$U$15:$U$17,0))="Yes",$M1821&lt;='Rate Case History'!$V$7,ISNUMBER($S1821)),$S1821/100,"NA")</f>
        <v>0.129</v>
      </c>
    </row>
    <row r="1822" spans="1:27" x14ac:dyDescent="0.25">
      <c r="A1822" s="55" t="s">
        <v>153</v>
      </c>
      <c r="B1822" s="56" t="s">
        <v>124</v>
      </c>
      <c r="C1822" s="55" t="s">
        <v>123</v>
      </c>
      <c r="D1822" s="55" t="s">
        <v>2609</v>
      </c>
      <c r="E1822" s="55" t="s">
        <v>163</v>
      </c>
      <c r="F1822" s="55" t="s">
        <v>35</v>
      </c>
      <c r="G1822" s="57">
        <v>32248</v>
      </c>
      <c r="H1822" s="58">
        <v>-1.7</v>
      </c>
      <c r="I1822" s="59" t="s">
        <v>17</v>
      </c>
      <c r="J1822" s="59">
        <v>13.3</v>
      </c>
      <c r="K1822" s="59">
        <v>52.82</v>
      </c>
      <c r="L1822" s="59" t="s">
        <v>17</v>
      </c>
      <c r="M1822" s="57">
        <v>32535</v>
      </c>
      <c r="N1822" s="55" t="s">
        <v>76</v>
      </c>
      <c r="O1822" s="58">
        <v>-1.1000000000000001</v>
      </c>
      <c r="P1822" s="55" t="s">
        <v>74</v>
      </c>
      <c r="Q1822" s="55" t="s">
        <v>74</v>
      </c>
      <c r="R1822" s="59" t="s">
        <v>17</v>
      </c>
      <c r="S1822" s="59">
        <v>13</v>
      </c>
      <c r="T1822" s="59">
        <v>52.76</v>
      </c>
      <c r="U1822" s="55" t="s">
        <v>1992</v>
      </c>
      <c r="V1822" s="59" t="s">
        <v>17</v>
      </c>
      <c r="W1822" s="55" t="s">
        <v>21</v>
      </c>
      <c r="X1822" s="61">
        <v>9</v>
      </c>
      <c r="Y1822" s="11">
        <f t="shared" si="134"/>
        <v>1989</v>
      </c>
      <c r="Z1822" s="7" t="str">
        <f t="shared" si="135"/>
        <v>1989.1</v>
      </c>
      <c r="AA1822" s="12">
        <f>IF(AND(INDEX('Rate Case History'!V$11:V$13,MATCH($F1822,'Rate Case History'!$U$11:$U$13,0))="Yes",INDEX('Rate Case History'!V$15:V$17,MATCH($N1822,'Rate Case History'!$U$15:$U$17,0))="Yes",$M1822&lt;='Rate Case History'!$V$7,ISNUMBER($S1822)),$S1822/100,"NA")</f>
        <v>0.13</v>
      </c>
    </row>
    <row r="1823" spans="1:27" x14ac:dyDescent="0.25">
      <c r="A1823" s="55" t="s">
        <v>153</v>
      </c>
      <c r="B1823" s="56" t="s">
        <v>124</v>
      </c>
      <c r="C1823" s="55" t="s">
        <v>123</v>
      </c>
      <c r="D1823" s="55" t="s">
        <v>2610</v>
      </c>
      <c r="E1823" s="55" t="s">
        <v>163</v>
      </c>
      <c r="F1823" s="55" t="s">
        <v>35</v>
      </c>
      <c r="G1823" s="57">
        <v>31947</v>
      </c>
      <c r="H1823" s="58">
        <v>3.4</v>
      </c>
      <c r="I1823" s="59" t="s">
        <v>17</v>
      </c>
      <c r="J1823" s="59">
        <v>13.3</v>
      </c>
      <c r="K1823" s="59">
        <v>49.61</v>
      </c>
      <c r="L1823" s="59" t="s">
        <v>17</v>
      </c>
      <c r="M1823" s="57">
        <v>32171</v>
      </c>
      <c r="N1823" s="55" t="s">
        <v>76</v>
      </c>
      <c r="O1823" s="58">
        <v>1</v>
      </c>
      <c r="P1823" s="55" t="s">
        <v>74</v>
      </c>
      <c r="Q1823" s="55" t="s">
        <v>74</v>
      </c>
      <c r="R1823" s="59" t="s">
        <v>17</v>
      </c>
      <c r="S1823" s="59">
        <v>13.2</v>
      </c>
      <c r="T1823" s="59">
        <v>50.79</v>
      </c>
      <c r="U1823" s="55" t="s">
        <v>1975</v>
      </c>
      <c r="V1823" s="59" t="s">
        <v>17</v>
      </c>
      <c r="W1823" s="55" t="s">
        <v>21</v>
      </c>
      <c r="X1823" s="61">
        <v>7</v>
      </c>
      <c r="Y1823" s="11">
        <f t="shared" si="134"/>
        <v>1988</v>
      </c>
      <c r="Z1823" s="7" t="str">
        <f t="shared" si="135"/>
        <v>1988.1</v>
      </c>
      <c r="AA1823" s="12">
        <f>IF(AND(INDEX('Rate Case History'!V$11:V$13,MATCH($F1823,'Rate Case History'!$U$11:$U$13,0))="Yes",INDEX('Rate Case History'!V$15:V$17,MATCH($N1823,'Rate Case History'!$U$15:$U$17,0))="Yes",$M1823&lt;='Rate Case History'!$V$7,ISNUMBER($S1823)),$S1823/100,"NA")</f>
        <v>0.13200000000000001</v>
      </c>
    </row>
    <row r="1824" spans="1:27" x14ac:dyDescent="0.25">
      <c r="A1824" s="55" t="s">
        <v>153</v>
      </c>
      <c r="B1824" s="56" t="s">
        <v>124</v>
      </c>
      <c r="C1824" s="55" t="s">
        <v>123</v>
      </c>
      <c r="D1824" s="55" t="s">
        <v>2611</v>
      </c>
      <c r="E1824" s="55" t="s">
        <v>163</v>
      </c>
      <c r="F1824" s="55" t="s">
        <v>35</v>
      </c>
      <c r="G1824" s="57">
        <v>31530</v>
      </c>
      <c r="H1824" s="58">
        <v>1</v>
      </c>
      <c r="I1824" s="59" t="s">
        <v>17</v>
      </c>
      <c r="J1824" s="59">
        <v>13.3</v>
      </c>
      <c r="K1824" s="59">
        <v>49.47</v>
      </c>
      <c r="L1824" s="59" t="s">
        <v>17</v>
      </c>
      <c r="M1824" s="57">
        <v>31968</v>
      </c>
      <c r="N1824" s="55" t="s">
        <v>76</v>
      </c>
      <c r="O1824" s="58">
        <v>1</v>
      </c>
      <c r="P1824" s="55" t="s">
        <v>74</v>
      </c>
      <c r="Q1824" s="55" t="s">
        <v>74</v>
      </c>
      <c r="R1824" s="59" t="s">
        <v>17</v>
      </c>
      <c r="S1824" s="59">
        <v>12.9</v>
      </c>
      <c r="T1824" s="59">
        <v>48.01</v>
      </c>
      <c r="U1824" s="55" t="s">
        <v>1987</v>
      </c>
      <c r="V1824" s="59" t="s">
        <v>17</v>
      </c>
      <c r="W1824" s="55" t="s">
        <v>21</v>
      </c>
      <c r="X1824" s="61">
        <v>14</v>
      </c>
      <c r="Y1824" s="11">
        <f t="shared" si="134"/>
        <v>1987</v>
      </c>
      <c r="Z1824" s="7" t="str">
        <f t="shared" si="135"/>
        <v>1987.3</v>
      </c>
      <c r="AA1824" s="12">
        <f>IF(AND(INDEX('Rate Case History'!V$11:V$13,MATCH($F1824,'Rate Case History'!$U$11:$U$13,0))="Yes",INDEX('Rate Case History'!V$15:V$17,MATCH($N1824,'Rate Case History'!$U$15:$U$17,0))="Yes",$M1824&lt;='Rate Case History'!$V$7,ISNUMBER($S1824)),$S1824/100,"NA")</f>
        <v>0.129</v>
      </c>
    </row>
    <row r="1825" spans="1:27" x14ac:dyDescent="0.25">
      <c r="A1825" s="55" t="s">
        <v>153</v>
      </c>
      <c r="B1825" s="56" t="s">
        <v>124</v>
      </c>
      <c r="C1825" s="55" t="s">
        <v>123</v>
      </c>
      <c r="D1825" s="55" t="s">
        <v>2612</v>
      </c>
      <c r="E1825" s="55" t="s">
        <v>163</v>
      </c>
      <c r="F1825" s="55" t="s">
        <v>35</v>
      </c>
      <c r="G1825" s="57">
        <v>30785</v>
      </c>
      <c r="H1825" s="58">
        <v>6.1</v>
      </c>
      <c r="I1825" s="59">
        <v>11.49</v>
      </c>
      <c r="J1825" s="59">
        <v>15</v>
      </c>
      <c r="K1825" s="59">
        <v>46.94</v>
      </c>
      <c r="L1825" s="59" t="s">
        <v>17</v>
      </c>
      <c r="M1825" s="57">
        <v>31078</v>
      </c>
      <c r="N1825" s="55" t="s">
        <v>76</v>
      </c>
      <c r="O1825" s="58">
        <v>1.3</v>
      </c>
      <c r="P1825" s="55" t="s">
        <v>74</v>
      </c>
      <c r="Q1825" s="55" t="s">
        <v>74</v>
      </c>
      <c r="R1825" s="59">
        <v>11.08</v>
      </c>
      <c r="S1825" s="59">
        <v>14.75</v>
      </c>
      <c r="T1825" s="59">
        <v>50</v>
      </c>
      <c r="U1825" s="55" t="s">
        <v>1945</v>
      </c>
      <c r="V1825" s="59" t="s">
        <v>17</v>
      </c>
      <c r="W1825" s="55" t="s">
        <v>21</v>
      </c>
      <c r="X1825" s="61">
        <v>9</v>
      </c>
      <c r="Y1825" s="11">
        <f t="shared" si="134"/>
        <v>1985</v>
      </c>
      <c r="Z1825" s="7" t="str">
        <f t="shared" si="135"/>
        <v>1985.1</v>
      </c>
      <c r="AA1825" s="12">
        <f>IF(AND(INDEX('Rate Case History'!V$11:V$13,MATCH($F1825,'Rate Case History'!$U$11:$U$13,0))="Yes",INDEX('Rate Case History'!V$15:V$17,MATCH($N1825,'Rate Case History'!$U$15:$U$17,0))="Yes",$M1825&lt;='Rate Case History'!$V$7,ISNUMBER($S1825)),$S1825/100,"NA")</f>
        <v>0.14749999999999999</v>
      </c>
    </row>
    <row r="1826" spans="1:27" x14ac:dyDescent="0.25">
      <c r="A1826" s="55" t="s">
        <v>153</v>
      </c>
      <c r="B1826" s="56" t="s">
        <v>124</v>
      </c>
      <c r="C1826" s="55" t="s">
        <v>123</v>
      </c>
      <c r="D1826" s="55" t="s">
        <v>2613</v>
      </c>
      <c r="E1826" s="55" t="s">
        <v>163</v>
      </c>
      <c r="F1826" s="55" t="s">
        <v>35</v>
      </c>
      <c r="G1826" s="57">
        <v>30134</v>
      </c>
      <c r="H1826" s="58">
        <v>7.6</v>
      </c>
      <c r="I1826" s="59">
        <v>12.14</v>
      </c>
      <c r="J1826" s="59">
        <v>15.5</v>
      </c>
      <c r="K1826" s="59">
        <v>39.25</v>
      </c>
      <c r="L1826" s="60" t="s">
        <v>17</v>
      </c>
      <c r="M1826" s="57">
        <v>30399</v>
      </c>
      <c r="N1826" s="55" t="s">
        <v>76</v>
      </c>
      <c r="O1826" s="58">
        <v>6.4</v>
      </c>
      <c r="P1826" s="55" t="s">
        <v>74</v>
      </c>
      <c r="Q1826" s="55" t="s">
        <v>74</v>
      </c>
      <c r="R1826" s="59">
        <v>11.39</v>
      </c>
      <c r="S1826" s="59">
        <v>15</v>
      </c>
      <c r="T1826" s="59">
        <v>42.5</v>
      </c>
      <c r="U1826" s="55" t="s">
        <v>1998</v>
      </c>
      <c r="V1826" s="59" t="s">
        <v>17</v>
      </c>
      <c r="W1826" s="55" t="s">
        <v>21</v>
      </c>
      <c r="X1826" s="61">
        <v>8</v>
      </c>
      <c r="Y1826" s="11">
        <f t="shared" ref="Y1826:Y1849" si="136">YEAR(M1826)</f>
        <v>1983</v>
      </c>
      <c r="Z1826" s="7" t="str">
        <f t="shared" ref="Z1826:Z1849" si="137">YEAR(M1826)&amp;"."&amp;INT((MONTH(M1826)-1)/3)+1</f>
        <v>1983.1</v>
      </c>
      <c r="AA1826" s="12">
        <f>IF(AND(INDEX('Rate Case History'!V$11:V$13,MATCH($F1826,'Rate Case History'!$U$11:$U$13,0))="Yes",INDEX('Rate Case History'!V$15:V$17,MATCH($N1826,'Rate Case History'!$U$15:$U$17,0))="Yes",$M1826&lt;='Rate Case History'!$V$7,ISNUMBER($S1826)),$S1826/100,"NA")</f>
        <v>0.15</v>
      </c>
    </row>
    <row r="1827" spans="1:27" x14ac:dyDescent="0.25">
      <c r="A1827" s="55" t="s">
        <v>153</v>
      </c>
      <c r="B1827" s="56" t="s">
        <v>124</v>
      </c>
      <c r="C1827" s="55" t="s">
        <v>123</v>
      </c>
      <c r="D1827" s="55" t="s">
        <v>2614</v>
      </c>
      <c r="E1827" s="55" t="s">
        <v>163</v>
      </c>
      <c r="F1827" s="55" t="s">
        <v>35</v>
      </c>
      <c r="G1827" s="57">
        <v>29782</v>
      </c>
      <c r="H1827" s="58">
        <v>2.6</v>
      </c>
      <c r="I1827" s="59" t="s">
        <v>17</v>
      </c>
      <c r="J1827" s="59">
        <v>15.5</v>
      </c>
      <c r="K1827" s="59">
        <v>39.090000000000003</v>
      </c>
      <c r="L1827" s="59" t="s">
        <v>17</v>
      </c>
      <c r="M1827" s="57">
        <v>30068</v>
      </c>
      <c r="N1827" s="55" t="s">
        <v>76</v>
      </c>
      <c r="O1827" s="58">
        <v>3.3</v>
      </c>
      <c r="P1827" s="55" t="s">
        <v>74</v>
      </c>
      <c r="Q1827" s="55" t="s">
        <v>74</v>
      </c>
      <c r="R1827" s="59" t="s">
        <v>17</v>
      </c>
      <c r="S1827" s="59">
        <v>15</v>
      </c>
      <c r="T1827" s="59">
        <v>39.090000000000003</v>
      </c>
      <c r="U1827" s="55" t="s">
        <v>1958</v>
      </c>
      <c r="V1827" s="59" t="s">
        <v>17</v>
      </c>
      <c r="W1827" s="55" t="s">
        <v>21</v>
      </c>
      <c r="X1827" s="61">
        <v>9</v>
      </c>
      <c r="Y1827" s="11">
        <f t="shared" si="136"/>
        <v>1982</v>
      </c>
      <c r="Z1827" s="7" t="str">
        <f t="shared" si="137"/>
        <v>1982.2</v>
      </c>
      <c r="AA1827" s="12">
        <f>IF(AND(INDEX('Rate Case History'!V$11:V$13,MATCH($F1827,'Rate Case History'!$U$11:$U$13,0))="Yes",INDEX('Rate Case History'!V$15:V$17,MATCH($N1827,'Rate Case History'!$U$15:$U$17,0))="Yes",$M1827&lt;='Rate Case History'!$V$7,ISNUMBER($S1827)),$S1827/100,"NA")</f>
        <v>0.15</v>
      </c>
    </row>
    <row r="1828" spans="1:27" x14ac:dyDescent="0.25">
      <c r="A1828" s="55" t="s">
        <v>153</v>
      </c>
      <c r="B1828" s="56" t="s">
        <v>124</v>
      </c>
      <c r="C1828" s="55" t="s">
        <v>123</v>
      </c>
      <c r="D1828" s="55" t="s">
        <v>2615</v>
      </c>
      <c r="E1828" s="55" t="s">
        <v>163</v>
      </c>
      <c r="F1828" s="55" t="s">
        <v>35</v>
      </c>
      <c r="G1828" s="57">
        <v>29417</v>
      </c>
      <c r="H1828" s="58">
        <v>8.1</v>
      </c>
      <c r="I1828" s="59" t="s">
        <v>17</v>
      </c>
      <c r="J1828" s="59">
        <v>15</v>
      </c>
      <c r="K1828" s="59">
        <v>37</v>
      </c>
      <c r="L1828" s="59" t="s">
        <v>17</v>
      </c>
      <c r="M1828" s="57">
        <v>29727</v>
      </c>
      <c r="N1828" s="55" t="s">
        <v>76</v>
      </c>
      <c r="O1828" s="58">
        <v>4.2</v>
      </c>
      <c r="P1828" s="55" t="s">
        <v>74</v>
      </c>
      <c r="Q1828" s="55" t="s">
        <v>74</v>
      </c>
      <c r="R1828" s="59" t="s">
        <v>17</v>
      </c>
      <c r="S1828" s="59">
        <v>14</v>
      </c>
      <c r="T1828" s="59">
        <v>38.200000000000003</v>
      </c>
      <c r="U1828" s="55" t="s">
        <v>1981</v>
      </c>
      <c r="V1828" s="59" t="s">
        <v>17</v>
      </c>
      <c r="W1828" s="55" t="s">
        <v>21</v>
      </c>
      <c r="X1828" s="61">
        <v>10</v>
      </c>
      <c r="Y1828" s="11">
        <f t="shared" si="136"/>
        <v>1981</v>
      </c>
      <c r="Z1828" s="7" t="str">
        <f t="shared" si="137"/>
        <v>1981.2</v>
      </c>
      <c r="AA1828" s="12">
        <f>IF(AND(INDEX('Rate Case History'!V$11:V$13,MATCH($F1828,'Rate Case History'!$U$11:$U$13,0))="Yes",INDEX('Rate Case History'!V$15:V$17,MATCH($N1828,'Rate Case History'!$U$15:$U$17,0))="Yes",$M1828&lt;='Rate Case History'!$V$7,ISNUMBER($S1828)),$S1828/100,"NA")</f>
        <v>0.14000000000000001</v>
      </c>
    </row>
    <row r="1829" spans="1:27" x14ac:dyDescent="0.25">
      <c r="A1829" s="55" t="s">
        <v>157</v>
      </c>
      <c r="B1829" s="56" t="s">
        <v>1383</v>
      </c>
      <c r="C1829" s="55" t="s">
        <v>59</v>
      </c>
      <c r="D1829" s="55" t="s">
        <v>1937</v>
      </c>
      <c r="E1829" s="55" t="s">
        <v>163</v>
      </c>
      <c r="F1829" s="55" t="s">
        <v>24</v>
      </c>
      <c r="G1829" s="57">
        <v>45077</v>
      </c>
      <c r="H1829" s="58">
        <v>25.351284</v>
      </c>
      <c r="I1829" s="59" t="s">
        <v>17</v>
      </c>
      <c r="J1829" s="59" t="s">
        <v>17</v>
      </c>
      <c r="K1829" s="59" t="s">
        <v>17</v>
      </c>
      <c r="L1829" s="60" t="s">
        <v>17</v>
      </c>
      <c r="M1829" s="57">
        <v>45177</v>
      </c>
      <c r="N1829" s="55" t="s">
        <v>73</v>
      </c>
      <c r="O1829" s="58">
        <v>24.386282999999999</v>
      </c>
      <c r="P1829" s="55" t="s">
        <v>74</v>
      </c>
      <c r="Q1829" s="55" t="s">
        <v>74</v>
      </c>
      <c r="R1829" s="59" t="s">
        <v>17</v>
      </c>
      <c r="S1829" s="59" t="s">
        <v>17</v>
      </c>
      <c r="T1829" s="59" t="s">
        <v>17</v>
      </c>
      <c r="U1829" s="55" t="s">
        <v>1828</v>
      </c>
      <c r="V1829" s="59" t="s">
        <v>17</v>
      </c>
      <c r="W1829" s="55" t="s">
        <v>21</v>
      </c>
      <c r="X1829" s="61">
        <v>3</v>
      </c>
      <c r="Y1829" s="11">
        <f t="shared" si="136"/>
        <v>2023</v>
      </c>
      <c r="Z1829" s="7" t="str">
        <f t="shared" si="137"/>
        <v>2023.3</v>
      </c>
      <c r="AA1829" s="12" t="str">
        <f>IF(AND(INDEX('Rate Case History'!V$11:V$13,MATCH($F1829,'Rate Case History'!$U$11:$U$13,0))="Yes",INDEX('Rate Case History'!V$15:V$17,MATCH($N1829,'Rate Case History'!$U$15:$U$17,0))="Yes",$M1829&lt;='Rate Case History'!$V$7,ISNUMBER($S1829)),$S1829/100,"NA")</f>
        <v>NA</v>
      </c>
    </row>
    <row r="1830" spans="1:27" x14ac:dyDescent="0.25">
      <c r="A1830" s="55" t="s">
        <v>157</v>
      </c>
      <c r="B1830" s="56" t="s">
        <v>1383</v>
      </c>
      <c r="C1830" s="55" t="s">
        <v>59</v>
      </c>
      <c r="D1830" s="55" t="s">
        <v>1918</v>
      </c>
      <c r="E1830" s="55" t="s">
        <v>163</v>
      </c>
      <c r="F1830" s="55" t="s">
        <v>24</v>
      </c>
      <c r="G1830" s="57">
        <v>44708</v>
      </c>
      <c r="H1830" s="58">
        <v>13.761549</v>
      </c>
      <c r="I1830" s="59" t="s">
        <v>17</v>
      </c>
      <c r="J1830" s="59" t="s">
        <v>17</v>
      </c>
      <c r="K1830" s="59" t="s">
        <v>17</v>
      </c>
      <c r="L1830" s="60" t="s">
        <v>17</v>
      </c>
      <c r="M1830" s="57">
        <v>44841</v>
      </c>
      <c r="N1830" s="55" t="s">
        <v>73</v>
      </c>
      <c r="O1830" s="58">
        <v>13.761549</v>
      </c>
      <c r="P1830" s="55" t="s">
        <v>74</v>
      </c>
      <c r="Q1830" s="55" t="s">
        <v>74</v>
      </c>
      <c r="R1830" s="59" t="s">
        <v>17</v>
      </c>
      <c r="S1830" s="59" t="s">
        <v>17</v>
      </c>
      <c r="T1830" s="59" t="s">
        <v>17</v>
      </c>
      <c r="U1830" s="55" t="s">
        <v>1683</v>
      </c>
      <c r="V1830" s="60" t="s">
        <v>17</v>
      </c>
      <c r="W1830" s="55" t="s">
        <v>21</v>
      </c>
      <c r="X1830" s="61">
        <v>4</v>
      </c>
      <c r="Y1830" s="11">
        <f t="shared" si="136"/>
        <v>2022</v>
      </c>
      <c r="Z1830" s="7" t="str">
        <f t="shared" si="137"/>
        <v>2022.4</v>
      </c>
      <c r="AA1830" s="12" t="str">
        <f>IF(AND(INDEX('Rate Case History'!V$11:V$13,MATCH($F1830,'Rate Case History'!$U$11:$U$13,0))="Yes",INDEX('Rate Case History'!V$15:V$17,MATCH($N1830,'Rate Case History'!$U$15:$U$17,0))="Yes",$M1830&lt;='Rate Case History'!$V$7,ISNUMBER($S1830)),$S1830/100,"NA")</f>
        <v>NA</v>
      </c>
    </row>
    <row r="1831" spans="1:27" x14ac:dyDescent="0.25">
      <c r="A1831" s="13" t="s">
        <v>157</v>
      </c>
      <c r="B1831" s="13" t="s">
        <v>1383</v>
      </c>
      <c r="C1831" s="13" t="s">
        <v>59</v>
      </c>
      <c r="D1831" s="13" t="s">
        <v>1574</v>
      </c>
      <c r="E1831" s="13" t="s">
        <v>163</v>
      </c>
      <c r="F1831" s="13" t="s">
        <v>24</v>
      </c>
      <c r="G1831" s="57">
        <v>44343</v>
      </c>
      <c r="H1831" s="13">
        <v>8.6779840000000004</v>
      </c>
      <c r="I1831" s="13">
        <v>6.76</v>
      </c>
      <c r="J1831" s="13" t="s">
        <v>17</v>
      </c>
      <c r="K1831" s="13" t="s">
        <v>17</v>
      </c>
      <c r="L1831" s="13">
        <v>83.514101999999994</v>
      </c>
      <c r="M1831" s="57">
        <v>44489</v>
      </c>
      <c r="N1831" s="13" t="s">
        <v>73</v>
      </c>
      <c r="O1831" s="13">
        <v>9.2108179999999997</v>
      </c>
      <c r="P1831" s="13" t="s">
        <v>74</v>
      </c>
      <c r="Q1831" s="13" t="s">
        <v>74</v>
      </c>
      <c r="R1831" s="13" t="s">
        <v>17</v>
      </c>
      <c r="S1831" s="13" t="s">
        <v>17</v>
      </c>
      <c r="T1831" s="13" t="s">
        <v>17</v>
      </c>
      <c r="U1831" s="13" t="s">
        <v>1684</v>
      </c>
      <c r="V1831" s="13" t="s">
        <v>17</v>
      </c>
      <c r="W1831" s="13" t="s">
        <v>17</v>
      </c>
      <c r="X1831" s="13">
        <v>4</v>
      </c>
      <c r="Y1831" s="11">
        <f t="shared" si="136"/>
        <v>2021</v>
      </c>
      <c r="Z1831" s="7" t="str">
        <f t="shared" si="137"/>
        <v>2021.4</v>
      </c>
      <c r="AA1831" s="12" t="str">
        <f>IF(AND(INDEX('Rate Case History'!V$11:V$13,MATCH($F1831,'Rate Case History'!$U$11:$U$13,0))="Yes",INDEX('Rate Case History'!V$15:V$17,MATCH($N1831,'Rate Case History'!$U$15:$U$17,0))="Yes",$M1831&lt;='Rate Case History'!$V$7,ISNUMBER($S1831)),$S1831/100,"NA")</f>
        <v>NA</v>
      </c>
    </row>
    <row r="1832" spans="1:27" x14ac:dyDescent="0.25">
      <c r="A1832" s="13" t="s">
        <v>157</v>
      </c>
      <c r="B1832" s="13" t="s">
        <v>1383</v>
      </c>
      <c r="C1832" s="13" t="s">
        <v>59</v>
      </c>
      <c r="D1832" s="13" t="s">
        <v>1384</v>
      </c>
      <c r="E1832" s="13" t="s">
        <v>163</v>
      </c>
      <c r="F1832" s="13" t="s">
        <v>35</v>
      </c>
      <c r="G1832" s="57">
        <v>44104</v>
      </c>
      <c r="H1832" s="13">
        <v>28.213318999999998</v>
      </c>
      <c r="I1832" s="13">
        <v>6.91</v>
      </c>
      <c r="J1832" s="13">
        <v>10.25</v>
      </c>
      <c r="K1832" s="13">
        <v>49.05</v>
      </c>
      <c r="L1832" s="13">
        <v>244.827179</v>
      </c>
      <c r="M1832" s="57">
        <v>44404</v>
      </c>
      <c r="N1832" s="13" t="s">
        <v>76</v>
      </c>
      <c r="O1832" s="13">
        <v>13.113003000000001</v>
      </c>
      <c r="P1832" s="13" t="s">
        <v>74</v>
      </c>
      <c r="Q1832" s="13" t="s">
        <v>74</v>
      </c>
      <c r="R1832" s="13">
        <v>5.98</v>
      </c>
      <c r="S1832" s="13">
        <v>9.5399999999999991</v>
      </c>
      <c r="T1832" s="13">
        <v>47.45</v>
      </c>
      <c r="U1832" s="13" t="s">
        <v>1686</v>
      </c>
      <c r="V1832" s="13">
        <v>208.569782</v>
      </c>
      <c r="W1832" s="13" t="s">
        <v>21</v>
      </c>
      <c r="X1832" s="13">
        <v>10</v>
      </c>
      <c r="Y1832" s="11">
        <f t="shared" si="136"/>
        <v>2021</v>
      </c>
      <c r="Z1832" s="7" t="str">
        <f t="shared" si="137"/>
        <v>2021.3</v>
      </c>
      <c r="AA1832" s="12">
        <f>IF(AND(INDEX('Rate Case History'!V$11:V$13,MATCH($F1832,'Rate Case History'!$U$11:$U$13,0))="Yes",INDEX('Rate Case History'!V$15:V$17,MATCH($N1832,'Rate Case History'!$U$15:$U$17,0))="Yes",$M1832&lt;='Rate Case History'!$V$7,ISNUMBER($S1832)),$S1832/100,"NA")</f>
        <v>9.5399999999999985E-2</v>
      </c>
    </row>
    <row r="1833" spans="1:27" x14ac:dyDescent="0.25">
      <c r="A1833" s="13" t="s">
        <v>157</v>
      </c>
      <c r="B1833" s="13" t="s">
        <v>1383</v>
      </c>
      <c r="C1833" s="13" t="s">
        <v>59</v>
      </c>
      <c r="D1833" s="13" t="s">
        <v>1385</v>
      </c>
      <c r="E1833" s="13" t="s">
        <v>163</v>
      </c>
      <c r="F1833" s="13" t="s">
        <v>35</v>
      </c>
      <c r="G1833" s="57">
        <v>39737</v>
      </c>
      <c r="H1833" s="13">
        <v>34.424461000000001</v>
      </c>
      <c r="I1833" s="13">
        <v>9.5500000000000007</v>
      </c>
      <c r="J1833" s="13">
        <v>12</v>
      </c>
      <c r="K1833" s="13">
        <v>50.59</v>
      </c>
      <c r="L1833" s="13">
        <v>169.14876699999999</v>
      </c>
      <c r="M1833" s="57">
        <v>40137</v>
      </c>
      <c r="N1833" s="13" t="s">
        <v>76</v>
      </c>
      <c r="O1833" s="13">
        <v>8.784224</v>
      </c>
      <c r="P1833" s="13" t="s">
        <v>74</v>
      </c>
      <c r="Q1833" s="13" t="s">
        <v>74</v>
      </c>
      <c r="R1833" s="13">
        <v>6.86</v>
      </c>
      <c r="S1833" s="13">
        <v>9.4499999999999993</v>
      </c>
      <c r="T1833" s="13">
        <v>42.34</v>
      </c>
      <c r="U1833" s="13" t="s">
        <v>1848</v>
      </c>
      <c r="V1833" s="13">
        <v>75.563422000000003</v>
      </c>
      <c r="W1833" s="13" t="s">
        <v>21</v>
      </c>
      <c r="X1833" s="13">
        <v>13</v>
      </c>
      <c r="Y1833" s="11">
        <f t="shared" si="136"/>
        <v>2009</v>
      </c>
      <c r="Z1833" s="7" t="str">
        <f t="shared" si="137"/>
        <v>2009.4</v>
      </c>
      <c r="AA1833" s="12">
        <f>IF(AND(INDEX('Rate Case History'!V$11:V$13,MATCH($F1833,'Rate Case History'!$U$11:$U$13,0))="Yes",INDEX('Rate Case History'!V$15:V$17,MATCH($N1833,'Rate Case History'!$U$15:$U$17,0))="Yes",$M1833&lt;='Rate Case History'!$V$7,ISNUMBER($S1833)),$S1833/100,"NA")</f>
        <v>9.4499999999999987E-2</v>
      </c>
    </row>
    <row r="1834" spans="1:27" x14ac:dyDescent="0.25">
      <c r="A1834" s="13" t="s">
        <v>157</v>
      </c>
      <c r="B1834" s="13" t="s">
        <v>1383</v>
      </c>
      <c r="C1834" s="13" t="s">
        <v>59</v>
      </c>
      <c r="D1834" s="13" t="s">
        <v>1386</v>
      </c>
      <c r="E1834" s="13" t="s">
        <v>163</v>
      </c>
      <c r="F1834" s="13" t="s">
        <v>35</v>
      </c>
      <c r="G1834" s="57">
        <v>38418</v>
      </c>
      <c r="H1834" s="13">
        <v>20.399999999999999</v>
      </c>
      <c r="I1834" s="13">
        <v>8.9499999999999993</v>
      </c>
      <c r="J1834" s="13">
        <v>12.2</v>
      </c>
      <c r="K1834" s="13">
        <v>52.2</v>
      </c>
      <c r="L1834" s="13">
        <v>149.69999999999999</v>
      </c>
      <c r="M1834" s="57">
        <v>38646</v>
      </c>
      <c r="N1834" s="13" t="s">
        <v>73</v>
      </c>
      <c r="O1834" s="13">
        <v>4</v>
      </c>
      <c r="P1834" s="13" t="s">
        <v>74</v>
      </c>
      <c r="Q1834" s="13" t="s">
        <v>74</v>
      </c>
      <c r="R1834" s="13" t="s">
        <v>17</v>
      </c>
      <c r="S1834" s="13" t="s">
        <v>17</v>
      </c>
      <c r="T1834" s="13" t="s">
        <v>17</v>
      </c>
      <c r="U1834" s="13" t="s">
        <v>1726</v>
      </c>
      <c r="V1834" s="13" t="s">
        <v>17</v>
      </c>
      <c r="W1834" s="13" t="s">
        <v>21</v>
      </c>
      <c r="X1834" s="13">
        <v>7</v>
      </c>
      <c r="Y1834" s="11">
        <f t="shared" si="136"/>
        <v>2005</v>
      </c>
      <c r="Z1834" s="7" t="str">
        <f t="shared" si="137"/>
        <v>2005.4</v>
      </c>
      <c r="AA1834" s="12" t="str">
        <f>IF(AND(INDEX('Rate Case History'!V$11:V$13,MATCH($F1834,'Rate Case History'!$U$11:$U$13,0))="Yes",INDEX('Rate Case History'!V$15:V$17,MATCH($N1834,'Rate Case History'!$U$15:$U$17,0))="Yes",$M1834&lt;='Rate Case History'!$V$7,ISNUMBER($S1834)),$S1834/100,"NA")</f>
        <v>NA</v>
      </c>
    </row>
    <row r="1835" spans="1:27" x14ac:dyDescent="0.25">
      <c r="A1835" s="13" t="s">
        <v>157</v>
      </c>
      <c r="B1835" s="13" t="s">
        <v>1383</v>
      </c>
      <c r="C1835" s="13" t="s">
        <v>59</v>
      </c>
      <c r="D1835" s="13" t="s">
        <v>1387</v>
      </c>
      <c r="E1835" s="13" t="s">
        <v>163</v>
      </c>
      <c r="F1835" s="13" t="s">
        <v>35</v>
      </c>
      <c r="G1835" s="57">
        <v>36956</v>
      </c>
      <c r="H1835" s="13">
        <v>41.9</v>
      </c>
      <c r="I1835" s="13">
        <v>10.199999999999999</v>
      </c>
      <c r="J1835" s="13">
        <v>13</v>
      </c>
      <c r="K1835" s="13">
        <v>53.13</v>
      </c>
      <c r="L1835" s="13" t="s">
        <v>17</v>
      </c>
      <c r="M1835" s="57">
        <v>37228</v>
      </c>
      <c r="N1835" s="13" t="s">
        <v>73</v>
      </c>
      <c r="O1835" s="13">
        <v>9.5</v>
      </c>
      <c r="P1835" s="13" t="s">
        <v>74</v>
      </c>
      <c r="Q1835" s="13" t="s">
        <v>74</v>
      </c>
      <c r="R1835" s="13" t="s">
        <v>17</v>
      </c>
      <c r="S1835" s="13" t="s">
        <v>17</v>
      </c>
      <c r="T1835" s="13" t="s">
        <v>17</v>
      </c>
      <c r="U1835" s="13" t="s">
        <v>1738</v>
      </c>
      <c r="V1835" s="13" t="s">
        <v>17</v>
      </c>
      <c r="W1835" s="13" t="s">
        <v>21</v>
      </c>
      <c r="X1835" s="13">
        <v>9</v>
      </c>
      <c r="Y1835" s="11">
        <f t="shared" si="136"/>
        <v>2001</v>
      </c>
      <c r="Z1835" s="7" t="str">
        <f t="shared" si="137"/>
        <v>2001.4</v>
      </c>
      <c r="AA1835" s="12" t="str">
        <f>IF(AND(INDEX('Rate Case History'!V$11:V$13,MATCH($F1835,'Rate Case History'!$U$11:$U$13,0))="Yes",INDEX('Rate Case History'!V$15:V$17,MATCH($N1835,'Rate Case History'!$U$15:$U$17,0))="Yes",$M1835&lt;='Rate Case History'!$V$7,ISNUMBER($S1835)),$S1835/100,"NA")</f>
        <v>NA</v>
      </c>
    </row>
    <row r="1836" spans="1:27" x14ac:dyDescent="0.25">
      <c r="A1836" s="13" t="s">
        <v>157</v>
      </c>
      <c r="B1836" s="13" t="s">
        <v>1383</v>
      </c>
      <c r="C1836" s="13" t="s">
        <v>59</v>
      </c>
      <c r="D1836" s="13" t="s">
        <v>1388</v>
      </c>
      <c r="E1836" s="13" t="s">
        <v>163</v>
      </c>
      <c r="F1836" s="13" t="s">
        <v>35</v>
      </c>
      <c r="G1836" s="57">
        <v>35800</v>
      </c>
      <c r="H1836" s="13">
        <v>14.5</v>
      </c>
      <c r="I1836" s="13">
        <v>10.54</v>
      </c>
      <c r="J1836" s="13">
        <v>13</v>
      </c>
      <c r="K1836" s="13">
        <v>57.68</v>
      </c>
      <c r="L1836" s="13" t="s">
        <v>17</v>
      </c>
      <c r="M1836" s="57">
        <v>36004</v>
      </c>
      <c r="N1836" s="13" t="s">
        <v>73</v>
      </c>
      <c r="O1836" s="13">
        <v>6.5</v>
      </c>
      <c r="P1836" s="13" t="s">
        <v>74</v>
      </c>
      <c r="Q1836" s="13" t="s">
        <v>74</v>
      </c>
      <c r="R1836" s="13" t="s">
        <v>17</v>
      </c>
      <c r="S1836" s="13" t="s">
        <v>17</v>
      </c>
      <c r="T1836" s="13" t="s">
        <v>17</v>
      </c>
      <c r="U1836" s="13" t="s">
        <v>1736</v>
      </c>
      <c r="V1836" s="13" t="s">
        <v>17</v>
      </c>
      <c r="W1836" s="13" t="s">
        <v>21</v>
      </c>
      <c r="X1836" s="13">
        <v>6</v>
      </c>
      <c r="Y1836" s="11">
        <f t="shared" si="136"/>
        <v>1998</v>
      </c>
      <c r="Z1836" s="7" t="str">
        <f t="shared" si="137"/>
        <v>1998.3</v>
      </c>
      <c r="AA1836" s="12" t="str">
        <f>IF(AND(INDEX('Rate Case History'!V$11:V$13,MATCH($F1836,'Rate Case History'!$U$11:$U$13,0))="Yes",INDEX('Rate Case History'!V$15:V$17,MATCH($N1836,'Rate Case History'!$U$15:$U$17,0))="Yes",$M1836&lt;='Rate Case History'!$V$7,ISNUMBER($S1836)),$S1836/100,"NA")</f>
        <v>NA</v>
      </c>
    </row>
    <row r="1837" spans="1:27" x14ac:dyDescent="0.25">
      <c r="A1837" s="13" t="s">
        <v>157</v>
      </c>
      <c r="B1837" s="13" t="s">
        <v>1383</v>
      </c>
      <c r="C1837" s="13" t="s">
        <v>59</v>
      </c>
      <c r="D1837" s="13" t="s">
        <v>1389</v>
      </c>
      <c r="E1837" s="13" t="s">
        <v>163</v>
      </c>
      <c r="F1837" s="13" t="s">
        <v>35</v>
      </c>
      <c r="G1837" s="57">
        <v>34736</v>
      </c>
      <c r="H1837" s="13">
        <v>11.8</v>
      </c>
      <c r="I1837" s="13">
        <v>10.64</v>
      </c>
      <c r="J1837" s="13">
        <v>13.2</v>
      </c>
      <c r="K1837" s="13">
        <v>59.85</v>
      </c>
      <c r="L1837" s="13" t="s">
        <v>17</v>
      </c>
      <c r="M1837" s="57">
        <v>34999</v>
      </c>
      <c r="N1837" s="13" t="s">
        <v>73</v>
      </c>
      <c r="O1837" s="13">
        <v>6.5</v>
      </c>
      <c r="P1837" s="13" t="s">
        <v>74</v>
      </c>
      <c r="Q1837" s="13" t="s">
        <v>74</v>
      </c>
      <c r="R1837" s="13" t="s">
        <v>17</v>
      </c>
      <c r="S1837" s="13" t="s">
        <v>17</v>
      </c>
      <c r="T1837" s="13" t="s">
        <v>17</v>
      </c>
      <c r="U1837" s="13" t="s">
        <v>17</v>
      </c>
      <c r="V1837" s="13" t="s">
        <v>17</v>
      </c>
      <c r="W1837" s="13" t="s">
        <v>17</v>
      </c>
      <c r="X1837" s="13">
        <v>8</v>
      </c>
      <c r="Y1837" s="11">
        <f t="shared" si="136"/>
        <v>1995</v>
      </c>
      <c r="Z1837" s="7" t="str">
        <f t="shared" si="137"/>
        <v>1995.4</v>
      </c>
      <c r="AA1837" s="12" t="str">
        <f>IF(AND(INDEX('Rate Case History'!V$11:V$13,MATCH($F1837,'Rate Case History'!$U$11:$U$13,0))="Yes",INDEX('Rate Case History'!V$15:V$17,MATCH($N1837,'Rate Case History'!$U$15:$U$17,0))="Yes",$M1837&lt;='Rate Case History'!$V$7,ISNUMBER($S1837)),$S1837/100,"NA")</f>
        <v>NA</v>
      </c>
    </row>
    <row r="1838" spans="1:27" x14ac:dyDescent="0.25">
      <c r="A1838" s="13" t="s">
        <v>157</v>
      </c>
      <c r="B1838" s="13" t="s">
        <v>1383</v>
      </c>
      <c r="C1838" s="13" t="s">
        <v>59</v>
      </c>
      <c r="D1838" s="13" t="s">
        <v>1390</v>
      </c>
      <c r="E1838" s="13" t="s">
        <v>163</v>
      </c>
      <c r="F1838" s="13" t="s">
        <v>35</v>
      </c>
      <c r="G1838" s="57">
        <v>33973</v>
      </c>
      <c r="H1838" s="13">
        <v>8.3000000000000007</v>
      </c>
      <c r="I1838" s="13">
        <v>9.94</v>
      </c>
      <c r="J1838" s="13">
        <v>12.3</v>
      </c>
      <c r="K1838" s="13">
        <v>57.1</v>
      </c>
      <c r="L1838" s="13">
        <v>76.5</v>
      </c>
      <c r="M1838" s="57">
        <v>34271</v>
      </c>
      <c r="N1838" s="13" t="s">
        <v>76</v>
      </c>
      <c r="O1838" s="13">
        <v>1.8</v>
      </c>
      <c r="P1838" s="13" t="s">
        <v>74</v>
      </c>
      <c r="Q1838" s="13" t="s">
        <v>74</v>
      </c>
      <c r="R1838" s="13">
        <v>8.7799999999999994</v>
      </c>
      <c r="S1838" s="13">
        <v>10.199999999999999</v>
      </c>
      <c r="T1838" s="13">
        <v>52</v>
      </c>
      <c r="U1838" s="13" t="s">
        <v>1721</v>
      </c>
      <c r="V1838" s="13">
        <v>72.400000000000006</v>
      </c>
      <c r="W1838" s="13" t="s">
        <v>21</v>
      </c>
      <c r="X1838" s="13">
        <v>9</v>
      </c>
      <c r="Y1838" s="11">
        <f t="shared" si="136"/>
        <v>1993</v>
      </c>
      <c r="Z1838" s="7" t="str">
        <f t="shared" si="137"/>
        <v>1993.4</v>
      </c>
      <c r="AA1838" s="12">
        <f>IF(AND(INDEX('Rate Case History'!V$11:V$13,MATCH($F1838,'Rate Case History'!$U$11:$U$13,0))="Yes",INDEX('Rate Case History'!V$15:V$17,MATCH($N1838,'Rate Case History'!$U$15:$U$17,0))="Yes",$M1838&lt;='Rate Case History'!$V$7,ISNUMBER($S1838)),$S1838/100,"NA")</f>
        <v>0.10199999999999999</v>
      </c>
    </row>
    <row r="1839" spans="1:27" x14ac:dyDescent="0.25">
      <c r="A1839" s="13" t="s">
        <v>157</v>
      </c>
      <c r="B1839" s="13" t="s">
        <v>1383</v>
      </c>
      <c r="C1839" s="13" t="s">
        <v>59</v>
      </c>
      <c r="D1839" s="13" t="s">
        <v>2616</v>
      </c>
      <c r="E1839" s="13" t="s">
        <v>163</v>
      </c>
      <c r="F1839" s="13" t="s">
        <v>35</v>
      </c>
      <c r="G1839" s="57">
        <v>33242</v>
      </c>
      <c r="H1839" s="13">
        <v>9.1</v>
      </c>
      <c r="I1839" s="13">
        <v>11.16</v>
      </c>
      <c r="J1839" s="13">
        <v>13.5</v>
      </c>
      <c r="K1839" s="13">
        <v>55.6</v>
      </c>
      <c r="L1839" s="13" t="s">
        <v>17</v>
      </c>
      <c r="M1839" s="57">
        <v>33542</v>
      </c>
      <c r="N1839" s="13" t="s">
        <v>73</v>
      </c>
      <c r="O1839" s="13">
        <v>3.5</v>
      </c>
      <c r="P1839" s="13" t="s">
        <v>74</v>
      </c>
      <c r="Q1839" s="13" t="s">
        <v>74</v>
      </c>
      <c r="R1839" s="13" t="s">
        <v>17</v>
      </c>
      <c r="S1839" s="13" t="s">
        <v>17</v>
      </c>
      <c r="T1839" s="13" t="s">
        <v>17</v>
      </c>
      <c r="U1839" s="13" t="s">
        <v>17</v>
      </c>
      <c r="V1839" s="13" t="s">
        <v>17</v>
      </c>
      <c r="W1839" s="13" t="s">
        <v>17</v>
      </c>
      <c r="X1839" s="13">
        <v>10</v>
      </c>
      <c r="Y1839" s="11">
        <f t="shared" si="136"/>
        <v>1991</v>
      </c>
      <c r="Z1839" s="7" t="str">
        <f t="shared" si="137"/>
        <v>1991.4</v>
      </c>
      <c r="AA1839" s="12" t="str">
        <f>IF(AND(INDEX('Rate Case History'!V$11:V$13,MATCH($F1839,'Rate Case History'!$U$11:$U$13,0))="Yes",INDEX('Rate Case History'!V$15:V$17,MATCH($N1839,'Rate Case History'!$U$15:$U$17,0))="Yes",$M1839&lt;='Rate Case History'!$V$7,ISNUMBER($S1839)),$S1839/100,"NA")</f>
        <v>NA</v>
      </c>
    </row>
    <row r="1840" spans="1:27" x14ac:dyDescent="0.25">
      <c r="A1840" s="13" t="s">
        <v>157</v>
      </c>
      <c r="B1840" s="13" t="s">
        <v>1383</v>
      </c>
      <c r="C1840" s="13" t="s">
        <v>59</v>
      </c>
      <c r="D1840" s="13" t="s">
        <v>2617</v>
      </c>
      <c r="E1840" s="13" t="s">
        <v>163</v>
      </c>
      <c r="F1840" s="13" t="s">
        <v>35</v>
      </c>
      <c r="G1840" s="57">
        <v>30991</v>
      </c>
      <c r="H1840" s="13">
        <v>9.6999999999999993</v>
      </c>
      <c r="I1840" s="13">
        <v>13.26</v>
      </c>
      <c r="J1840" s="13">
        <v>15.5</v>
      </c>
      <c r="K1840" s="13">
        <v>63.7</v>
      </c>
      <c r="L1840" s="13" t="s">
        <v>17</v>
      </c>
      <c r="M1840" s="57">
        <v>31289</v>
      </c>
      <c r="N1840" s="13" t="s">
        <v>73</v>
      </c>
      <c r="O1840" s="13">
        <v>4.5</v>
      </c>
      <c r="P1840" s="13" t="s">
        <v>74</v>
      </c>
      <c r="Q1840" s="13" t="s">
        <v>74</v>
      </c>
      <c r="R1840" s="13">
        <v>12.36</v>
      </c>
      <c r="S1840" s="13">
        <v>14.38</v>
      </c>
      <c r="T1840" s="13">
        <v>60</v>
      </c>
      <c r="U1840" s="13" t="s">
        <v>1955</v>
      </c>
      <c r="V1840" s="13" t="s">
        <v>17</v>
      </c>
      <c r="W1840" s="13" t="s">
        <v>21</v>
      </c>
      <c r="X1840" s="13">
        <v>9</v>
      </c>
      <c r="Y1840" s="11">
        <f t="shared" si="136"/>
        <v>1985</v>
      </c>
      <c r="Z1840" s="7" t="str">
        <f t="shared" si="137"/>
        <v>1985.3</v>
      </c>
      <c r="AA1840" s="12">
        <f>IF(AND(INDEX('Rate Case History'!V$11:V$13,MATCH($F1840,'Rate Case History'!$U$11:$U$13,0))="Yes",INDEX('Rate Case History'!V$15:V$17,MATCH($N1840,'Rate Case History'!$U$15:$U$17,0))="Yes",$M1840&lt;='Rate Case History'!$V$7,ISNUMBER($S1840)),$S1840/100,"NA")</f>
        <v>0.14380000000000001</v>
      </c>
    </row>
    <row r="1841" spans="1:27" x14ac:dyDescent="0.25">
      <c r="A1841" s="13" t="s">
        <v>157</v>
      </c>
      <c r="B1841" s="13" t="s">
        <v>1383</v>
      </c>
      <c r="C1841" s="13" t="s">
        <v>59</v>
      </c>
      <c r="D1841" s="13" t="s">
        <v>2618</v>
      </c>
      <c r="E1841" s="13" t="s">
        <v>163</v>
      </c>
      <c r="F1841" s="13" t="s">
        <v>35</v>
      </c>
      <c r="G1841" s="57">
        <v>30047</v>
      </c>
      <c r="H1841" s="13">
        <v>21.3</v>
      </c>
      <c r="I1841" s="13">
        <v>14.35</v>
      </c>
      <c r="J1841" s="13">
        <v>18</v>
      </c>
      <c r="K1841" s="13">
        <v>56.5</v>
      </c>
      <c r="L1841" s="13" t="s">
        <v>17</v>
      </c>
      <c r="M1841" s="57">
        <v>30347</v>
      </c>
      <c r="N1841" s="13" t="s">
        <v>73</v>
      </c>
      <c r="O1841" s="13">
        <v>4.9000000000000004</v>
      </c>
      <c r="P1841" s="13" t="s">
        <v>74</v>
      </c>
      <c r="Q1841" s="13" t="s">
        <v>74</v>
      </c>
      <c r="R1841" s="13">
        <v>12.65</v>
      </c>
      <c r="S1841" s="13">
        <v>15</v>
      </c>
      <c r="T1841" s="13">
        <v>56.5</v>
      </c>
      <c r="U1841" s="13" t="s">
        <v>1981</v>
      </c>
      <c r="V1841" s="13" t="s">
        <v>17</v>
      </c>
      <c r="W1841" s="13" t="s">
        <v>18</v>
      </c>
      <c r="X1841" s="13">
        <v>10</v>
      </c>
      <c r="Y1841" s="11">
        <f t="shared" si="136"/>
        <v>1983</v>
      </c>
      <c r="Z1841" s="7" t="str">
        <f t="shared" si="137"/>
        <v>1983.1</v>
      </c>
      <c r="AA1841" s="12">
        <f>IF(AND(INDEX('Rate Case History'!V$11:V$13,MATCH($F1841,'Rate Case History'!$U$11:$U$13,0))="Yes",INDEX('Rate Case History'!V$15:V$17,MATCH($N1841,'Rate Case History'!$U$15:$U$17,0))="Yes",$M1841&lt;='Rate Case History'!$V$7,ISNUMBER($S1841)),$S1841/100,"NA")</f>
        <v>0.15</v>
      </c>
    </row>
    <row r="1842" spans="1:27" x14ac:dyDescent="0.25">
      <c r="A1842" s="13" t="s">
        <v>157</v>
      </c>
      <c r="B1842" s="13" t="s">
        <v>1383</v>
      </c>
      <c r="C1842" s="13" t="s">
        <v>59</v>
      </c>
      <c r="D1842" s="13" t="s">
        <v>2619</v>
      </c>
      <c r="E1842" s="13" t="s">
        <v>163</v>
      </c>
      <c r="F1842" s="13" t="s">
        <v>35</v>
      </c>
      <c r="G1842" s="57">
        <v>29602</v>
      </c>
      <c r="H1842" s="13">
        <v>16.399999999999999</v>
      </c>
      <c r="I1842" s="13">
        <v>13.35</v>
      </c>
      <c r="J1842" s="13">
        <v>17</v>
      </c>
      <c r="K1842" s="13">
        <v>54.8</v>
      </c>
      <c r="L1842" s="13" t="s">
        <v>17</v>
      </c>
      <c r="M1842" s="57">
        <v>29902</v>
      </c>
      <c r="N1842" s="13" t="s">
        <v>73</v>
      </c>
      <c r="O1842" s="13">
        <v>10.1</v>
      </c>
      <c r="P1842" s="13" t="s">
        <v>74</v>
      </c>
      <c r="Q1842" s="13" t="s">
        <v>74</v>
      </c>
      <c r="R1842" s="13">
        <v>12.19</v>
      </c>
      <c r="S1842" s="13">
        <v>15</v>
      </c>
      <c r="T1842" s="13">
        <v>54.8</v>
      </c>
      <c r="U1842" s="13" t="s">
        <v>1959</v>
      </c>
      <c r="V1842" s="13" t="s">
        <v>17</v>
      </c>
      <c r="W1842" s="13" t="s">
        <v>21</v>
      </c>
      <c r="X1842" s="13">
        <v>10</v>
      </c>
      <c r="Y1842" s="11">
        <f t="shared" si="136"/>
        <v>1981</v>
      </c>
      <c r="Z1842" s="7" t="str">
        <f t="shared" si="137"/>
        <v>1981.4</v>
      </c>
      <c r="AA1842" s="12">
        <f>IF(AND(INDEX('Rate Case History'!V$11:V$13,MATCH($F1842,'Rate Case History'!$U$11:$U$13,0))="Yes",INDEX('Rate Case History'!V$15:V$17,MATCH($N1842,'Rate Case History'!$U$15:$U$17,0))="Yes",$M1842&lt;='Rate Case History'!$V$7,ISNUMBER($S1842)),$S1842/100,"NA")</f>
        <v>0.15</v>
      </c>
    </row>
    <row r="1843" spans="1:27" x14ac:dyDescent="0.25">
      <c r="A1843" s="13" t="s">
        <v>157</v>
      </c>
      <c r="B1843" s="13" t="s">
        <v>1383</v>
      </c>
      <c r="C1843" s="13" t="s">
        <v>59</v>
      </c>
      <c r="D1843" s="13" t="s">
        <v>2620</v>
      </c>
      <c r="E1843" s="13" t="s">
        <v>163</v>
      </c>
      <c r="F1843" s="13" t="s">
        <v>35</v>
      </c>
      <c r="G1843" s="57">
        <v>29222</v>
      </c>
      <c r="H1843" s="13">
        <v>11.5</v>
      </c>
      <c r="I1843" s="13">
        <v>12.03</v>
      </c>
      <c r="J1843" s="13">
        <v>15</v>
      </c>
      <c r="K1843" s="13">
        <v>56.2</v>
      </c>
      <c r="L1843" s="13" t="s">
        <v>17</v>
      </c>
      <c r="M1843" s="57">
        <v>29522</v>
      </c>
      <c r="N1843" s="13" t="s">
        <v>76</v>
      </c>
      <c r="O1843" s="13">
        <v>8.4</v>
      </c>
      <c r="P1843" s="13" t="s">
        <v>74</v>
      </c>
      <c r="Q1843" s="13" t="s">
        <v>74</v>
      </c>
      <c r="R1843" s="13">
        <v>10.7</v>
      </c>
      <c r="S1843" s="13">
        <v>13</v>
      </c>
      <c r="T1843" s="13">
        <v>52</v>
      </c>
      <c r="U1843" s="13" t="s">
        <v>1991</v>
      </c>
      <c r="V1843" s="13" t="s">
        <v>17</v>
      </c>
      <c r="W1843" s="13" t="s">
        <v>21</v>
      </c>
      <c r="X1843" s="13">
        <v>10</v>
      </c>
      <c r="Y1843" s="11">
        <f t="shared" si="136"/>
        <v>1980</v>
      </c>
      <c r="Z1843" s="7" t="str">
        <f t="shared" si="137"/>
        <v>1980.4</v>
      </c>
      <c r="AA1843" s="12">
        <f>IF(AND(INDEX('Rate Case History'!V$11:V$13,MATCH($F1843,'Rate Case History'!$U$11:$U$13,0))="Yes",INDEX('Rate Case History'!V$15:V$17,MATCH($N1843,'Rate Case History'!$U$15:$U$17,0))="Yes",$M1843&lt;='Rate Case History'!$V$7,ISNUMBER($S1843)),$S1843/100,"NA")</f>
        <v>0.13</v>
      </c>
    </row>
    <row r="1844" spans="1:27" x14ac:dyDescent="0.25">
      <c r="A1844" s="13" t="s">
        <v>157</v>
      </c>
      <c r="B1844" s="13" t="s">
        <v>1391</v>
      </c>
      <c r="C1844" s="13" t="s">
        <v>146</v>
      </c>
      <c r="D1844" s="13" t="s">
        <v>2660</v>
      </c>
      <c r="E1844" s="13" t="s">
        <v>163</v>
      </c>
      <c r="F1844" s="13" t="s">
        <v>35</v>
      </c>
      <c r="G1844" s="57">
        <v>44991</v>
      </c>
      <c r="H1844" s="13">
        <v>37.649000000000001</v>
      </c>
      <c r="I1844" s="13">
        <v>7.98</v>
      </c>
      <c r="J1844" s="13">
        <v>10.9</v>
      </c>
      <c r="K1844" s="13">
        <v>54.17</v>
      </c>
      <c r="L1844" s="13">
        <v>422.18671399999999</v>
      </c>
      <c r="M1844" s="57">
        <v>45281</v>
      </c>
      <c r="N1844" s="13" t="s">
        <v>73</v>
      </c>
      <c r="O1844" s="13">
        <v>13.933</v>
      </c>
      <c r="P1844" s="13" t="s">
        <v>74</v>
      </c>
      <c r="Q1844" s="13" t="s">
        <v>74</v>
      </c>
      <c r="R1844" s="13">
        <v>7.24</v>
      </c>
      <c r="S1844" s="13">
        <v>9.75</v>
      </c>
      <c r="T1844" s="13" t="s">
        <v>17</v>
      </c>
      <c r="U1844" s="13" t="s">
        <v>1684</v>
      </c>
      <c r="V1844" s="13">
        <v>427.07</v>
      </c>
      <c r="W1844" s="13" t="s">
        <v>21</v>
      </c>
      <c r="X1844" s="13">
        <v>9</v>
      </c>
      <c r="Y1844" s="11">
        <f t="shared" si="136"/>
        <v>2023</v>
      </c>
      <c r="Z1844" s="7" t="str">
        <f t="shared" si="137"/>
        <v>2023.4</v>
      </c>
      <c r="AA1844" s="12">
        <f>IF(AND(INDEX('Rate Case History'!V$11:V$13,MATCH($F1844,'Rate Case History'!$U$11:$U$13,0))="Yes",INDEX('Rate Case History'!V$15:V$17,MATCH($N1844,'Rate Case History'!$U$15:$U$17,0))="Yes",$M1844&lt;='Rate Case History'!$V$7,ISNUMBER($S1844)),$S1844/100,"NA")</f>
        <v>9.7500000000000003E-2</v>
      </c>
    </row>
    <row r="1845" spans="1:27" x14ac:dyDescent="0.25">
      <c r="A1845" s="13" t="s">
        <v>157</v>
      </c>
      <c r="B1845" s="13" t="s">
        <v>1391</v>
      </c>
      <c r="C1845" s="13" t="s">
        <v>146</v>
      </c>
      <c r="D1845" s="13" t="s">
        <v>1628</v>
      </c>
      <c r="E1845" s="13" t="s">
        <v>163</v>
      </c>
      <c r="F1845" s="13" t="s">
        <v>24</v>
      </c>
      <c r="G1845" s="57">
        <v>44771</v>
      </c>
      <c r="H1845" s="13">
        <v>5.371073</v>
      </c>
      <c r="I1845" s="13">
        <v>6.85</v>
      </c>
      <c r="J1845" s="13" t="s">
        <v>17</v>
      </c>
      <c r="K1845" s="13">
        <v>47.18</v>
      </c>
      <c r="L1845" s="13">
        <v>183.645544</v>
      </c>
      <c r="M1845" s="57">
        <v>44916</v>
      </c>
      <c r="N1845" s="13" t="s">
        <v>73</v>
      </c>
      <c r="O1845" s="13">
        <v>5.371073</v>
      </c>
      <c r="P1845" s="13" t="s">
        <v>74</v>
      </c>
      <c r="Q1845" s="13" t="s">
        <v>74</v>
      </c>
      <c r="R1845" s="13">
        <v>6.85</v>
      </c>
      <c r="S1845" s="13" t="s">
        <v>17</v>
      </c>
      <c r="T1845" s="13">
        <v>47.18</v>
      </c>
      <c r="U1845" s="13" t="s">
        <v>1683</v>
      </c>
      <c r="V1845" s="13">
        <v>183.645544</v>
      </c>
      <c r="W1845" s="13" t="s">
        <v>21</v>
      </c>
      <c r="X1845" s="13">
        <v>4</v>
      </c>
      <c r="Y1845" s="11">
        <f t="shared" si="136"/>
        <v>2022</v>
      </c>
      <c r="Z1845" s="7" t="str">
        <f t="shared" si="137"/>
        <v>2022.4</v>
      </c>
      <c r="AA1845" s="12" t="str">
        <f>IF(AND(INDEX('Rate Case History'!V$11:V$13,MATCH($F1845,'Rate Case History'!$U$11:$U$13,0))="Yes",INDEX('Rate Case History'!V$15:V$17,MATCH($N1845,'Rate Case History'!$U$15:$U$17,0))="Yes",$M1845&lt;='Rate Case History'!$V$7,ISNUMBER($S1845)),$S1845/100,"NA")</f>
        <v>NA</v>
      </c>
    </row>
    <row r="1846" spans="1:27" x14ac:dyDescent="0.25">
      <c r="A1846" s="13" t="s">
        <v>157</v>
      </c>
      <c r="B1846" s="13" t="s">
        <v>1391</v>
      </c>
      <c r="C1846" s="13" t="s">
        <v>146</v>
      </c>
      <c r="D1846" s="13" t="s">
        <v>1392</v>
      </c>
      <c r="E1846" s="13" t="s">
        <v>163</v>
      </c>
      <c r="F1846" s="13" t="s">
        <v>24</v>
      </c>
      <c r="G1846" s="57">
        <v>44407</v>
      </c>
      <c r="H1846" s="13">
        <v>5.7671130000000002</v>
      </c>
      <c r="I1846" s="13">
        <v>6.85</v>
      </c>
      <c r="J1846" s="13" t="s">
        <v>17</v>
      </c>
      <c r="K1846" s="13">
        <v>52.9</v>
      </c>
      <c r="L1846" s="13">
        <v>132.747896</v>
      </c>
      <c r="M1846" s="57">
        <v>44546</v>
      </c>
      <c r="N1846" s="13" t="s">
        <v>73</v>
      </c>
      <c r="O1846" s="13">
        <v>5.5041789999999997</v>
      </c>
      <c r="P1846" s="13" t="s">
        <v>74</v>
      </c>
      <c r="Q1846" s="13" t="s">
        <v>74</v>
      </c>
      <c r="R1846" s="13">
        <v>6.85</v>
      </c>
      <c r="S1846" s="13" t="s">
        <v>17</v>
      </c>
      <c r="T1846" s="13">
        <v>52.9</v>
      </c>
      <c r="U1846" s="13" t="s">
        <v>1684</v>
      </c>
      <c r="V1846" s="13">
        <v>132.85034999999999</v>
      </c>
      <c r="W1846" s="13" t="s">
        <v>21</v>
      </c>
      <c r="X1846" s="13">
        <v>4</v>
      </c>
      <c r="Y1846" s="11">
        <f t="shared" si="136"/>
        <v>2021</v>
      </c>
      <c r="Z1846" s="7" t="str">
        <f t="shared" si="137"/>
        <v>2021.4</v>
      </c>
      <c r="AA1846" s="12" t="str">
        <f>IF(AND(INDEX('Rate Case History'!V$11:V$13,MATCH($F1846,'Rate Case History'!$U$11:$U$13,0))="Yes",INDEX('Rate Case History'!V$15:V$17,MATCH($N1846,'Rate Case History'!$U$15:$U$17,0))="Yes",$M1846&lt;='Rate Case History'!$V$7,ISNUMBER($S1846)),$S1846/100,"NA")</f>
        <v>NA</v>
      </c>
    </row>
    <row r="1847" spans="1:27" x14ac:dyDescent="0.25">
      <c r="A1847" s="13" t="s">
        <v>157</v>
      </c>
      <c r="B1847" s="13" t="s">
        <v>1391</v>
      </c>
      <c r="C1847" s="13" t="s">
        <v>146</v>
      </c>
      <c r="D1847" s="13" t="s">
        <v>1393</v>
      </c>
      <c r="E1847" s="13" t="s">
        <v>163</v>
      </c>
      <c r="F1847" s="13" t="s">
        <v>24</v>
      </c>
      <c r="G1847" s="57">
        <v>44046</v>
      </c>
      <c r="H1847" s="13">
        <v>10.777706999999999</v>
      </c>
      <c r="I1847" s="13">
        <v>6.93</v>
      </c>
      <c r="J1847" s="13" t="s">
        <v>17</v>
      </c>
      <c r="K1847" s="13">
        <v>50.6</v>
      </c>
      <c r="L1847" s="13">
        <v>87.506782000000001</v>
      </c>
      <c r="M1847" s="57">
        <v>44186</v>
      </c>
      <c r="N1847" s="13" t="s">
        <v>73</v>
      </c>
      <c r="O1847" s="13">
        <v>10.755072</v>
      </c>
      <c r="P1847" s="13" t="s">
        <v>74</v>
      </c>
      <c r="Q1847" s="13" t="s">
        <v>74</v>
      </c>
      <c r="R1847" s="13">
        <v>6.93</v>
      </c>
      <c r="S1847" s="13" t="s">
        <v>17</v>
      </c>
      <c r="T1847" s="13">
        <v>50.6</v>
      </c>
      <c r="U1847" s="13" t="s">
        <v>1664</v>
      </c>
      <c r="V1847" s="13">
        <v>87.506782000000001</v>
      </c>
      <c r="W1847" s="13" t="s">
        <v>21</v>
      </c>
      <c r="X1847" s="13">
        <v>4</v>
      </c>
      <c r="Y1847" s="11">
        <f t="shared" si="136"/>
        <v>2020</v>
      </c>
      <c r="Z1847" s="7" t="str">
        <f t="shared" si="137"/>
        <v>2020.4</v>
      </c>
      <c r="AA1847" s="12" t="str">
        <f>IF(AND(INDEX('Rate Case History'!V$11:V$13,MATCH($F1847,'Rate Case History'!$U$11:$U$13,0))="Yes",INDEX('Rate Case History'!V$15:V$17,MATCH($N1847,'Rate Case History'!$U$15:$U$17,0))="Yes",$M1847&lt;='Rate Case History'!$V$7,ISNUMBER($S1847)),$S1847/100,"NA")</f>
        <v>NA</v>
      </c>
    </row>
    <row r="1848" spans="1:27" x14ac:dyDescent="0.25">
      <c r="A1848" s="13" t="s">
        <v>157</v>
      </c>
      <c r="B1848" s="13" t="s">
        <v>1391</v>
      </c>
      <c r="C1848" s="13" t="s">
        <v>146</v>
      </c>
      <c r="D1848" s="13" t="s">
        <v>1394</v>
      </c>
      <c r="E1848" s="13" t="s">
        <v>163</v>
      </c>
      <c r="F1848" s="13" t="s">
        <v>35</v>
      </c>
      <c r="G1848" s="57">
        <v>43530</v>
      </c>
      <c r="H1848" s="13">
        <v>19.342186999999999</v>
      </c>
      <c r="I1848" s="13">
        <v>7.9</v>
      </c>
      <c r="J1848" s="13">
        <v>10.7</v>
      </c>
      <c r="K1848" s="13">
        <v>53.72</v>
      </c>
      <c r="L1848" s="13">
        <v>258.90624700000001</v>
      </c>
      <c r="M1848" s="57">
        <v>43825</v>
      </c>
      <c r="N1848" s="13" t="s">
        <v>73</v>
      </c>
      <c r="O1848" s="13">
        <v>12.42</v>
      </c>
      <c r="P1848" s="13" t="s">
        <v>74</v>
      </c>
      <c r="Q1848" s="13" t="s">
        <v>74</v>
      </c>
      <c r="R1848" s="13">
        <v>7.24</v>
      </c>
      <c r="S1848" s="13">
        <v>9.75</v>
      </c>
      <c r="T1848" s="13" t="s">
        <v>17</v>
      </c>
      <c r="U1848" s="13" t="s">
        <v>1687</v>
      </c>
      <c r="V1848" s="13">
        <v>258.2</v>
      </c>
      <c r="W1848" s="13" t="s">
        <v>21</v>
      </c>
      <c r="X1848" s="13">
        <v>9</v>
      </c>
      <c r="Y1848" s="11">
        <f t="shared" si="136"/>
        <v>2019</v>
      </c>
      <c r="Z1848" s="7" t="str">
        <f t="shared" si="137"/>
        <v>2019.4</v>
      </c>
      <c r="AA1848" s="12">
        <f>IF(AND(INDEX('Rate Case History'!V$11:V$13,MATCH($F1848,'Rate Case History'!$U$11:$U$13,0))="Yes",INDEX('Rate Case History'!V$15:V$17,MATCH($N1848,'Rate Case History'!$U$15:$U$17,0))="Yes",$M1848&lt;='Rate Case History'!$V$7,ISNUMBER($S1848)),$S1848/100,"NA")</f>
        <v>9.7500000000000003E-2</v>
      </c>
    </row>
    <row r="1849" spans="1:27" x14ac:dyDescent="0.25">
      <c r="A1849" s="13" t="s">
        <v>157</v>
      </c>
      <c r="B1849" s="13" t="s">
        <v>1391</v>
      </c>
      <c r="C1849" s="13" t="s">
        <v>146</v>
      </c>
      <c r="D1849" s="13" t="s">
        <v>1395</v>
      </c>
      <c r="E1849" s="13" t="s">
        <v>163</v>
      </c>
      <c r="F1849" s="13" t="s">
        <v>35</v>
      </c>
      <c r="G1849" s="57">
        <v>42009</v>
      </c>
      <c r="H1849" s="13">
        <v>12.168393</v>
      </c>
      <c r="I1849" s="13">
        <v>8.6199999999999992</v>
      </c>
      <c r="J1849" s="13">
        <v>10.38</v>
      </c>
      <c r="K1849" s="13">
        <v>49.83</v>
      </c>
      <c r="L1849" s="13">
        <v>204.78171</v>
      </c>
      <c r="M1849" s="57">
        <v>42290</v>
      </c>
      <c r="N1849" s="13" t="s">
        <v>73</v>
      </c>
      <c r="O1849" s="13">
        <v>7.7</v>
      </c>
      <c r="P1849" s="13" t="s">
        <v>74</v>
      </c>
      <c r="Q1849" s="13" t="s">
        <v>74</v>
      </c>
      <c r="R1849" s="13">
        <v>7.96</v>
      </c>
      <c r="S1849" s="13">
        <v>9.75</v>
      </c>
      <c r="T1849" s="13">
        <v>45.5</v>
      </c>
      <c r="U1849" s="13" t="s">
        <v>1786</v>
      </c>
      <c r="V1849" s="13">
        <v>202.25553400000001</v>
      </c>
      <c r="W1849" s="13" t="s">
        <v>21</v>
      </c>
      <c r="X1849" s="13">
        <v>9</v>
      </c>
      <c r="Y1849" s="11">
        <f t="shared" si="136"/>
        <v>2015</v>
      </c>
      <c r="Z1849" s="7" t="str">
        <f t="shared" si="137"/>
        <v>2015.4</v>
      </c>
      <c r="AA1849" s="12">
        <f>IF(AND(INDEX('Rate Case History'!V$11:V$13,MATCH($F1849,'Rate Case History'!$U$11:$U$13,0))="Yes",INDEX('Rate Case History'!V$15:V$17,MATCH($N1849,'Rate Case History'!$U$15:$U$17,0))="Yes",$M1849&lt;='Rate Case History'!$V$7,ISNUMBER($S1849)),$S1849/100,"NA")</f>
        <v>9.7500000000000003E-2</v>
      </c>
    </row>
    <row r="1850" spans="1:27" x14ac:dyDescent="0.25">
      <c r="A1850" s="13" t="s">
        <v>157</v>
      </c>
      <c r="B1850" s="13" t="s">
        <v>1391</v>
      </c>
      <c r="C1850" s="13" t="s">
        <v>146</v>
      </c>
      <c r="D1850" s="13" t="s">
        <v>1396</v>
      </c>
      <c r="E1850" s="13" t="s">
        <v>163</v>
      </c>
      <c r="F1850" s="13" t="s">
        <v>35</v>
      </c>
      <c r="G1850" s="57">
        <v>40851</v>
      </c>
      <c r="H1850" s="13">
        <v>10.527552</v>
      </c>
      <c r="I1850" s="13">
        <v>9.59</v>
      </c>
      <c r="J1850" s="13">
        <v>11.25</v>
      </c>
      <c r="K1850" s="13">
        <v>44.72</v>
      </c>
      <c r="L1850" s="13">
        <v>180.99100000000001</v>
      </c>
      <c r="M1850" s="57">
        <v>41213</v>
      </c>
      <c r="N1850" s="13" t="s">
        <v>76</v>
      </c>
      <c r="O1850" s="13">
        <v>6.7869999999999999</v>
      </c>
      <c r="P1850" s="13" t="s">
        <v>74</v>
      </c>
      <c r="Q1850" s="13" t="s">
        <v>74</v>
      </c>
      <c r="R1850" s="13">
        <v>8.94</v>
      </c>
      <c r="S1850" s="13">
        <v>9.9</v>
      </c>
      <c r="T1850" s="13">
        <v>48.03</v>
      </c>
      <c r="U1850" s="13" t="s">
        <v>1741</v>
      </c>
      <c r="V1850" s="13">
        <v>165.334</v>
      </c>
      <c r="W1850" s="13" t="s">
        <v>21</v>
      </c>
      <c r="X1850" s="13">
        <v>12</v>
      </c>
      <c r="Y1850" s="11">
        <f t="shared" ref="Y1850:Y1868" si="138">YEAR(M1850)</f>
        <v>2012</v>
      </c>
      <c r="Z1850" s="7" t="str">
        <f t="shared" ref="Z1850:Z1868" si="139">YEAR(M1850)&amp;"."&amp;INT((MONTH(M1850)-1)/3)+1</f>
        <v>2012.4</v>
      </c>
      <c r="AA1850" s="12">
        <f>IF(AND(INDEX('Rate Case History'!V$11:V$13,MATCH($F1850,'Rate Case History'!$U$11:$U$13,0))="Yes",INDEX('Rate Case History'!V$15:V$17,MATCH($N1850,'Rate Case History'!$U$15:$U$17,0))="Yes",$M1850&lt;='Rate Case History'!$V$7,ISNUMBER($S1850)),$S1850/100,"NA")</f>
        <v>9.9000000000000005E-2</v>
      </c>
    </row>
    <row r="1851" spans="1:27" x14ac:dyDescent="0.25">
      <c r="A1851" s="13" t="s">
        <v>157</v>
      </c>
      <c r="B1851" s="13" t="s">
        <v>1391</v>
      </c>
      <c r="C1851" s="13" t="s">
        <v>146</v>
      </c>
      <c r="D1851" s="13" t="s">
        <v>1397</v>
      </c>
      <c r="E1851" s="13" t="s">
        <v>163</v>
      </c>
      <c r="F1851" s="13" t="s">
        <v>35</v>
      </c>
      <c r="G1851" s="57">
        <v>39965</v>
      </c>
      <c r="H1851" s="13">
        <v>22</v>
      </c>
      <c r="I1851" s="13">
        <v>8.16</v>
      </c>
      <c r="J1851" s="13">
        <v>10.89</v>
      </c>
      <c r="K1851" s="13">
        <v>34.96</v>
      </c>
      <c r="L1851" s="13">
        <v>210.87053499999999</v>
      </c>
      <c r="M1851" s="57">
        <v>40256</v>
      </c>
      <c r="N1851" s="13" t="s">
        <v>73</v>
      </c>
      <c r="O1851" s="13">
        <v>19</v>
      </c>
      <c r="P1851" s="13" t="s">
        <v>75</v>
      </c>
      <c r="Q1851" s="13" t="s">
        <v>74</v>
      </c>
      <c r="R1851" s="13">
        <v>8.7200000000000006</v>
      </c>
      <c r="S1851" s="13" t="s">
        <v>17</v>
      </c>
      <c r="T1851" s="13" t="s">
        <v>17</v>
      </c>
      <c r="U1851" s="13" t="s">
        <v>1659</v>
      </c>
      <c r="V1851" s="13">
        <v>172.430406</v>
      </c>
      <c r="W1851" s="13" t="s">
        <v>21</v>
      </c>
      <c r="X1851" s="13">
        <v>9</v>
      </c>
      <c r="Y1851" s="11">
        <f t="shared" si="138"/>
        <v>2010</v>
      </c>
      <c r="Z1851" s="7" t="str">
        <f t="shared" si="139"/>
        <v>2010.1</v>
      </c>
      <c r="AA1851" s="12" t="str">
        <f>IF(AND(INDEX('Rate Case History'!V$11:V$13,MATCH($F1851,'Rate Case History'!$U$11:$U$13,0))="Yes",INDEX('Rate Case History'!V$15:V$17,MATCH($N1851,'Rate Case History'!$U$15:$U$17,0))="Yes",$M1851&lt;='Rate Case History'!$V$7,ISNUMBER($S1851)),$S1851/100,"NA")</f>
        <v>NA</v>
      </c>
    </row>
    <row r="1852" spans="1:27" x14ac:dyDescent="0.25">
      <c r="A1852" s="13" t="s">
        <v>157</v>
      </c>
      <c r="B1852" s="13" t="s">
        <v>1391</v>
      </c>
      <c r="C1852" s="13" t="s">
        <v>146</v>
      </c>
      <c r="D1852" s="13" t="s">
        <v>1398</v>
      </c>
      <c r="E1852" s="13" t="s">
        <v>163</v>
      </c>
      <c r="F1852" s="13" t="s">
        <v>35</v>
      </c>
      <c r="G1852" s="57">
        <v>38257</v>
      </c>
      <c r="H1852" s="13">
        <v>23.4</v>
      </c>
      <c r="I1852" s="13">
        <v>8.85</v>
      </c>
      <c r="J1852" s="13">
        <v>11.9</v>
      </c>
      <c r="K1852" s="13">
        <v>41.21</v>
      </c>
      <c r="L1852" s="13">
        <v>187.3</v>
      </c>
      <c r="M1852" s="57">
        <v>38588</v>
      </c>
      <c r="N1852" s="13" t="s">
        <v>73</v>
      </c>
      <c r="O1852" s="13">
        <v>17.3</v>
      </c>
      <c r="P1852" s="13" t="s">
        <v>75</v>
      </c>
      <c r="Q1852" s="13" t="s">
        <v>74</v>
      </c>
      <c r="R1852" s="13">
        <v>8.43</v>
      </c>
      <c r="S1852" s="13" t="s">
        <v>17</v>
      </c>
      <c r="T1852" s="13" t="s">
        <v>17</v>
      </c>
      <c r="U1852" s="13" t="s">
        <v>1723</v>
      </c>
      <c r="V1852" s="13">
        <v>173.4</v>
      </c>
      <c r="W1852" s="13" t="s">
        <v>18</v>
      </c>
      <c r="X1852" s="13">
        <v>11</v>
      </c>
      <c r="Y1852" s="11">
        <f t="shared" si="138"/>
        <v>2005</v>
      </c>
      <c r="Z1852" s="7" t="str">
        <f t="shared" si="139"/>
        <v>2005.3</v>
      </c>
      <c r="AA1852" s="12" t="str">
        <f>IF(AND(INDEX('Rate Case History'!V$11:V$13,MATCH($F1852,'Rate Case History'!$U$11:$U$13,0))="Yes",INDEX('Rate Case History'!V$15:V$17,MATCH($N1852,'Rate Case History'!$U$15:$U$17,0))="Yes",$M1852&lt;='Rate Case History'!$V$7,ISNUMBER($S1852)),$S1852/100,"NA")</f>
        <v>NA</v>
      </c>
    </row>
    <row r="1853" spans="1:27" x14ac:dyDescent="0.25">
      <c r="A1853" s="13" t="s">
        <v>157</v>
      </c>
      <c r="B1853" s="13" t="s">
        <v>1391</v>
      </c>
      <c r="C1853" s="13" t="s">
        <v>146</v>
      </c>
      <c r="D1853" s="13" t="s">
        <v>1399</v>
      </c>
      <c r="E1853" s="13" t="s">
        <v>163</v>
      </c>
      <c r="F1853" s="13" t="s">
        <v>35</v>
      </c>
      <c r="G1853" s="57">
        <v>36895</v>
      </c>
      <c r="H1853" s="13">
        <v>67.099999999999994</v>
      </c>
      <c r="I1853" s="13">
        <v>10.7</v>
      </c>
      <c r="J1853" s="13">
        <v>13</v>
      </c>
      <c r="K1853" s="13">
        <v>50</v>
      </c>
      <c r="L1853" s="13" t="s">
        <v>17</v>
      </c>
      <c r="M1853" s="57">
        <v>37195</v>
      </c>
      <c r="N1853" s="13" t="s">
        <v>73</v>
      </c>
      <c r="O1853" s="13">
        <v>28</v>
      </c>
      <c r="P1853" s="13" t="s">
        <v>74</v>
      </c>
      <c r="Q1853" s="13" t="s">
        <v>74</v>
      </c>
      <c r="R1853" s="13">
        <v>8.33</v>
      </c>
      <c r="S1853" s="13" t="s">
        <v>17</v>
      </c>
      <c r="T1853" s="13" t="s">
        <v>17</v>
      </c>
      <c r="U1853" s="13" t="s">
        <v>1911</v>
      </c>
      <c r="V1853" s="13" t="s">
        <v>17</v>
      </c>
      <c r="W1853" s="13" t="s">
        <v>18</v>
      </c>
      <c r="X1853" s="13">
        <v>10</v>
      </c>
      <c r="Y1853" s="11">
        <f t="shared" si="138"/>
        <v>2001</v>
      </c>
      <c r="Z1853" s="7" t="str">
        <f t="shared" si="139"/>
        <v>2001.4</v>
      </c>
      <c r="AA1853" s="12" t="str">
        <f>IF(AND(INDEX('Rate Case History'!V$11:V$13,MATCH($F1853,'Rate Case History'!$U$11:$U$13,0))="Yes",INDEX('Rate Case History'!V$15:V$17,MATCH($N1853,'Rate Case History'!$U$15:$U$17,0))="Yes",$M1853&lt;='Rate Case History'!$V$7,ISNUMBER($S1853)),$S1853/100,"NA")</f>
        <v>NA</v>
      </c>
    </row>
    <row r="1854" spans="1:27" x14ac:dyDescent="0.25">
      <c r="A1854" s="13" t="s">
        <v>157</v>
      </c>
      <c r="B1854" s="13" t="s">
        <v>1391</v>
      </c>
      <c r="C1854" s="13" t="s">
        <v>146</v>
      </c>
      <c r="D1854" s="13" t="s">
        <v>1400</v>
      </c>
      <c r="E1854" s="13" t="s">
        <v>163</v>
      </c>
      <c r="F1854" s="13" t="s">
        <v>35</v>
      </c>
      <c r="G1854" s="57">
        <v>35800</v>
      </c>
      <c r="H1854" s="13">
        <v>22.2</v>
      </c>
      <c r="I1854" s="13">
        <v>11.4</v>
      </c>
      <c r="J1854" s="13">
        <v>16.5</v>
      </c>
      <c r="K1854" s="13">
        <v>44</v>
      </c>
      <c r="L1854" s="13" t="s">
        <v>17</v>
      </c>
      <c r="M1854" s="57">
        <v>35993</v>
      </c>
      <c r="N1854" s="13" t="s">
        <v>73</v>
      </c>
      <c r="O1854" s="13">
        <v>11.4</v>
      </c>
      <c r="P1854" s="13" t="s">
        <v>74</v>
      </c>
      <c r="Q1854" s="13" t="s">
        <v>74</v>
      </c>
      <c r="R1854" s="13" t="s">
        <v>17</v>
      </c>
      <c r="S1854" s="13" t="s">
        <v>17</v>
      </c>
      <c r="T1854" s="13" t="s">
        <v>17</v>
      </c>
      <c r="U1854" s="13" t="s">
        <v>1818</v>
      </c>
      <c r="V1854" s="13" t="s">
        <v>17</v>
      </c>
      <c r="W1854" s="13" t="s">
        <v>18</v>
      </c>
      <c r="X1854" s="13">
        <v>6</v>
      </c>
      <c r="Y1854" s="11">
        <f t="shared" si="138"/>
        <v>1998</v>
      </c>
      <c r="Z1854" s="7" t="str">
        <f t="shared" si="139"/>
        <v>1998.3</v>
      </c>
      <c r="AA1854" s="12" t="str">
        <f>IF(AND(INDEX('Rate Case History'!V$11:V$13,MATCH($F1854,'Rate Case History'!$U$11:$U$13,0))="Yes",INDEX('Rate Case History'!V$15:V$17,MATCH($N1854,'Rate Case History'!$U$15:$U$17,0))="Yes",$M1854&lt;='Rate Case History'!$V$7,ISNUMBER($S1854)),$S1854/100,"NA")</f>
        <v>NA</v>
      </c>
    </row>
    <row r="1855" spans="1:27" x14ac:dyDescent="0.25">
      <c r="A1855" s="13" t="s">
        <v>157</v>
      </c>
      <c r="B1855" s="13" t="s">
        <v>1391</v>
      </c>
      <c r="C1855" s="13" t="s">
        <v>146</v>
      </c>
      <c r="D1855" s="13" t="s">
        <v>1401</v>
      </c>
      <c r="E1855" s="13" t="s">
        <v>163</v>
      </c>
      <c r="F1855" s="13" t="s">
        <v>35</v>
      </c>
      <c r="G1855" s="57">
        <v>34705</v>
      </c>
      <c r="H1855" s="13">
        <v>13.2</v>
      </c>
      <c r="I1855" s="13">
        <v>10.98</v>
      </c>
      <c r="J1855" s="13">
        <v>12.75</v>
      </c>
      <c r="K1855" s="13">
        <v>50.67</v>
      </c>
      <c r="L1855" s="13" t="s">
        <v>17</v>
      </c>
      <c r="M1855" s="57">
        <v>34991</v>
      </c>
      <c r="N1855" s="13" t="s">
        <v>73</v>
      </c>
      <c r="O1855" s="13">
        <v>4</v>
      </c>
      <c r="P1855" s="13" t="s">
        <v>74</v>
      </c>
      <c r="Q1855" s="13" t="s">
        <v>74</v>
      </c>
      <c r="R1855" s="13" t="s">
        <v>17</v>
      </c>
      <c r="S1855" s="13" t="s">
        <v>17</v>
      </c>
      <c r="T1855" s="13" t="s">
        <v>17</v>
      </c>
      <c r="U1855" s="13" t="s">
        <v>17</v>
      </c>
      <c r="V1855" s="13" t="s">
        <v>17</v>
      </c>
      <c r="W1855" s="13" t="s">
        <v>17</v>
      </c>
      <c r="X1855" s="13">
        <v>9</v>
      </c>
      <c r="Y1855" s="11">
        <f t="shared" si="138"/>
        <v>1995</v>
      </c>
      <c r="Z1855" s="7" t="str">
        <f t="shared" si="139"/>
        <v>1995.4</v>
      </c>
      <c r="AA1855" s="12" t="str">
        <f>IF(AND(INDEX('Rate Case History'!V$11:V$13,MATCH($F1855,'Rate Case History'!$U$11:$U$13,0))="Yes",INDEX('Rate Case History'!V$15:V$17,MATCH($N1855,'Rate Case History'!$U$15:$U$17,0))="Yes",$M1855&lt;='Rate Case History'!$V$7,ISNUMBER($S1855)),$S1855/100,"NA")</f>
        <v>NA</v>
      </c>
    </row>
    <row r="1856" spans="1:27" x14ac:dyDescent="0.25">
      <c r="A1856" s="13" t="s">
        <v>157</v>
      </c>
      <c r="B1856" s="13" t="s">
        <v>1391</v>
      </c>
      <c r="C1856" s="13" t="s">
        <v>146</v>
      </c>
      <c r="D1856" s="13" t="s">
        <v>1402</v>
      </c>
      <c r="E1856" s="13" t="s">
        <v>163</v>
      </c>
      <c r="F1856" s="13" t="s">
        <v>35</v>
      </c>
      <c r="G1856" s="57">
        <v>33973</v>
      </c>
      <c r="H1856" s="13">
        <v>7</v>
      </c>
      <c r="I1856" s="13">
        <v>10.46</v>
      </c>
      <c r="J1856" s="13">
        <v>11.7</v>
      </c>
      <c r="K1856" s="13">
        <v>52.22</v>
      </c>
      <c r="L1856" s="13">
        <v>101.3</v>
      </c>
      <c r="M1856" s="57">
        <v>34271</v>
      </c>
      <c r="N1856" s="13" t="s">
        <v>76</v>
      </c>
      <c r="O1856" s="13">
        <v>3.4</v>
      </c>
      <c r="P1856" s="13" t="s">
        <v>74</v>
      </c>
      <c r="Q1856" s="13" t="s">
        <v>74</v>
      </c>
      <c r="R1856" s="13">
        <v>9.6199999999999992</v>
      </c>
      <c r="S1856" s="13">
        <v>10.1</v>
      </c>
      <c r="T1856" s="13">
        <v>52.22</v>
      </c>
      <c r="U1856" s="13" t="s">
        <v>1715</v>
      </c>
      <c r="V1856" s="13">
        <v>99.1</v>
      </c>
      <c r="W1856" s="13" t="s">
        <v>18</v>
      </c>
      <c r="X1856" s="13">
        <v>9</v>
      </c>
      <c r="Y1856" s="11">
        <f t="shared" si="138"/>
        <v>1993</v>
      </c>
      <c r="Z1856" s="7" t="str">
        <f t="shared" si="139"/>
        <v>1993.4</v>
      </c>
      <c r="AA1856" s="12">
        <f>IF(AND(INDEX('Rate Case History'!V$11:V$13,MATCH($F1856,'Rate Case History'!$U$11:$U$13,0))="Yes",INDEX('Rate Case History'!V$15:V$17,MATCH($N1856,'Rate Case History'!$U$15:$U$17,0))="Yes",$M1856&lt;='Rate Case History'!$V$7,ISNUMBER($S1856)),$S1856/100,"NA")</f>
        <v>0.10099999999999999</v>
      </c>
    </row>
    <row r="1857" spans="1:27" x14ac:dyDescent="0.25">
      <c r="A1857" s="13" t="s">
        <v>157</v>
      </c>
      <c r="B1857" s="13" t="s">
        <v>1391</v>
      </c>
      <c r="C1857" s="13" t="s">
        <v>146</v>
      </c>
      <c r="D1857" s="13" t="s">
        <v>1403</v>
      </c>
      <c r="E1857" s="13" t="s">
        <v>163</v>
      </c>
      <c r="F1857" s="13" t="s">
        <v>35</v>
      </c>
      <c r="G1857" s="57">
        <v>33620</v>
      </c>
      <c r="H1857" s="13">
        <v>8.3000000000000007</v>
      </c>
      <c r="I1857" s="13">
        <v>10.72</v>
      </c>
      <c r="J1857" s="13">
        <v>12.6</v>
      </c>
      <c r="K1857" s="13">
        <v>48.75</v>
      </c>
      <c r="L1857" s="13" t="s">
        <v>17</v>
      </c>
      <c r="M1857" s="57">
        <v>33917</v>
      </c>
      <c r="N1857" s="13" t="s">
        <v>73</v>
      </c>
      <c r="O1857" s="13">
        <v>2</v>
      </c>
      <c r="P1857" s="13" t="s">
        <v>74</v>
      </c>
      <c r="Q1857" s="13" t="s">
        <v>74</v>
      </c>
      <c r="R1857" s="13">
        <v>9.64</v>
      </c>
      <c r="S1857" s="13">
        <v>10.6</v>
      </c>
      <c r="T1857" s="13">
        <v>46.98</v>
      </c>
      <c r="U1857" s="13" t="s">
        <v>1887</v>
      </c>
      <c r="V1857" s="13" t="s">
        <v>17</v>
      </c>
      <c r="W1857" s="13" t="s">
        <v>21</v>
      </c>
      <c r="X1857" s="13">
        <v>9</v>
      </c>
      <c r="Y1857" s="11">
        <f t="shared" si="138"/>
        <v>1992</v>
      </c>
      <c r="Z1857" s="7" t="str">
        <f t="shared" si="139"/>
        <v>1992.4</v>
      </c>
      <c r="AA1857" s="12">
        <f>IF(AND(INDEX('Rate Case History'!V$11:V$13,MATCH($F1857,'Rate Case History'!$U$11:$U$13,0))="Yes",INDEX('Rate Case History'!V$15:V$17,MATCH($N1857,'Rate Case History'!$U$15:$U$17,0))="Yes",$M1857&lt;='Rate Case History'!$V$7,ISNUMBER($S1857)),$S1857/100,"NA")</f>
        <v>0.106</v>
      </c>
    </row>
    <row r="1858" spans="1:27" x14ac:dyDescent="0.25">
      <c r="A1858" s="13" t="s">
        <v>157</v>
      </c>
      <c r="B1858" s="13" t="s">
        <v>1391</v>
      </c>
      <c r="C1858" s="13" t="s">
        <v>146</v>
      </c>
      <c r="D1858" s="13" t="s">
        <v>2621</v>
      </c>
      <c r="E1858" s="13" t="s">
        <v>163</v>
      </c>
      <c r="F1858" s="13" t="s">
        <v>35</v>
      </c>
      <c r="G1858" s="57">
        <v>32766</v>
      </c>
      <c r="H1858" s="13">
        <v>11.8</v>
      </c>
      <c r="I1858" s="13">
        <v>12.11</v>
      </c>
      <c r="J1858" s="13">
        <v>15</v>
      </c>
      <c r="K1858" s="13">
        <v>47.84</v>
      </c>
      <c r="L1858" s="13" t="s">
        <v>17</v>
      </c>
      <c r="M1858" s="57">
        <v>32990</v>
      </c>
      <c r="N1858" s="13" t="s">
        <v>73</v>
      </c>
      <c r="O1858" s="13">
        <v>7.5</v>
      </c>
      <c r="P1858" s="13" t="s">
        <v>74</v>
      </c>
      <c r="Q1858" s="13" t="s">
        <v>74</v>
      </c>
      <c r="R1858" s="13">
        <v>10.73</v>
      </c>
      <c r="S1858" s="13" t="s">
        <v>17</v>
      </c>
      <c r="T1858" s="13" t="s">
        <v>17</v>
      </c>
      <c r="U1858" s="13" t="s">
        <v>17</v>
      </c>
      <c r="V1858" s="13" t="s">
        <v>17</v>
      </c>
      <c r="W1858" s="13" t="s">
        <v>17</v>
      </c>
      <c r="X1858" s="13">
        <v>7</v>
      </c>
      <c r="Y1858" s="11">
        <f t="shared" si="138"/>
        <v>1990</v>
      </c>
      <c r="Z1858" s="7" t="str">
        <f t="shared" si="139"/>
        <v>1990.2</v>
      </c>
      <c r="AA1858" s="12" t="str">
        <f>IF(AND(INDEX('Rate Case History'!V$11:V$13,MATCH($F1858,'Rate Case History'!$U$11:$U$13,0))="Yes",INDEX('Rate Case History'!V$15:V$17,MATCH($N1858,'Rate Case History'!$U$15:$U$17,0))="Yes",$M1858&lt;='Rate Case History'!$V$7,ISNUMBER($S1858)),$S1858/100,"NA")</f>
        <v>NA</v>
      </c>
    </row>
    <row r="1859" spans="1:27" x14ac:dyDescent="0.25">
      <c r="A1859" s="13" t="s">
        <v>157</v>
      </c>
      <c r="B1859" s="13" t="s">
        <v>1391</v>
      </c>
      <c r="C1859" s="13" t="s">
        <v>146</v>
      </c>
      <c r="D1859" s="13" t="s">
        <v>2622</v>
      </c>
      <c r="E1859" s="13" t="s">
        <v>163</v>
      </c>
      <c r="F1859" s="13" t="s">
        <v>35</v>
      </c>
      <c r="G1859" s="57">
        <v>31708</v>
      </c>
      <c r="H1859" s="13">
        <v>11.3</v>
      </c>
      <c r="I1859" s="13">
        <v>11.73</v>
      </c>
      <c r="J1859" s="13">
        <v>13.5</v>
      </c>
      <c r="K1859" s="13">
        <v>54.4</v>
      </c>
      <c r="L1859" s="13" t="s">
        <v>17</v>
      </c>
      <c r="M1859" s="57">
        <v>32014</v>
      </c>
      <c r="N1859" s="13" t="s">
        <v>73</v>
      </c>
      <c r="O1859" s="13">
        <v>1.2</v>
      </c>
      <c r="P1859" s="13" t="s">
        <v>74</v>
      </c>
      <c r="Q1859" s="13" t="s">
        <v>74</v>
      </c>
      <c r="R1859" s="13">
        <v>9.86</v>
      </c>
      <c r="S1859" s="13">
        <v>11.4</v>
      </c>
      <c r="T1859" s="13">
        <v>49</v>
      </c>
      <c r="U1859" s="13" t="s">
        <v>2100</v>
      </c>
      <c r="V1859" s="13" t="s">
        <v>17</v>
      </c>
      <c r="W1859" s="13" t="s">
        <v>21</v>
      </c>
      <c r="X1859" s="13">
        <v>10</v>
      </c>
      <c r="Y1859" s="11">
        <f t="shared" si="138"/>
        <v>1987</v>
      </c>
      <c r="Z1859" s="7" t="str">
        <f t="shared" si="139"/>
        <v>1987.3</v>
      </c>
      <c r="AA1859" s="12">
        <f>IF(AND(INDEX('Rate Case History'!V$11:V$13,MATCH($F1859,'Rate Case History'!$U$11:$U$13,0))="Yes",INDEX('Rate Case History'!V$15:V$17,MATCH($N1859,'Rate Case History'!$U$15:$U$17,0))="Yes",$M1859&lt;='Rate Case History'!$V$7,ISNUMBER($S1859)),$S1859/100,"NA")</f>
        <v>0.114</v>
      </c>
    </row>
    <row r="1860" spans="1:27" x14ac:dyDescent="0.25">
      <c r="A1860" s="13" t="s">
        <v>157</v>
      </c>
      <c r="B1860" s="13" t="s">
        <v>1391</v>
      </c>
      <c r="C1860" s="13" t="s">
        <v>146</v>
      </c>
      <c r="D1860" s="13" t="s">
        <v>2623</v>
      </c>
      <c r="E1860" s="13" t="s">
        <v>163</v>
      </c>
      <c r="F1860" s="13" t="s">
        <v>35</v>
      </c>
      <c r="G1860" s="57">
        <v>30162</v>
      </c>
      <c r="H1860" s="13">
        <v>21.1</v>
      </c>
      <c r="I1860" s="13">
        <v>14.6</v>
      </c>
      <c r="J1860" s="13">
        <v>19</v>
      </c>
      <c r="K1860" s="13">
        <v>48.67</v>
      </c>
      <c r="L1860" s="13" t="s">
        <v>17</v>
      </c>
      <c r="M1860" s="57">
        <v>30474</v>
      </c>
      <c r="N1860" s="13" t="s">
        <v>76</v>
      </c>
      <c r="O1860" s="13">
        <v>8.4</v>
      </c>
      <c r="P1860" s="13" t="s">
        <v>74</v>
      </c>
      <c r="Q1860" s="13" t="s">
        <v>74</v>
      </c>
      <c r="R1860" s="13">
        <v>11.58</v>
      </c>
      <c r="S1860" s="13">
        <v>14.5</v>
      </c>
      <c r="T1860" s="13">
        <v>44.18</v>
      </c>
      <c r="U1860" s="13" t="s">
        <v>1958</v>
      </c>
      <c r="V1860" s="13" t="s">
        <v>17</v>
      </c>
      <c r="W1860" s="13" t="s">
        <v>21</v>
      </c>
      <c r="X1860" s="13">
        <v>10</v>
      </c>
      <c r="Y1860" s="11">
        <f t="shared" si="138"/>
        <v>1983</v>
      </c>
      <c r="Z1860" s="7" t="str">
        <f t="shared" si="139"/>
        <v>1983.2</v>
      </c>
      <c r="AA1860" s="12">
        <f>IF(AND(INDEX('Rate Case History'!V$11:V$13,MATCH($F1860,'Rate Case History'!$U$11:$U$13,0))="Yes",INDEX('Rate Case History'!V$15:V$17,MATCH($N1860,'Rate Case History'!$U$15:$U$17,0))="Yes",$M1860&lt;='Rate Case History'!$V$7,ISNUMBER($S1860)),$S1860/100,"NA")</f>
        <v>0.14499999999999999</v>
      </c>
    </row>
    <row r="1861" spans="1:27" x14ac:dyDescent="0.25">
      <c r="A1861" s="13" t="s">
        <v>157</v>
      </c>
      <c r="B1861" s="13" t="s">
        <v>1391</v>
      </c>
      <c r="C1861" s="13" t="s">
        <v>146</v>
      </c>
      <c r="D1861" s="13" t="s">
        <v>2624</v>
      </c>
      <c r="E1861" s="13" t="s">
        <v>163</v>
      </c>
      <c r="F1861" s="13" t="s">
        <v>35</v>
      </c>
      <c r="G1861" s="57">
        <v>29794</v>
      </c>
      <c r="H1861" s="13">
        <v>12.9</v>
      </c>
      <c r="I1861" s="13">
        <v>12.1</v>
      </c>
      <c r="J1861" s="13">
        <v>16</v>
      </c>
      <c r="K1861" s="13">
        <v>47.89</v>
      </c>
      <c r="L1861" s="13" t="s">
        <v>17</v>
      </c>
      <c r="M1861" s="57">
        <v>30104</v>
      </c>
      <c r="N1861" s="13" t="s">
        <v>76</v>
      </c>
      <c r="O1861" s="13">
        <v>7.6</v>
      </c>
      <c r="P1861" s="13" t="s">
        <v>74</v>
      </c>
      <c r="Q1861" s="13" t="s">
        <v>74</v>
      </c>
      <c r="R1861" s="13">
        <v>11.55</v>
      </c>
      <c r="S1861" s="13">
        <v>14.5</v>
      </c>
      <c r="T1861" s="13" t="s">
        <v>17</v>
      </c>
      <c r="U1861" s="13" t="s">
        <v>1959</v>
      </c>
      <c r="V1861" s="13" t="s">
        <v>17</v>
      </c>
      <c r="W1861" s="13" t="s">
        <v>21</v>
      </c>
      <c r="X1861" s="13">
        <v>10</v>
      </c>
      <c r="Y1861" s="11">
        <f t="shared" si="138"/>
        <v>1982</v>
      </c>
      <c r="Z1861" s="7" t="str">
        <f t="shared" si="139"/>
        <v>1982.2</v>
      </c>
      <c r="AA1861" s="12">
        <f>IF(AND(INDEX('Rate Case History'!V$11:V$13,MATCH($F1861,'Rate Case History'!$U$11:$U$13,0))="Yes",INDEX('Rate Case History'!V$15:V$17,MATCH($N1861,'Rate Case History'!$U$15:$U$17,0))="Yes",$M1861&lt;='Rate Case History'!$V$7,ISNUMBER($S1861)),$S1861/100,"NA")</f>
        <v>0.14499999999999999</v>
      </c>
    </row>
    <row r="1862" spans="1:27" x14ac:dyDescent="0.25">
      <c r="A1862" s="13" t="s">
        <v>157</v>
      </c>
      <c r="B1862" s="13" t="s">
        <v>1391</v>
      </c>
      <c r="C1862" s="13" t="s">
        <v>146</v>
      </c>
      <c r="D1862" s="13" t="s">
        <v>2625</v>
      </c>
      <c r="E1862" s="13" t="s">
        <v>163</v>
      </c>
      <c r="F1862" s="13" t="s">
        <v>35</v>
      </c>
      <c r="G1862" s="57">
        <v>29452</v>
      </c>
      <c r="H1862" s="13">
        <v>12.1</v>
      </c>
      <c r="I1862" s="13">
        <v>11.03</v>
      </c>
      <c r="J1862" s="13">
        <v>14.5</v>
      </c>
      <c r="K1862" s="13">
        <v>46.53</v>
      </c>
      <c r="L1862" s="13" t="s">
        <v>17</v>
      </c>
      <c r="M1862" s="57">
        <v>29733</v>
      </c>
      <c r="N1862" s="13" t="s">
        <v>76</v>
      </c>
      <c r="O1862" s="13">
        <v>9.1</v>
      </c>
      <c r="P1862" s="13" t="s">
        <v>74</v>
      </c>
      <c r="Q1862" s="13" t="s">
        <v>74</v>
      </c>
      <c r="R1862" s="13">
        <v>10.9</v>
      </c>
      <c r="S1862" s="13" t="s">
        <v>17</v>
      </c>
      <c r="T1862" s="13" t="s">
        <v>17</v>
      </c>
      <c r="U1862" s="13" t="s">
        <v>1991</v>
      </c>
      <c r="V1862" s="13" t="s">
        <v>17</v>
      </c>
      <c r="W1862" s="13" t="s">
        <v>17</v>
      </c>
      <c r="X1862" s="13">
        <v>9</v>
      </c>
      <c r="Y1862" s="11">
        <f t="shared" si="138"/>
        <v>1981</v>
      </c>
      <c r="Z1862" s="7" t="str">
        <f t="shared" si="139"/>
        <v>1981.2</v>
      </c>
      <c r="AA1862" s="12" t="str">
        <f>IF(AND(INDEX('Rate Case History'!V$11:V$13,MATCH($F1862,'Rate Case History'!$U$11:$U$13,0))="Yes",INDEX('Rate Case History'!V$15:V$17,MATCH($N1862,'Rate Case History'!$U$15:$U$17,0))="Yes",$M1862&lt;='Rate Case History'!$V$7,ISNUMBER($S1862)),$S1862/100,"NA")</f>
        <v>NA</v>
      </c>
    </row>
    <row r="1863" spans="1:27" x14ac:dyDescent="0.25">
      <c r="A1863" s="13" t="s">
        <v>157</v>
      </c>
      <c r="B1863" s="13" t="s">
        <v>1391</v>
      </c>
      <c r="C1863" s="13" t="s">
        <v>146</v>
      </c>
      <c r="D1863" s="13" t="s">
        <v>2626</v>
      </c>
      <c r="E1863" s="13" t="s">
        <v>163</v>
      </c>
      <c r="F1863" s="13" t="s">
        <v>35</v>
      </c>
      <c r="G1863" s="57">
        <v>28935</v>
      </c>
      <c r="H1863" s="13">
        <v>13.6</v>
      </c>
      <c r="I1863" s="13">
        <v>10.85</v>
      </c>
      <c r="J1863" s="13">
        <v>14.5</v>
      </c>
      <c r="K1863" s="13">
        <v>46.9</v>
      </c>
      <c r="L1863" s="13" t="s">
        <v>17</v>
      </c>
      <c r="M1863" s="57">
        <v>29419</v>
      </c>
      <c r="N1863" s="13" t="s">
        <v>76</v>
      </c>
      <c r="O1863" s="13">
        <v>9.4</v>
      </c>
      <c r="P1863" s="13" t="s">
        <v>74</v>
      </c>
      <c r="Q1863" s="13" t="s">
        <v>75</v>
      </c>
      <c r="R1863" s="13">
        <v>9</v>
      </c>
      <c r="S1863" s="13">
        <v>12.9</v>
      </c>
      <c r="T1863" s="13">
        <v>42</v>
      </c>
      <c r="U1863" s="13" t="s">
        <v>2196</v>
      </c>
      <c r="V1863" s="13" t="s">
        <v>17</v>
      </c>
      <c r="W1863" s="13" t="s">
        <v>21</v>
      </c>
      <c r="X1863" s="13">
        <v>16</v>
      </c>
      <c r="Y1863" s="11">
        <f t="shared" si="138"/>
        <v>1980</v>
      </c>
      <c r="Z1863" s="7" t="str">
        <f t="shared" si="139"/>
        <v>1980.3</v>
      </c>
      <c r="AA1863" s="12">
        <f>IF(AND(INDEX('Rate Case History'!V$11:V$13,MATCH($F1863,'Rate Case History'!$U$11:$U$13,0))="Yes",INDEX('Rate Case History'!V$15:V$17,MATCH($N1863,'Rate Case History'!$U$15:$U$17,0))="Yes",$M1863&lt;='Rate Case History'!$V$7,ISNUMBER($S1863)),$S1863/100,"NA")</f>
        <v>0.129</v>
      </c>
    </row>
    <row r="1864" spans="1:27" x14ac:dyDescent="0.25">
      <c r="A1864" s="13" t="s">
        <v>158</v>
      </c>
      <c r="B1864" s="13" t="s">
        <v>276</v>
      </c>
      <c r="C1864" s="13" t="s">
        <v>83</v>
      </c>
      <c r="D1864" s="13" t="s">
        <v>1405</v>
      </c>
      <c r="E1864" s="13" t="s">
        <v>163</v>
      </c>
      <c r="F1864" s="13" t="s">
        <v>35</v>
      </c>
      <c r="G1864" s="57">
        <v>41169</v>
      </c>
      <c r="H1864" s="13">
        <v>0</v>
      </c>
      <c r="I1864" s="13" t="s">
        <v>17</v>
      </c>
      <c r="J1864" s="13" t="s">
        <v>17</v>
      </c>
      <c r="K1864" s="13" t="s">
        <v>17</v>
      </c>
      <c r="L1864" s="13" t="s">
        <v>17</v>
      </c>
      <c r="M1864" s="57">
        <v>41338</v>
      </c>
      <c r="N1864" s="13" t="s">
        <v>73</v>
      </c>
      <c r="O1864" s="13">
        <v>0</v>
      </c>
      <c r="P1864" s="13" t="s">
        <v>74</v>
      </c>
      <c r="Q1864" s="13" t="s">
        <v>74</v>
      </c>
      <c r="R1864" s="13" t="s">
        <v>17</v>
      </c>
      <c r="S1864" s="13" t="s">
        <v>17</v>
      </c>
      <c r="T1864" s="13" t="s">
        <v>17</v>
      </c>
      <c r="U1864" s="13" t="s">
        <v>17</v>
      </c>
      <c r="V1864" s="13" t="s">
        <v>17</v>
      </c>
      <c r="W1864" s="13" t="s">
        <v>17</v>
      </c>
      <c r="X1864" s="13">
        <v>5</v>
      </c>
      <c r="Y1864" s="11">
        <f t="shared" si="138"/>
        <v>2013</v>
      </c>
      <c r="Z1864" s="7" t="str">
        <f t="shared" si="139"/>
        <v>2013.1</v>
      </c>
      <c r="AA1864" s="12" t="str">
        <f>IF(AND(INDEX('Rate Case History'!V$11:V$13,MATCH($F1864,'Rate Case History'!$U$11:$U$13,0))="Yes",INDEX('Rate Case History'!V$15:V$17,MATCH($N1864,'Rate Case History'!$U$15:$U$17,0))="Yes",$M1864&lt;='Rate Case History'!$V$7,ISNUMBER($S1864)),$S1864/100,"NA")</f>
        <v>NA</v>
      </c>
    </row>
    <row r="1865" spans="1:27" x14ac:dyDescent="0.25">
      <c r="A1865" s="13" t="s">
        <v>158</v>
      </c>
      <c r="B1865" s="13" t="s">
        <v>276</v>
      </c>
      <c r="C1865" s="13" t="s">
        <v>83</v>
      </c>
      <c r="D1865" s="13" t="s">
        <v>1406</v>
      </c>
      <c r="E1865" s="13" t="s">
        <v>163</v>
      </c>
      <c r="F1865" s="13" t="s">
        <v>35</v>
      </c>
      <c r="G1865" s="57">
        <v>40235</v>
      </c>
      <c r="H1865" s="13">
        <v>6.957624</v>
      </c>
      <c r="I1865" s="13">
        <v>9.02</v>
      </c>
      <c r="J1865" s="13">
        <v>12</v>
      </c>
      <c r="K1865" s="13">
        <v>50.34</v>
      </c>
      <c r="L1865" s="13">
        <v>101.71223000000001</v>
      </c>
      <c r="M1865" s="57">
        <v>40535</v>
      </c>
      <c r="N1865" s="13" t="s">
        <v>76</v>
      </c>
      <c r="O1865" s="13">
        <v>4.3</v>
      </c>
      <c r="P1865" s="13" t="s">
        <v>74</v>
      </c>
      <c r="Q1865" s="13" t="s">
        <v>74</v>
      </c>
      <c r="R1865" s="13">
        <v>7.98</v>
      </c>
      <c r="S1865" s="13">
        <v>9.92</v>
      </c>
      <c r="T1865" s="13">
        <v>50.34</v>
      </c>
      <c r="U1865" s="13" t="s">
        <v>1912</v>
      </c>
      <c r="V1865" s="13">
        <v>100.5</v>
      </c>
      <c r="W1865" s="13" t="s">
        <v>18</v>
      </c>
      <c r="X1865" s="13">
        <v>10</v>
      </c>
      <c r="Y1865" s="11">
        <f t="shared" si="138"/>
        <v>2010</v>
      </c>
      <c r="Z1865" s="7" t="str">
        <f t="shared" si="139"/>
        <v>2010.4</v>
      </c>
      <c r="AA1865" s="12">
        <f>IF(AND(INDEX('Rate Case History'!V$11:V$13,MATCH($F1865,'Rate Case History'!$U$11:$U$13,0))="Yes",INDEX('Rate Case History'!V$15:V$17,MATCH($N1865,'Rate Case History'!$U$15:$U$17,0))="Yes",$M1865&lt;='Rate Case History'!$V$7,ISNUMBER($S1865)),$S1865/100,"NA")</f>
        <v>9.9199999999999997E-2</v>
      </c>
    </row>
    <row r="1866" spans="1:27" x14ac:dyDescent="0.25">
      <c r="A1866" s="13" t="s">
        <v>158</v>
      </c>
      <c r="B1866" s="13" t="s">
        <v>276</v>
      </c>
      <c r="C1866" s="13" t="s">
        <v>83</v>
      </c>
      <c r="D1866" s="13" t="s">
        <v>1407</v>
      </c>
      <c r="E1866" s="13" t="s">
        <v>163</v>
      </c>
      <c r="F1866" s="13" t="s">
        <v>35</v>
      </c>
      <c r="G1866" s="57">
        <v>38776</v>
      </c>
      <c r="H1866" s="13">
        <v>7.9</v>
      </c>
      <c r="I1866" s="13">
        <v>9.1</v>
      </c>
      <c r="J1866" s="13">
        <v>12.7</v>
      </c>
      <c r="K1866" s="13">
        <v>43.56</v>
      </c>
      <c r="L1866" s="13">
        <v>87.4</v>
      </c>
      <c r="M1866" s="57">
        <v>38980</v>
      </c>
      <c r="N1866" s="13" t="s">
        <v>73</v>
      </c>
      <c r="O1866" s="13">
        <v>6.5</v>
      </c>
      <c r="P1866" s="13" t="s">
        <v>74</v>
      </c>
      <c r="Q1866" s="13" t="s">
        <v>74</v>
      </c>
      <c r="R1866" s="13">
        <v>8.36</v>
      </c>
      <c r="S1866" s="13">
        <v>11</v>
      </c>
      <c r="T1866" s="13">
        <v>43.56</v>
      </c>
      <c r="U1866" s="13" t="s">
        <v>1690</v>
      </c>
      <c r="V1866" s="13">
        <v>85.1</v>
      </c>
      <c r="W1866" s="13" t="s">
        <v>18</v>
      </c>
      <c r="X1866" s="13">
        <v>6</v>
      </c>
      <c r="Y1866" s="11">
        <f t="shared" si="138"/>
        <v>2006</v>
      </c>
      <c r="Z1866" s="7" t="str">
        <f t="shared" si="139"/>
        <v>2006.3</v>
      </c>
      <c r="AA1866" s="12">
        <f>IF(AND(INDEX('Rate Case History'!V$11:V$13,MATCH($F1866,'Rate Case History'!$U$11:$U$13,0))="Yes",INDEX('Rate Case History'!V$15:V$17,MATCH($N1866,'Rate Case History'!$U$15:$U$17,0))="Yes",$M1866&lt;='Rate Case History'!$V$7,ISNUMBER($S1866)),$S1866/100,"NA")</f>
        <v>0.11</v>
      </c>
    </row>
    <row r="1867" spans="1:27" x14ac:dyDescent="0.25">
      <c r="A1867" s="13" t="s">
        <v>158</v>
      </c>
      <c r="B1867" s="13" t="s">
        <v>276</v>
      </c>
      <c r="C1867" s="13" t="s">
        <v>83</v>
      </c>
      <c r="D1867" s="13" t="s">
        <v>2627</v>
      </c>
      <c r="E1867" s="13" t="s">
        <v>163</v>
      </c>
      <c r="F1867" s="13" t="s">
        <v>35</v>
      </c>
      <c r="G1867" s="57">
        <v>31162</v>
      </c>
      <c r="H1867" s="13">
        <v>12</v>
      </c>
      <c r="I1867" s="13">
        <v>12.91</v>
      </c>
      <c r="J1867" s="13">
        <v>16</v>
      </c>
      <c r="K1867" s="13">
        <v>50.76</v>
      </c>
      <c r="L1867" s="13" t="s">
        <v>17</v>
      </c>
      <c r="M1867" s="57">
        <v>31308</v>
      </c>
      <c r="N1867" s="13" t="s">
        <v>76</v>
      </c>
      <c r="O1867" s="13">
        <v>-2.5</v>
      </c>
      <c r="P1867" s="13" t="s">
        <v>74</v>
      </c>
      <c r="Q1867" s="13" t="s">
        <v>74</v>
      </c>
      <c r="R1867" s="13">
        <v>11.92</v>
      </c>
      <c r="S1867" s="13" t="s">
        <v>17</v>
      </c>
      <c r="T1867" s="13" t="s">
        <v>17</v>
      </c>
      <c r="U1867" s="13" t="s">
        <v>1955</v>
      </c>
      <c r="V1867" s="13" t="s">
        <v>17</v>
      </c>
      <c r="W1867" s="13" t="s">
        <v>18</v>
      </c>
      <c r="X1867" s="13">
        <v>4</v>
      </c>
      <c r="Y1867" s="11">
        <f t="shared" si="138"/>
        <v>1985</v>
      </c>
      <c r="Z1867" s="7" t="str">
        <f t="shared" si="139"/>
        <v>1985.3</v>
      </c>
      <c r="AA1867" s="12" t="str">
        <f>IF(AND(INDEX('Rate Case History'!V$11:V$13,MATCH($F1867,'Rate Case History'!$U$11:$U$13,0))="Yes",INDEX('Rate Case History'!V$15:V$17,MATCH($N1867,'Rate Case History'!$U$15:$U$17,0))="Yes",$M1867&lt;='Rate Case History'!$V$7,ISNUMBER($S1867)),$S1867/100,"NA")</f>
        <v>NA</v>
      </c>
    </row>
    <row r="1868" spans="1:27" x14ac:dyDescent="0.25">
      <c r="A1868" s="13" t="s">
        <v>158</v>
      </c>
      <c r="B1868" s="13" t="s">
        <v>1408</v>
      </c>
      <c r="C1868" s="13" t="s">
        <v>83</v>
      </c>
      <c r="D1868" s="13" t="s">
        <v>1409</v>
      </c>
      <c r="E1868" s="13" t="s">
        <v>163</v>
      </c>
      <c r="F1868" s="13" t="s">
        <v>35</v>
      </c>
      <c r="G1868" s="57">
        <v>43056</v>
      </c>
      <c r="H1868" s="13">
        <v>1.2119519999999999</v>
      </c>
      <c r="I1868" s="13">
        <v>8</v>
      </c>
      <c r="J1868" s="13">
        <v>10.199999999999999</v>
      </c>
      <c r="K1868" s="13">
        <v>54</v>
      </c>
      <c r="L1868" s="13">
        <v>13.025199000000001</v>
      </c>
      <c r="M1868" s="57">
        <v>43297</v>
      </c>
      <c r="N1868" s="13" t="s">
        <v>73</v>
      </c>
      <c r="O1868" s="13">
        <v>0.96821000000000002</v>
      </c>
      <c r="P1868" s="13" t="s">
        <v>74</v>
      </c>
      <c r="Q1868" s="13" t="s">
        <v>74</v>
      </c>
      <c r="R1868" s="13">
        <v>7.75</v>
      </c>
      <c r="S1868" s="13">
        <v>9.6</v>
      </c>
      <c r="T1868" s="13">
        <v>54</v>
      </c>
      <c r="U1868" s="13" t="s">
        <v>1763</v>
      </c>
      <c r="V1868" s="13">
        <v>12.905113</v>
      </c>
      <c r="W1868" s="13" t="s">
        <v>18</v>
      </c>
      <c r="X1868" s="13">
        <v>8</v>
      </c>
      <c r="Y1868" s="11">
        <f t="shared" si="138"/>
        <v>2018</v>
      </c>
      <c r="Z1868" s="7" t="str">
        <f t="shared" si="139"/>
        <v>2018.3</v>
      </c>
      <c r="AA1868" s="12">
        <f>IF(AND(INDEX('Rate Case History'!V$11:V$13,MATCH($F1868,'Rate Case History'!$U$11:$U$13,0))="Yes",INDEX('Rate Case History'!V$15:V$17,MATCH($N1868,'Rate Case History'!$U$15:$U$17,0))="Yes",$M1868&lt;='Rate Case History'!$V$7,ISNUMBER($S1868)),$S1868/100,"NA")</f>
        <v>9.6000000000000002E-2</v>
      </c>
    </row>
    <row r="1869" spans="1:27" x14ac:dyDescent="0.25">
      <c r="A1869" s="13" t="s">
        <v>158</v>
      </c>
      <c r="B1869" s="13" t="s">
        <v>1654</v>
      </c>
      <c r="C1869" s="13" t="s">
        <v>83</v>
      </c>
      <c r="D1869" s="13" t="s">
        <v>1404</v>
      </c>
      <c r="E1869" s="13" t="s">
        <v>163</v>
      </c>
      <c r="F1869" s="13" t="s">
        <v>35</v>
      </c>
      <c r="G1869" s="57">
        <v>43619</v>
      </c>
      <c r="H1869" s="13">
        <v>16.121638000000001</v>
      </c>
      <c r="I1869" s="13">
        <v>7.54</v>
      </c>
      <c r="J1869" s="13">
        <v>10.4</v>
      </c>
      <c r="K1869" s="13">
        <v>50.23</v>
      </c>
      <c r="L1869" s="13">
        <v>354.36739899999998</v>
      </c>
      <c r="M1869" s="57">
        <v>43810</v>
      </c>
      <c r="N1869" s="13" t="s">
        <v>73</v>
      </c>
      <c r="O1869" s="13">
        <v>13.203866</v>
      </c>
      <c r="P1869" s="13" t="s">
        <v>74</v>
      </c>
      <c r="Q1869" s="13" t="s">
        <v>74</v>
      </c>
      <c r="R1869" s="13">
        <v>6.98</v>
      </c>
      <c r="S1869" s="13">
        <v>9.4</v>
      </c>
      <c r="T1869" s="13">
        <v>50.23</v>
      </c>
      <c r="U1869" s="13" t="s">
        <v>1687</v>
      </c>
      <c r="V1869" s="13">
        <v>354.36340300000001</v>
      </c>
      <c r="W1869" s="13" t="s">
        <v>18</v>
      </c>
      <c r="X1869" s="13">
        <v>6</v>
      </c>
      <c r="Y1869" s="11">
        <f t="shared" ref="Y1869:Y1874" si="140">YEAR(M1869)</f>
        <v>2019</v>
      </c>
      <c r="Z1869" s="7" t="str">
        <f t="shared" ref="Z1869:Z1874" si="141">YEAR(M1869)&amp;"."&amp;INT((MONTH(M1869)-1)/3)+1</f>
        <v>2019.4</v>
      </c>
      <c r="AA1869" s="12">
        <f>IF(AND(INDEX('Rate Case History'!V$11:V$13,MATCH($F1869,'Rate Case History'!$U$11:$U$13,0))="Yes",INDEX('Rate Case History'!V$15:V$17,MATCH($N1869,'Rate Case History'!$U$15:$U$17,0))="Yes",$M1869&lt;='Rate Case History'!$V$7,ISNUMBER($S1869)),$S1869/100,"NA")</f>
        <v>9.4E-2</v>
      </c>
    </row>
    <row r="1870" spans="1:27" x14ac:dyDescent="0.25">
      <c r="A1870" s="13" t="s">
        <v>158</v>
      </c>
      <c r="B1870" s="13" t="s">
        <v>159</v>
      </c>
      <c r="C1870" s="13" t="s">
        <v>83</v>
      </c>
      <c r="D1870" s="13" t="s">
        <v>1410</v>
      </c>
      <c r="E1870" s="13" t="s">
        <v>163</v>
      </c>
      <c r="F1870" s="13" t="s">
        <v>35</v>
      </c>
      <c r="G1870" s="57">
        <v>41610</v>
      </c>
      <c r="H1870" s="13">
        <v>1.290481</v>
      </c>
      <c r="I1870" s="13">
        <v>8.32</v>
      </c>
      <c r="J1870" s="13">
        <v>10.25</v>
      </c>
      <c r="K1870" s="13">
        <v>54</v>
      </c>
      <c r="L1870" s="13">
        <v>56.028160999999997</v>
      </c>
      <c r="M1870" s="57">
        <v>41851</v>
      </c>
      <c r="N1870" s="13" t="s">
        <v>73</v>
      </c>
      <c r="O1870" s="13">
        <v>0.81578899999999999</v>
      </c>
      <c r="P1870" s="13" t="s">
        <v>74</v>
      </c>
      <c r="Q1870" s="13" t="s">
        <v>74</v>
      </c>
      <c r="R1870" s="13">
        <v>7.98</v>
      </c>
      <c r="S1870" s="13">
        <v>9.9</v>
      </c>
      <c r="T1870" s="13">
        <v>54</v>
      </c>
      <c r="U1870" s="13" t="s">
        <v>1795</v>
      </c>
      <c r="V1870" s="13">
        <v>59.570349</v>
      </c>
      <c r="W1870" s="13" t="s">
        <v>18</v>
      </c>
      <c r="X1870" s="13">
        <v>8</v>
      </c>
      <c r="Y1870" s="11">
        <f t="shared" si="140"/>
        <v>2014</v>
      </c>
      <c r="Z1870" s="7" t="str">
        <f t="shared" si="141"/>
        <v>2014.3</v>
      </c>
      <c r="AA1870" s="12">
        <f>IF(AND(INDEX('Rate Case History'!V$11:V$13,MATCH($F1870,'Rate Case History'!$U$11:$U$13,0))="Yes",INDEX('Rate Case History'!V$15:V$17,MATCH($N1870,'Rate Case History'!$U$15:$U$17,0))="Yes",$M1870&lt;='Rate Case History'!$V$7,ISNUMBER($S1870)),$S1870/100,"NA")</f>
        <v>9.9000000000000005E-2</v>
      </c>
    </row>
    <row r="1871" spans="1:27" x14ac:dyDescent="0.25">
      <c r="A1871" s="13" t="s">
        <v>158</v>
      </c>
      <c r="B1871" s="13" t="s">
        <v>159</v>
      </c>
      <c r="C1871" s="13" t="s">
        <v>83</v>
      </c>
      <c r="D1871" s="13" t="s">
        <v>1411</v>
      </c>
      <c r="E1871" s="13" t="s">
        <v>163</v>
      </c>
      <c r="F1871" s="13" t="s">
        <v>35</v>
      </c>
      <c r="G1871" s="57">
        <v>40878</v>
      </c>
      <c r="H1871" s="13">
        <v>2.0393780000000001</v>
      </c>
      <c r="I1871" s="13">
        <v>8.4700000000000006</v>
      </c>
      <c r="J1871" s="13">
        <v>10.5</v>
      </c>
      <c r="K1871" s="13">
        <v>54</v>
      </c>
      <c r="L1871" s="13">
        <v>43.596417000000002</v>
      </c>
      <c r="M1871" s="57">
        <v>41078</v>
      </c>
      <c r="N1871" s="13" t="s">
        <v>73</v>
      </c>
      <c r="O1871" s="13">
        <v>1.639521</v>
      </c>
      <c r="P1871" s="13" t="s">
        <v>74</v>
      </c>
      <c r="Q1871" s="13" t="s">
        <v>74</v>
      </c>
      <c r="R1871" s="13">
        <v>7.99</v>
      </c>
      <c r="S1871" s="13">
        <v>9.6</v>
      </c>
      <c r="T1871" s="13">
        <v>54</v>
      </c>
      <c r="U1871" s="13" t="s">
        <v>1878</v>
      </c>
      <c r="V1871" s="13">
        <v>43.586143999999997</v>
      </c>
      <c r="W1871" s="13" t="s">
        <v>18</v>
      </c>
      <c r="X1871" s="13">
        <v>6</v>
      </c>
      <c r="Y1871" s="11">
        <f t="shared" si="140"/>
        <v>2012</v>
      </c>
      <c r="Z1871" s="7" t="str">
        <f t="shared" si="141"/>
        <v>2012.2</v>
      </c>
      <c r="AA1871" s="12">
        <f>IF(AND(INDEX('Rate Case History'!V$11:V$13,MATCH($F1871,'Rate Case History'!$U$11:$U$13,0))="Yes",INDEX('Rate Case History'!V$15:V$17,MATCH($N1871,'Rate Case History'!$U$15:$U$17,0))="Yes",$M1871&lt;='Rate Case History'!$V$7,ISNUMBER($S1871)),$S1871/100,"NA")</f>
        <v>9.6000000000000002E-2</v>
      </c>
    </row>
    <row r="1872" spans="1:27" x14ac:dyDescent="0.25">
      <c r="A1872" s="13" t="s">
        <v>158</v>
      </c>
      <c r="B1872" s="13" t="s">
        <v>159</v>
      </c>
      <c r="C1872" s="13" t="s">
        <v>83</v>
      </c>
      <c r="D1872" s="13" t="s">
        <v>1412</v>
      </c>
      <c r="E1872" s="13" t="s">
        <v>163</v>
      </c>
      <c r="F1872" s="13" t="s">
        <v>35</v>
      </c>
      <c r="G1872" s="57">
        <v>39142</v>
      </c>
      <c r="H1872" s="13">
        <v>4.5534540000000003</v>
      </c>
      <c r="I1872" s="13">
        <v>9.14</v>
      </c>
      <c r="J1872" s="13">
        <v>11.75</v>
      </c>
      <c r="K1872" s="13">
        <v>54</v>
      </c>
      <c r="L1872" s="13">
        <v>37.351486999999999</v>
      </c>
      <c r="M1872" s="57">
        <v>39415</v>
      </c>
      <c r="N1872" s="13" t="s">
        <v>73</v>
      </c>
      <c r="O1872" s="13">
        <v>4.4436460000000002</v>
      </c>
      <c r="P1872" s="13" t="s">
        <v>74</v>
      </c>
      <c r="Q1872" s="13" t="s">
        <v>74</v>
      </c>
      <c r="R1872" s="13">
        <v>8.84</v>
      </c>
      <c r="S1872" s="13">
        <v>10.9</v>
      </c>
      <c r="T1872" s="13">
        <v>54</v>
      </c>
      <c r="U1872" s="13" t="s">
        <v>1761</v>
      </c>
      <c r="V1872" s="13">
        <v>37.373812000000001</v>
      </c>
      <c r="W1872" s="13" t="s">
        <v>18</v>
      </c>
      <c r="X1872" s="13">
        <v>9</v>
      </c>
      <c r="Y1872" s="11">
        <f t="shared" si="140"/>
        <v>2007</v>
      </c>
      <c r="Z1872" s="7" t="str">
        <f t="shared" si="141"/>
        <v>2007.4</v>
      </c>
      <c r="AA1872" s="12">
        <f>IF(AND(INDEX('Rate Case History'!V$11:V$13,MATCH($F1872,'Rate Case History'!$U$11:$U$13,0))="Yes",INDEX('Rate Case History'!V$15:V$17,MATCH($N1872,'Rate Case History'!$U$15:$U$17,0))="Yes",$M1872&lt;='Rate Case History'!$V$7,ISNUMBER($S1872)),$S1872/100,"NA")</f>
        <v>0.109</v>
      </c>
    </row>
    <row r="1873" spans="1:27" x14ac:dyDescent="0.25">
      <c r="A1873" s="13" t="s">
        <v>158</v>
      </c>
      <c r="B1873" s="13" t="s">
        <v>159</v>
      </c>
      <c r="C1873" s="13" t="s">
        <v>83</v>
      </c>
      <c r="D1873" s="13" t="s">
        <v>1413</v>
      </c>
      <c r="E1873" s="13" t="s">
        <v>163</v>
      </c>
      <c r="F1873" s="13" t="s">
        <v>35</v>
      </c>
      <c r="G1873" s="57">
        <v>38460</v>
      </c>
      <c r="H1873" s="13">
        <v>2.1494330000000001</v>
      </c>
      <c r="I1873" s="13">
        <v>8.5</v>
      </c>
      <c r="J1873" s="13">
        <v>11.5</v>
      </c>
      <c r="K1873" s="13">
        <v>49.8</v>
      </c>
      <c r="L1873" s="13" t="s">
        <v>17</v>
      </c>
      <c r="M1873" s="57">
        <v>38629</v>
      </c>
      <c r="N1873" s="13" t="s">
        <v>73</v>
      </c>
      <c r="O1873" s="13">
        <v>1.951606</v>
      </c>
      <c r="P1873" s="13" t="s">
        <v>74</v>
      </c>
      <c r="Q1873" s="13" t="s">
        <v>74</v>
      </c>
      <c r="R1873" s="13">
        <v>8.1300000000000008</v>
      </c>
      <c r="S1873" s="13">
        <v>10.75</v>
      </c>
      <c r="T1873" s="13">
        <v>49.8</v>
      </c>
      <c r="U1873" s="13" t="s">
        <v>1897</v>
      </c>
      <c r="V1873" s="13">
        <v>29.641949</v>
      </c>
      <c r="W1873" s="13" t="s">
        <v>18</v>
      </c>
      <c r="X1873" s="13">
        <v>5</v>
      </c>
      <c r="Y1873" s="11">
        <f t="shared" si="140"/>
        <v>2005</v>
      </c>
      <c r="Z1873" s="7" t="str">
        <f t="shared" si="141"/>
        <v>2005.4</v>
      </c>
      <c r="AA1873" s="12">
        <f>IF(AND(INDEX('Rate Case History'!V$11:V$13,MATCH($F1873,'Rate Case History'!$U$11:$U$13,0))="Yes",INDEX('Rate Case History'!V$15:V$17,MATCH($N1873,'Rate Case History'!$U$15:$U$17,0))="Yes",$M1873&lt;='Rate Case History'!$V$7,ISNUMBER($S1873)),$S1873/100,"NA")</f>
        <v>0.1075</v>
      </c>
    </row>
    <row r="1874" spans="1:27" x14ac:dyDescent="0.25">
      <c r="A1874" s="13" t="s">
        <v>158</v>
      </c>
      <c r="B1874" s="13" t="s">
        <v>128</v>
      </c>
      <c r="C1874" s="13" t="s">
        <v>129</v>
      </c>
      <c r="D1874" s="13" t="s">
        <v>1414</v>
      </c>
      <c r="E1874" s="13" t="s">
        <v>163</v>
      </c>
      <c r="F1874" s="13" t="s">
        <v>35</v>
      </c>
      <c r="G1874" s="57">
        <v>43608</v>
      </c>
      <c r="H1874" s="13">
        <v>1.0521670000000001</v>
      </c>
      <c r="I1874" s="13">
        <v>7.75</v>
      </c>
      <c r="J1874" s="13">
        <v>10.3</v>
      </c>
      <c r="K1874" s="13">
        <v>52.08</v>
      </c>
      <c r="L1874" s="13">
        <v>15.377547</v>
      </c>
      <c r="M1874" s="57">
        <v>43845</v>
      </c>
      <c r="N1874" s="13" t="s">
        <v>73</v>
      </c>
      <c r="O1874" s="13">
        <v>0.82760100000000003</v>
      </c>
      <c r="P1874" s="13" t="s">
        <v>74</v>
      </c>
      <c r="Q1874" s="13" t="s">
        <v>74</v>
      </c>
      <c r="R1874" s="13">
        <v>7.08</v>
      </c>
      <c r="S1874" s="13">
        <v>9.35</v>
      </c>
      <c r="T1874" s="13">
        <v>51.25</v>
      </c>
      <c r="U1874" s="13" t="s">
        <v>1687</v>
      </c>
      <c r="V1874" s="13">
        <v>14.870388999999999</v>
      </c>
      <c r="W1874" s="13" t="s">
        <v>18</v>
      </c>
      <c r="X1874" s="13">
        <v>7</v>
      </c>
      <c r="Y1874" s="11">
        <f t="shared" si="140"/>
        <v>2020</v>
      </c>
      <c r="Z1874" s="7" t="str">
        <f t="shared" si="141"/>
        <v>2020.1</v>
      </c>
      <c r="AA1874" s="12">
        <f>IF(AND(INDEX('Rate Case History'!V$11:V$13,MATCH($F1874,'Rate Case History'!$U$11:$U$13,0))="Yes",INDEX('Rate Case History'!V$15:V$17,MATCH($N1874,'Rate Case History'!$U$15:$U$17,0))="Yes",$M1874&lt;='Rate Case History'!$V$7,ISNUMBER($S1874)),$S1874/100,"NA")</f>
        <v>9.35E-2</v>
      </c>
    </row>
    <row r="1875" spans="1:27" x14ac:dyDescent="0.25">
      <c r="A1875" s="13" t="s">
        <v>158</v>
      </c>
      <c r="B1875" s="13" t="s">
        <v>2655</v>
      </c>
      <c r="C1875" s="13" t="s">
        <v>58</v>
      </c>
      <c r="D1875" s="13" t="s">
        <v>2661</v>
      </c>
      <c r="E1875" s="13" t="s">
        <v>163</v>
      </c>
      <c r="F1875" s="13" t="s">
        <v>35</v>
      </c>
      <c r="G1875" s="57">
        <v>44986</v>
      </c>
      <c r="H1875" s="13">
        <v>2.0666859999999998</v>
      </c>
      <c r="I1875" s="13">
        <v>7.28</v>
      </c>
      <c r="J1875" s="13">
        <v>10.3</v>
      </c>
      <c r="K1875" s="13">
        <v>51.56</v>
      </c>
      <c r="L1875" s="13">
        <v>71.120057000000003</v>
      </c>
      <c r="M1875" s="57">
        <v>45237</v>
      </c>
      <c r="N1875" s="13" t="s">
        <v>73</v>
      </c>
      <c r="O1875" s="13">
        <v>1.639338</v>
      </c>
      <c r="P1875" s="13" t="s">
        <v>74</v>
      </c>
      <c r="Q1875" s="13" t="s">
        <v>74</v>
      </c>
      <c r="R1875" s="13">
        <v>6.95</v>
      </c>
      <c r="S1875" s="13">
        <v>9.65</v>
      </c>
      <c r="T1875" s="13">
        <v>51.56</v>
      </c>
      <c r="U1875" s="13" t="s">
        <v>1672</v>
      </c>
      <c r="V1875" s="13">
        <v>71.118181000000007</v>
      </c>
      <c r="W1875" s="13" t="s">
        <v>18</v>
      </c>
      <c r="X1875" s="13">
        <v>8</v>
      </c>
      <c r="Y1875" s="11">
        <f t="shared" ref="Y1875:Y1876" si="142">YEAR(M1875)</f>
        <v>2023</v>
      </c>
      <c r="Z1875" s="7" t="str">
        <f t="shared" ref="Z1875:Z1876" si="143">YEAR(M1875)&amp;"."&amp;INT((MONTH(M1875)-1)/3)+1</f>
        <v>2023.4</v>
      </c>
      <c r="AA1875" s="12">
        <f>IF(AND(INDEX('Rate Case History'!V$11:V$13,MATCH($F1875,'Rate Case History'!$U$11:$U$13,0))="Yes",INDEX('Rate Case History'!V$15:V$17,MATCH($N1875,'Rate Case History'!$U$15:$U$17,0))="Yes",$M1875&lt;='Rate Case History'!$V$7,ISNUMBER($S1875)),$S1875/100,"NA")</f>
        <v>9.6500000000000002E-2</v>
      </c>
    </row>
    <row r="1876" spans="1:27" x14ac:dyDescent="0.25">
      <c r="A1876" s="13" t="s">
        <v>158</v>
      </c>
      <c r="B1876" s="13" t="s">
        <v>2655</v>
      </c>
      <c r="C1876" s="13" t="s">
        <v>58</v>
      </c>
      <c r="D1876" s="13" t="s">
        <v>1415</v>
      </c>
      <c r="E1876" s="13" t="s">
        <v>163</v>
      </c>
      <c r="F1876" s="13" t="s">
        <v>35</v>
      </c>
      <c r="G1876" s="57">
        <v>43770</v>
      </c>
      <c r="H1876" s="13">
        <v>3.519571</v>
      </c>
      <c r="I1876" s="13">
        <v>7.46</v>
      </c>
      <c r="J1876" s="13">
        <v>10.5</v>
      </c>
      <c r="K1876" s="13">
        <v>55</v>
      </c>
      <c r="L1876" s="13">
        <v>62.073723000000001</v>
      </c>
      <c r="M1876" s="57">
        <v>44064</v>
      </c>
      <c r="N1876" s="13" t="s">
        <v>73</v>
      </c>
      <c r="O1876" s="13">
        <v>1.5206660000000001</v>
      </c>
      <c r="P1876" s="13" t="s">
        <v>74</v>
      </c>
      <c r="Q1876" s="13" t="s">
        <v>74</v>
      </c>
      <c r="R1876" s="13">
        <v>7.11</v>
      </c>
      <c r="S1876" s="13">
        <v>9.35</v>
      </c>
      <c r="T1876" s="13">
        <v>55</v>
      </c>
      <c r="U1876" s="13" t="s">
        <v>1686</v>
      </c>
      <c r="V1876" s="13">
        <v>60.546326000000001</v>
      </c>
      <c r="W1876" s="13" t="s">
        <v>18</v>
      </c>
      <c r="X1876" s="13">
        <v>9</v>
      </c>
      <c r="Y1876" s="11">
        <f t="shared" si="142"/>
        <v>2020</v>
      </c>
      <c r="Z1876" s="7" t="str">
        <f t="shared" si="143"/>
        <v>2020.3</v>
      </c>
      <c r="AA1876" s="12">
        <f>IF(AND(INDEX('Rate Case History'!V$11:V$13,MATCH($F1876,'Rate Case History'!$U$11:$U$13,0))="Yes",INDEX('Rate Case History'!V$15:V$17,MATCH($N1876,'Rate Case History'!$U$15:$U$17,0))="Yes",$M1876&lt;='Rate Case History'!$V$7,ISNUMBER($S1876)),$S1876/100,"NA")</f>
        <v>9.35E-2</v>
      </c>
    </row>
  </sheetData>
  <autoFilter ref="A20:AA1876" xr:uid="{00000000-0009-0000-0000-000005000000}"/>
  <mergeCells count="16">
    <mergeCell ref="AA19:AA20"/>
    <mergeCell ref="M19:V19"/>
    <mergeCell ref="W19:W20"/>
    <mergeCell ref="X19:X20"/>
    <mergeCell ref="Y19:Y20"/>
    <mergeCell ref="Z19:Z20"/>
    <mergeCell ref="A1:D1"/>
    <mergeCell ref="A2:X2"/>
    <mergeCell ref="A18:X18"/>
    <mergeCell ref="A19:A20"/>
    <mergeCell ref="B19:B20"/>
    <mergeCell ref="C19:C20"/>
    <mergeCell ref="D19:D20"/>
    <mergeCell ref="E19:E20"/>
    <mergeCell ref="F19:F20"/>
    <mergeCell ref="G19:L19"/>
  </mergeCells>
  <dataValidations count="1">
    <dataValidation type="list" allowBlank="1" showInputMessage="1" showErrorMessage="1" sqref="V11:V17" xr:uid="{00000000-0002-0000-0100-000000000000}">
      <formula1>"Yes, No"</formula1>
    </dataValidation>
  </dataValidations>
  <pageMargins left="0.75" right="0.75" top="1" bottom="1" header="0.5" footer="0.5"/>
  <pageSetup fitToWidth="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Z11334"/>
  <sheetViews>
    <sheetView topLeftCell="A79" workbookViewId="0">
      <selection activeCell="C27" sqref="C27:C90"/>
    </sheetView>
  </sheetViews>
  <sheetFormatPr defaultRowHeight="12.5" x14ac:dyDescent="0.25"/>
  <cols>
    <col min="1" max="1" width="14.453125" customWidth="1"/>
    <col min="2" max="2" width="21.08984375" style="7" customWidth="1"/>
    <col min="3" max="3" width="13.08984375" bestFit="1" customWidth="1"/>
  </cols>
  <sheetData>
    <row r="1" spans="1:4" x14ac:dyDescent="0.25">
      <c r="A1" s="22" t="e">
        <f ca="1">[1]!SNL("Markets.Range", $C$2:$C$3, 'Rate Case History'!$V$8, 'Rate Case History'!$V$7, "Options:Curr=USD,Mag=Standard,ConvMethod=Recommended,Pad=Off,Dates=Before,Sort=Desc")</f>
        <v>#NAME?</v>
      </c>
    </row>
    <row r="2" spans="1:4" x14ac:dyDescent="0.25">
      <c r="C2" s="8" t="s">
        <v>166</v>
      </c>
    </row>
    <row r="3" spans="1:4" x14ac:dyDescent="0.25">
      <c r="A3" s="10" t="s">
        <v>168</v>
      </c>
      <c r="B3" s="10" t="s">
        <v>68</v>
      </c>
      <c r="C3" s="8" t="s">
        <v>167</v>
      </c>
    </row>
    <row r="4" spans="1:4" x14ac:dyDescent="0.25">
      <c r="A4" s="7" t="str">
        <f t="shared" ref="A4:A67" si="0">YEAR(B4)&amp;"."&amp;INT((MONTH(B4)-1)/3)+1</f>
        <v>2024.1</v>
      </c>
      <c r="B4" s="53">
        <v>45322</v>
      </c>
      <c r="C4" s="52">
        <v>4.22</v>
      </c>
      <c r="D4" s="8"/>
    </row>
    <row r="5" spans="1:4" x14ac:dyDescent="0.25">
      <c r="A5" s="7" t="str">
        <f t="shared" si="0"/>
        <v>2024.1</v>
      </c>
      <c r="B5" s="53">
        <v>45321</v>
      </c>
      <c r="C5" s="52">
        <v>4.28</v>
      </c>
    </row>
    <row r="6" spans="1:4" x14ac:dyDescent="0.25">
      <c r="A6" s="7" t="str">
        <f t="shared" si="0"/>
        <v>2024.1</v>
      </c>
      <c r="B6" s="53">
        <v>45320</v>
      </c>
      <c r="C6" s="52">
        <v>4.3099999999999996</v>
      </c>
    </row>
    <row r="7" spans="1:4" x14ac:dyDescent="0.25">
      <c r="A7" s="7" t="str">
        <f t="shared" si="0"/>
        <v>2024.1</v>
      </c>
      <c r="B7" s="53">
        <v>45317</v>
      </c>
      <c r="C7" s="52">
        <v>4.38</v>
      </c>
    </row>
    <row r="8" spans="1:4" x14ac:dyDescent="0.25">
      <c r="A8" s="7" t="str">
        <f t="shared" si="0"/>
        <v>2024.1</v>
      </c>
      <c r="B8" s="53">
        <v>45316</v>
      </c>
      <c r="C8" s="52">
        <v>4.38</v>
      </c>
    </row>
    <row r="9" spans="1:4" x14ac:dyDescent="0.25">
      <c r="A9" s="7" t="str">
        <f t="shared" si="0"/>
        <v>2024.1</v>
      </c>
      <c r="B9" s="53">
        <v>45315</v>
      </c>
      <c r="C9" s="52">
        <v>4.41</v>
      </c>
    </row>
    <row r="10" spans="1:4" x14ac:dyDescent="0.25">
      <c r="A10" s="7" t="str">
        <f t="shared" si="0"/>
        <v>2024.1</v>
      </c>
      <c r="B10" s="53">
        <v>45314</v>
      </c>
      <c r="C10" s="52">
        <v>4.38</v>
      </c>
    </row>
    <row r="11" spans="1:4" x14ac:dyDescent="0.25">
      <c r="A11" s="7" t="str">
        <f t="shared" si="0"/>
        <v>2024.1</v>
      </c>
      <c r="B11" s="53">
        <v>45313</v>
      </c>
      <c r="C11" s="52">
        <v>4.32</v>
      </c>
    </row>
    <row r="12" spans="1:4" x14ac:dyDescent="0.25">
      <c r="A12" s="7" t="str">
        <f t="shared" si="0"/>
        <v>2024.1</v>
      </c>
      <c r="B12" s="53">
        <v>45310</v>
      </c>
      <c r="C12" s="52">
        <v>4.3600000000000003</v>
      </c>
    </row>
    <row r="13" spans="1:4" x14ac:dyDescent="0.25">
      <c r="A13" s="7" t="str">
        <f t="shared" si="0"/>
        <v>2024.1</v>
      </c>
      <c r="B13" s="53">
        <v>45309</v>
      </c>
      <c r="C13" s="52">
        <v>4.37</v>
      </c>
    </row>
    <row r="14" spans="1:4" x14ac:dyDescent="0.25">
      <c r="A14" s="7" t="str">
        <f t="shared" si="0"/>
        <v>2024.1</v>
      </c>
      <c r="B14" s="53">
        <v>45308</v>
      </c>
      <c r="C14" s="52">
        <v>4.3099999999999996</v>
      </c>
    </row>
    <row r="15" spans="1:4" x14ac:dyDescent="0.25">
      <c r="A15" s="7" t="str">
        <f t="shared" si="0"/>
        <v>2024.1</v>
      </c>
      <c r="B15" s="53">
        <v>45307</v>
      </c>
      <c r="C15" s="52">
        <v>4.3</v>
      </c>
    </row>
    <row r="16" spans="1:4" x14ac:dyDescent="0.25">
      <c r="A16" s="7" t="str">
        <f t="shared" si="0"/>
        <v>2024.1</v>
      </c>
      <c r="B16" s="53">
        <v>45306</v>
      </c>
      <c r="C16" s="52">
        <v>4.2</v>
      </c>
    </row>
    <row r="17" spans="1:4" x14ac:dyDescent="0.25">
      <c r="A17" s="7" t="str">
        <f t="shared" si="0"/>
        <v>2024.1</v>
      </c>
      <c r="B17" s="53">
        <v>45303</v>
      </c>
      <c r="C17" s="52">
        <v>4.2</v>
      </c>
    </row>
    <row r="18" spans="1:4" x14ac:dyDescent="0.25">
      <c r="A18" s="7" t="str">
        <f t="shared" si="0"/>
        <v>2024.1</v>
      </c>
      <c r="B18" s="53">
        <v>45302</v>
      </c>
      <c r="C18" s="52">
        <v>4.18</v>
      </c>
    </row>
    <row r="19" spans="1:4" x14ac:dyDescent="0.25">
      <c r="A19" s="7" t="str">
        <f t="shared" si="0"/>
        <v>2024.1</v>
      </c>
      <c r="B19" s="53">
        <v>45301</v>
      </c>
      <c r="C19" s="52">
        <v>4.2</v>
      </c>
    </row>
    <row r="20" spans="1:4" x14ac:dyDescent="0.25">
      <c r="A20" s="7" t="str">
        <f t="shared" si="0"/>
        <v>2024.1</v>
      </c>
      <c r="B20" s="53">
        <v>45300</v>
      </c>
      <c r="C20" s="52">
        <v>4.18</v>
      </c>
    </row>
    <row r="21" spans="1:4" x14ac:dyDescent="0.25">
      <c r="A21" s="7" t="str">
        <f t="shared" si="0"/>
        <v>2024.1</v>
      </c>
      <c r="B21" s="53">
        <v>45299</v>
      </c>
      <c r="C21" s="52">
        <v>4.17</v>
      </c>
    </row>
    <row r="22" spans="1:4" x14ac:dyDescent="0.25">
      <c r="A22" s="7" t="str">
        <f t="shared" si="0"/>
        <v>2024.1</v>
      </c>
      <c r="B22" s="53">
        <v>45296</v>
      </c>
      <c r="C22" s="52">
        <v>4.21</v>
      </c>
    </row>
    <row r="23" spans="1:4" x14ac:dyDescent="0.25">
      <c r="A23" s="7" t="str">
        <f t="shared" si="0"/>
        <v>2024.1</v>
      </c>
      <c r="B23" s="53">
        <v>45295</v>
      </c>
      <c r="C23" s="52">
        <v>4.13</v>
      </c>
    </row>
    <row r="24" spans="1:4" x14ac:dyDescent="0.25">
      <c r="A24" s="7" t="str">
        <f t="shared" si="0"/>
        <v>2024.1</v>
      </c>
      <c r="B24" s="53">
        <v>45294</v>
      </c>
      <c r="C24" s="52">
        <v>4.05</v>
      </c>
    </row>
    <row r="25" spans="1:4" x14ac:dyDescent="0.25">
      <c r="A25" s="7" t="str">
        <f t="shared" si="0"/>
        <v>2024.1</v>
      </c>
      <c r="B25" s="53">
        <v>45293</v>
      </c>
      <c r="C25" s="52">
        <v>4.08</v>
      </c>
    </row>
    <row r="26" spans="1:4" x14ac:dyDescent="0.25">
      <c r="A26" s="7" t="str">
        <f t="shared" si="0"/>
        <v>2024.1</v>
      </c>
      <c r="B26" s="53">
        <v>45292</v>
      </c>
      <c r="C26" s="52">
        <v>4.03</v>
      </c>
      <c r="D26" s="9"/>
    </row>
    <row r="27" spans="1:4" x14ac:dyDescent="0.25">
      <c r="A27" s="7" t="str">
        <f t="shared" si="0"/>
        <v>2023.4</v>
      </c>
      <c r="B27" s="54">
        <v>45289</v>
      </c>
      <c r="C27" s="52">
        <v>4.03</v>
      </c>
      <c r="D27" s="9"/>
    </row>
    <row r="28" spans="1:4" x14ac:dyDescent="0.25">
      <c r="A28" s="7" t="str">
        <f t="shared" si="0"/>
        <v>2023.4</v>
      </c>
      <c r="B28" s="54">
        <v>45288</v>
      </c>
      <c r="C28" s="52">
        <v>3.98</v>
      </c>
      <c r="D28" s="9"/>
    </row>
    <row r="29" spans="1:4" x14ac:dyDescent="0.25">
      <c r="A29" s="7" t="str">
        <f t="shared" si="0"/>
        <v>2023.4</v>
      </c>
      <c r="B29" s="54">
        <v>45287</v>
      </c>
      <c r="C29" s="52">
        <v>3.95</v>
      </c>
      <c r="D29" s="9"/>
    </row>
    <row r="30" spans="1:4" x14ac:dyDescent="0.25">
      <c r="A30" s="7" t="str">
        <f t="shared" si="0"/>
        <v>2023.4</v>
      </c>
      <c r="B30" s="54">
        <v>45286</v>
      </c>
      <c r="C30" s="52">
        <v>4.04</v>
      </c>
      <c r="D30" s="9"/>
    </row>
    <row r="31" spans="1:4" x14ac:dyDescent="0.25">
      <c r="A31" s="7" t="str">
        <f t="shared" si="0"/>
        <v>2023.4</v>
      </c>
      <c r="B31" s="54">
        <v>45285</v>
      </c>
      <c r="C31" s="52">
        <v>4.05</v>
      </c>
      <c r="D31" s="9"/>
    </row>
    <row r="32" spans="1:4" x14ac:dyDescent="0.25">
      <c r="A32" s="7" t="str">
        <f t="shared" si="0"/>
        <v>2023.4</v>
      </c>
      <c r="B32" s="54">
        <v>45282</v>
      </c>
      <c r="C32" s="52">
        <v>4.05</v>
      </c>
      <c r="D32" s="9"/>
    </row>
    <row r="33" spans="1:4" x14ac:dyDescent="0.25">
      <c r="A33" s="7" t="str">
        <f t="shared" si="0"/>
        <v>2023.4</v>
      </c>
      <c r="B33" s="54">
        <v>45281</v>
      </c>
      <c r="C33" s="52">
        <v>4.03</v>
      </c>
      <c r="D33" s="9"/>
    </row>
    <row r="34" spans="1:4" x14ac:dyDescent="0.25">
      <c r="A34" s="7" t="str">
        <f t="shared" si="0"/>
        <v>2023.4</v>
      </c>
      <c r="B34" s="54">
        <v>45280</v>
      </c>
      <c r="C34" s="52">
        <v>3.98</v>
      </c>
      <c r="D34" s="9"/>
    </row>
    <row r="35" spans="1:4" x14ac:dyDescent="0.25">
      <c r="A35" s="7" t="str">
        <f t="shared" si="0"/>
        <v>2023.4</v>
      </c>
      <c r="B35" s="54">
        <v>45279</v>
      </c>
      <c r="C35" s="52">
        <v>4.03</v>
      </c>
      <c r="D35" s="9"/>
    </row>
    <row r="36" spans="1:4" x14ac:dyDescent="0.25">
      <c r="A36" s="7" t="str">
        <f t="shared" si="0"/>
        <v>2023.4</v>
      </c>
      <c r="B36" s="54">
        <v>45278</v>
      </c>
      <c r="C36" s="52">
        <v>4.05</v>
      </c>
      <c r="D36" s="9"/>
    </row>
    <row r="37" spans="1:4" x14ac:dyDescent="0.25">
      <c r="A37" s="7" t="str">
        <f t="shared" si="0"/>
        <v>2023.4</v>
      </c>
      <c r="B37" s="54">
        <v>45275</v>
      </c>
      <c r="C37" s="52">
        <v>4</v>
      </c>
      <c r="D37" s="9"/>
    </row>
    <row r="38" spans="1:4" x14ac:dyDescent="0.25">
      <c r="A38" s="7" t="str">
        <f t="shared" si="0"/>
        <v>2023.4</v>
      </c>
      <c r="B38" s="54">
        <v>45274</v>
      </c>
      <c r="C38" s="52">
        <v>4.03</v>
      </c>
      <c r="D38" s="9"/>
    </row>
    <row r="39" spans="1:4" x14ac:dyDescent="0.25">
      <c r="A39" s="7" t="str">
        <f t="shared" si="0"/>
        <v>2023.4</v>
      </c>
      <c r="B39" s="54">
        <v>45273</v>
      </c>
      <c r="C39" s="52">
        <v>4.1900000000000004</v>
      </c>
      <c r="D39" s="9"/>
    </row>
    <row r="40" spans="1:4" x14ac:dyDescent="0.25">
      <c r="A40" s="7" t="str">
        <f t="shared" si="0"/>
        <v>2023.4</v>
      </c>
      <c r="B40" s="54">
        <v>45272</v>
      </c>
      <c r="C40" s="52">
        <v>4.3</v>
      </c>
      <c r="D40" s="9"/>
    </row>
    <row r="41" spans="1:4" x14ac:dyDescent="0.25">
      <c r="A41" s="7" t="str">
        <f t="shared" si="0"/>
        <v>2023.4</v>
      </c>
      <c r="B41" s="54">
        <v>45271</v>
      </c>
      <c r="C41" s="52">
        <v>4.32</v>
      </c>
      <c r="D41" s="9"/>
    </row>
    <row r="42" spans="1:4" x14ac:dyDescent="0.25">
      <c r="A42" s="7" t="str">
        <f t="shared" si="0"/>
        <v>2023.4</v>
      </c>
      <c r="B42" s="54">
        <v>45268</v>
      </c>
      <c r="C42" s="52">
        <v>4.3099999999999996</v>
      </c>
      <c r="D42" s="9"/>
    </row>
    <row r="43" spans="1:4" x14ac:dyDescent="0.25">
      <c r="A43" s="7" t="str">
        <f t="shared" si="0"/>
        <v>2023.4</v>
      </c>
      <c r="B43" s="54">
        <v>45267</v>
      </c>
      <c r="C43" s="52">
        <v>4.25</v>
      </c>
      <c r="D43" s="9"/>
    </row>
    <row r="44" spans="1:4" x14ac:dyDescent="0.25">
      <c r="A44" s="7" t="str">
        <f t="shared" si="0"/>
        <v>2023.4</v>
      </c>
      <c r="B44" s="54">
        <v>45266</v>
      </c>
      <c r="C44" s="52">
        <v>4.22</v>
      </c>
      <c r="D44" s="9"/>
    </row>
    <row r="45" spans="1:4" x14ac:dyDescent="0.25">
      <c r="A45" s="7" t="str">
        <f t="shared" si="0"/>
        <v>2023.4</v>
      </c>
      <c r="B45" s="54">
        <v>45265</v>
      </c>
      <c r="C45" s="52">
        <v>4.3</v>
      </c>
      <c r="D45" s="9"/>
    </row>
    <row r="46" spans="1:4" x14ac:dyDescent="0.25">
      <c r="A46" s="7" t="str">
        <f t="shared" si="0"/>
        <v>2023.4</v>
      </c>
      <c r="B46" s="54">
        <v>45264</v>
      </c>
      <c r="C46" s="52">
        <v>4.43</v>
      </c>
      <c r="D46" s="9"/>
    </row>
    <row r="47" spans="1:4" x14ac:dyDescent="0.25">
      <c r="A47" s="7" t="str">
        <f t="shared" si="0"/>
        <v>2023.4</v>
      </c>
      <c r="B47" s="54">
        <v>45261</v>
      </c>
      <c r="C47" s="52">
        <v>4.4000000000000004</v>
      </c>
      <c r="D47" s="9"/>
    </row>
    <row r="48" spans="1:4" x14ac:dyDescent="0.25">
      <c r="A48" s="7" t="str">
        <f t="shared" si="0"/>
        <v>2023.4</v>
      </c>
      <c r="B48" s="54">
        <v>45260</v>
      </c>
      <c r="C48" s="52">
        <v>4.54</v>
      </c>
      <c r="D48" s="9"/>
    </row>
    <row r="49" spans="1:4" x14ac:dyDescent="0.25">
      <c r="A49" s="7" t="str">
        <f t="shared" si="0"/>
        <v>2023.4</v>
      </c>
      <c r="B49" s="54">
        <v>45259</v>
      </c>
      <c r="C49" s="52">
        <v>4.4400000000000004</v>
      </c>
      <c r="D49" s="9"/>
    </row>
    <row r="50" spans="1:4" x14ac:dyDescent="0.25">
      <c r="A50" s="7" t="str">
        <f t="shared" si="0"/>
        <v>2023.4</v>
      </c>
      <c r="B50" s="54">
        <v>45258</v>
      </c>
      <c r="C50" s="52">
        <v>4.5199999999999996</v>
      </c>
      <c r="D50" s="9"/>
    </row>
    <row r="51" spans="1:4" x14ac:dyDescent="0.25">
      <c r="A51" s="7" t="str">
        <f t="shared" si="0"/>
        <v>2023.4</v>
      </c>
      <c r="B51" s="54">
        <v>45257</v>
      </c>
      <c r="C51" s="52">
        <v>4.53</v>
      </c>
      <c r="D51" s="9"/>
    </row>
    <row r="52" spans="1:4" x14ac:dyDescent="0.25">
      <c r="A52" s="7" t="str">
        <f t="shared" si="0"/>
        <v>2023.4</v>
      </c>
      <c r="B52" s="54">
        <v>45254</v>
      </c>
      <c r="C52" s="52">
        <v>4.5999999999999996</v>
      </c>
      <c r="D52" s="9"/>
    </row>
    <row r="53" spans="1:4" x14ac:dyDescent="0.25">
      <c r="A53" s="7" t="str">
        <f t="shared" si="0"/>
        <v>2023.4</v>
      </c>
      <c r="B53" s="54">
        <v>45253</v>
      </c>
      <c r="C53" s="52">
        <v>4.55</v>
      </c>
      <c r="D53" s="9"/>
    </row>
    <row r="54" spans="1:4" x14ac:dyDescent="0.25">
      <c r="A54" s="7" t="str">
        <f t="shared" si="0"/>
        <v>2023.4</v>
      </c>
      <c r="B54" s="54">
        <v>45252</v>
      </c>
      <c r="C54" s="52">
        <v>4.55</v>
      </c>
      <c r="D54" s="9"/>
    </row>
    <row r="55" spans="1:4" x14ac:dyDescent="0.25">
      <c r="A55" s="7" t="str">
        <f t="shared" si="0"/>
        <v>2023.4</v>
      </c>
      <c r="B55" s="54">
        <v>45251</v>
      </c>
      <c r="C55" s="52">
        <v>4.57</v>
      </c>
      <c r="D55" s="9"/>
    </row>
    <row r="56" spans="1:4" x14ac:dyDescent="0.25">
      <c r="A56" s="7" t="str">
        <f t="shared" si="0"/>
        <v>2023.4</v>
      </c>
      <c r="B56" s="54">
        <v>45250</v>
      </c>
      <c r="C56" s="52">
        <v>4.57</v>
      </c>
      <c r="D56" s="9"/>
    </row>
    <row r="57" spans="1:4" x14ac:dyDescent="0.25">
      <c r="A57" s="7" t="str">
        <f t="shared" si="0"/>
        <v>2023.4</v>
      </c>
      <c r="B57" s="54">
        <v>45247</v>
      </c>
      <c r="C57" s="52">
        <v>4.59</v>
      </c>
      <c r="D57" s="9"/>
    </row>
    <row r="58" spans="1:4" x14ac:dyDescent="0.25">
      <c r="A58" s="7" t="str">
        <f t="shared" si="0"/>
        <v>2023.4</v>
      </c>
      <c r="B58" s="54">
        <v>45246</v>
      </c>
      <c r="C58" s="52">
        <v>4.63</v>
      </c>
      <c r="D58" s="9"/>
    </row>
    <row r="59" spans="1:4" x14ac:dyDescent="0.25">
      <c r="A59" s="7" t="str">
        <f t="shared" si="0"/>
        <v>2023.4</v>
      </c>
      <c r="B59" s="54">
        <v>45245</v>
      </c>
      <c r="C59" s="52">
        <v>4.68</v>
      </c>
      <c r="D59" s="9"/>
    </row>
    <row r="60" spans="1:4" x14ac:dyDescent="0.25">
      <c r="A60" s="7" t="str">
        <f t="shared" si="0"/>
        <v>2023.4</v>
      </c>
      <c r="B60" s="54">
        <v>45244</v>
      </c>
      <c r="C60" s="52">
        <v>4.6100000000000003</v>
      </c>
      <c r="D60" s="9"/>
    </row>
    <row r="61" spans="1:4" x14ac:dyDescent="0.25">
      <c r="A61" s="7" t="str">
        <f t="shared" si="0"/>
        <v>2023.4</v>
      </c>
      <c r="B61" s="54">
        <v>45243</v>
      </c>
      <c r="C61" s="52">
        <v>4.75</v>
      </c>
      <c r="D61" s="9"/>
    </row>
    <row r="62" spans="1:4" x14ac:dyDescent="0.25">
      <c r="A62" s="7" t="str">
        <f t="shared" si="0"/>
        <v>2023.4</v>
      </c>
      <c r="B62" s="54">
        <v>45240</v>
      </c>
      <c r="C62" s="52">
        <v>4.7300000000000004</v>
      </c>
      <c r="D62" s="9"/>
    </row>
    <row r="63" spans="1:4" x14ac:dyDescent="0.25">
      <c r="A63" s="7" t="str">
        <f t="shared" si="0"/>
        <v>2023.4</v>
      </c>
      <c r="B63" s="54">
        <v>45239</v>
      </c>
      <c r="C63" s="52">
        <v>4.7699999999999996</v>
      </c>
      <c r="D63" s="9"/>
    </row>
    <row r="64" spans="1:4" x14ac:dyDescent="0.25">
      <c r="A64" s="7" t="str">
        <f t="shared" si="0"/>
        <v>2023.4</v>
      </c>
      <c r="B64" s="54">
        <v>45238</v>
      </c>
      <c r="C64" s="52">
        <v>4.6399999999999997</v>
      </c>
      <c r="D64" s="9"/>
    </row>
    <row r="65" spans="1:4" x14ac:dyDescent="0.25">
      <c r="A65" s="7" t="str">
        <f t="shared" si="0"/>
        <v>2023.4</v>
      </c>
      <c r="B65" s="54">
        <v>45237</v>
      </c>
      <c r="C65" s="52">
        <v>4.75</v>
      </c>
      <c r="D65" s="9"/>
    </row>
    <row r="66" spans="1:4" x14ac:dyDescent="0.25">
      <c r="A66" s="7" t="str">
        <f t="shared" si="0"/>
        <v>2023.4</v>
      </c>
      <c r="B66" s="54">
        <v>45236</v>
      </c>
      <c r="C66" s="52">
        <v>4.84</v>
      </c>
      <c r="D66" s="9"/>
    </row>
    <row r="67" spans="1:4" x14ac:dyDescent="0.25">
      <c r="A67" s="7" t="str">
        <f t="shared" si="0"/>
        <v>2023.4</v>
      </c>
      <c r="B67" s="54">
        <v>45233</v>
      </c>
      <c r="C67" s="52">
        <v>4.7699999999999996</v>
      </c>
      <c r="D67" s="9"/>
    </row>
    <row r="68" spans="1:4" x14ac:dyDescent="0.25">
      <c r="A68" s="7" t="str">
        <f t="shared" ref="A68:A131" si="1">YEAR(B68)&amp;"."&amp;INT((MONTH(B68)-1)/3)+1</f>
        <v>2023.4</v>
      </c>
      <c r="B68" s="54">
        <v>45232</v>
      </c>
      <c r="C68" s="52">
        <v>4.82</v>
      </c>
      <c r="D68" s="9"/>
    </row>
    <row r="69" spans="1:4" x14ac:dyDescent="0.25">
      <c r="A69" s="7" t="str">
        <f t="shared" si="1"/>
        <v>2023.4</v>
      </c>
      <c r="B69" s="54">
        <v>45231</v>
      </c>
      <c r="C69" s="52">
        <v>4.96</v>
      </c>
      <c r="D69" s="9"/>
    </row>
    <row r="70" spans="1:4" x14ac:dyDescent="0.25">
      <c r="A70" s="7" t="str">
        <f t="shared" si="1"/>
        <v>2023.4</v>
      </c>
      <c r="B70" s="54">
        <v>45230</v>
      </c>
      <c r="C70" s="52">
        <v>5.04</v>
      </c>
      <c r="D70" s="9"/>
    </row>
    <row r="71" spans="1:4" x14ac:dyDescent="0.25">
      <c r="A71" s="7" t="str">
        <f t="shared" si="1"/>
        <v>2023.4</v>
      </c>
      <c r="B71" s="54">
        <v>45229</v>
      </c>
      <c r="C71" s="52">
        <v>5.04</v>
      </c>
      <c r="D71" s="9"/>
    </row>
    <row r="72" spans="1:4" x14ac:dyDescent="0.25">
      <c r="A72" s="7" t="str">
        <f t="shared" si="1"/>
        <v>2023.4</v>
      </c>
      <c r="B72" s="54">
        <v>45226</v>
      </c>
      <c r="C72" s="52">
        <v>5.03</v>
      </c>
      <c r="D72" s="9"/>
    </row>
    <row r="73" spans="1:4" x14ac:dyDescent="0.25">
      <c r="A73" s="7" t="str">
        <f t="shared" si="1"/>
        <v>2023.4</v>
      </c>
      <c r="B73" s="54">
        <v>45225</v>
      </c>
      <c r="C73" s="52">
        <v>5.01</v>
      </c>
      <c r="D73" s="9"/>
    </row>
    <row r="74" spans="1:4" x14ac:dyDescent="0.25">
      <c r="A74" s="7" t="str">
        <f t="shared" si="1"/>
        <v>2023.4</v>
      </c>
      <c r="B74" s="54">
        <v>45224</v>
      </c>
      <c r="C74" s="52">
        <v>5.09</v>
      </c>
      <c r="D74" s="9"/>
    </row>
    <row r="75" spans="1:4" x14ac:dyDescent="0.25">
      <c r="A75" s="7" t="str">
        <f t="shared" si="1"/>
        <v>2023.4</v>
      </c>
      <c r="B75" s="54">
        <v>45223</v>
      </c>
      <c r="C75" s="52">
        <v>4.96</v>
      </c>
      <c r="D75" s="9"/>
    </row>
    <row r="76" spans="1:4" x14ac:dyDescent="0.25">
      <c r="A76" s="7" t="str">
        <f t="shared" si="1"/>
        <v>2023.4</v>
      </c>
      <c r="B76" s="54">
        <v>45222</v>
      </c>
      <c r="C76" s="52">
        <v>5.01</v>
      </c>
      <c r="D76" s="9"/>
    </row>
    <row r="77" spans="1:4" x14ac:dyDescent="0.25">
      <c r="A77" s="7" t="str">
        <f t="shared" si="1"/>
        <v>2023.4</v>
      </c>
      <c r="B77" s="54">
        <v>45219</v>
      </c>
      <c r="C77" s="52">
        <v>5.09</v>
      </c>
      <c r="D77" s="9"/>
    </row>
    <row r="78" spans="1:4" x14ac:dyDescent="0.25">
      <c r="A78" s="7" t="str">
        <f t="shared" si="1"/>
        <v>2023.4</v>
      </c>
      <c r="B78" s="54">
        <v>45218</v>
      </c>
      <c r="C78" s="52">
        <v>5.1100000000000003</v>
      </c>
      <c r="D78" s="9"/>
    </row>
    <row r="79" spans="1:4" x14ac:dyDescent="0.25">
      <c r="A79" s="7" t="str">
        <f t="shared" si="1"/>
        <v>2023.4</v>
      </c>
      <c r="B79" s="54">
        <v>45217</v>
      </c>
      <c r="C79" s="52">
        <v>5</v>
      </c>
      <c r="D79" s="9"/>
    </row>
    <row r="80" spans="1:4" x14ac:dyDescent="0.25">
      <c r="A80" s="7" t="str">
        <f t="shared" si="1"/>
        <v>2023.4</v>
      </c>
      <c r="B80" s="54">
        <v>45216</v>
      </c>
      <c r="C80" s="52">
        <v>4.9400000000000004</v>
      </c>
      <c r="D80" s="9"/>
    </row>
    <row r="81" spans="1:4" x14ac:dyDescent="0.25">
      <c r="A81" s="7" t="str">
        <f t="shared" si="1"/>
        <v>2023.4</v>
      </c>
      <c r="B81" s="54">
        <v>45215</v>
      </c>
      <c r="C81" s="52">
        <v>4.87</v>
      </c>
      <c r="D81" s="9"/>
    </row>
    <row r="82" spans="1:4" x14ac:dyDescent="0.25">
      <c r="A82" s="7" t="str">
        <f t="shared" si="1"/>
        <v>2023.4</v>
      </c>
      <c r="B82" s="54">
        <v>45212</v>
      </c>
      <c r="C82" s="52">
        <v>4.78</v>
      </c>
      <c r="D82" s="9"/>
    </row>
    <row r="83" spans="1:4" x14ac:dyDescent="0.25">
      <c r="A83" s="7" t="str">
        <f t="shared" si="1"/>
        <v>2023.4</v>
      </c>
      <c r="B83" s="54">
        <v>45211</v>
      </c>
      <c r="C83" s="52">
        <v>4.8600000000000003</v>
      </c>
      <c r="D83" s="9"/>
    </row>
    <row r="84" spans="1:4" x14ac:dyDescent="0.25">
      <c r="A84" s="7" t="str">
        <f t="shared" si="1"/>
        <v>2023.4</v>
      </c>
      <c r="B84" s="54">
        <v>45210</v>
      </c>
      <c r="C84" s="52">
        <v>4.7300000000000004</v>
      </c>
      <c r="D84" s="9"/>
    </row>
    <row r="85" spans="1:4" x14ac:dyDescent="0.25">
      <c r="A85" s="7" t="str">
        <f t="shared" si="1"/>
        <v>2023.4</v>
      </c>
      <c r="B85" s="54">
        <v>45209</v>
      </c>
      <c r="C85" s="52">
        <v>4.8499999999999996</v>
      </c>
      <c r="D85" s="9"/>
    </row>
    <row r="86" spans="1:4" x14ac:dyDescent="0.25">
      <c r="A86" s="7" t="str">
        <f t="shared" si="1"/>
        <v>2023.4</v>
      </c>
      <c r="B86" s="54">
        <v>45205</v>
      </c>
      <c r="C86" s="52">
        <v>4.95</v>
      </c>
      <c r="D86" s="9"/>
    </row>
    <row r="87" spans="1:4" x14ac:dyDescent="0.25">
      <c r="A87" s="7" t="str">
        <f t="shared" si="1"/>
        <v>2023.4</v>
      </c>
      <c r="B87" s="54">
        <v>45204</v>
      </c>
      <c r="C87" s="52">
        <v>4.8899999999999997</v>
      </c>
      <c r="D87" s="9"/>
    </row>
    <row r="88" spans="1:4" x14ac:dyDescent="0.25">
      <c r="A88" s="7" t="str">
        <f t="shared" si="1"/>
        <v>2023.4</v>
      </c>
      <c r="B88" s="54">
        <v>45203</v>
      </c>
      <c r="C88" s="52">
        <v>4.87</v>
      </c>
      <c r="D88" s="9"/>
    </row>
    <row r="89" spans="1:4" x14ac:dyDescent="0.25">
      <c r="A89" s="7" t="str">
        <f t="shared" si="1"/>
        <v>2023.4</v>
      </c>
      <c r="B89" s="54">
        <v>45202</v>
      </c>
      <c r="C89" s="52">
        <v>4.95</v>
      </c>
      <c r="D89" s="9"/>
    </row>
    <row r="90" spans="1:4" x14ac:dyDescent="0.25">
      <c r="A90" s="7" t="str">
        <f t="shared" si="1"/>
        <v>2023.4</v>
      </c>
      <c r="B90" s="54">
        <v>45201</v>
      </c>
      <c r="C90" s="52">
        <v>4.8099999999999996</v>
      </c>
      <c r="D90" s="9"/>
    </row>
    <row r="91" spans="1:4" x14ac:dyDescent="0.25">
      <c r="A91" s="7" t="str">
        <f t="shared" si="1"/>
        <v>2023.3</v>
      </c>
      <c r="B91" s="54">
        <v>45198</v>
      </c>
      <c r="C91" s="52">
        <v>4.7300000000000004</v>
      </c>
      <c r="D91" s="9"/>
    </row>
    <row r="92" spans="1:4" x14ac:dyDescent="0.25">
      <c r="A92" s="7" t="str">
        <f t="shared" si="1"/>
        <v>2023.3</v>
      </c>
      <c r="B92" s="54">
        <v>45197</v>
      </c>
      <c r="C92" s="52">
        <v>4.71</v>
      </c>
      <c r="D92" s="9"/>
    </row>
    <row r="93" spans="1:4" x14ac:dyDescent="0.25">
      <c r="A93" s="7" t="str">
        <f t="shared" si="1"/>
        <v>2023.3</v>
      </c>
      <c r="B93" s="54">
        <v>45196</v>
      </c>
      <c r="C93" s="52">
        <v>4.7300000000000004</v>
      </c>
      <c r="D93" s="9"/>
    </row>
    <row r="94" spans="1:4" x14ac:dyDescent="0.25">
      <c r="A94" s="7" t="str">
        <f t="shared" si="1"/>
        <v>2023.3</v>
      </c>
      <c r="B94" s="54">
        <v>45195</v>
      </c>
      <c r="C94" s="52">
        <v>4.7</v>
      </c>
      <c r="D94" s="9"/>
    </row>
    <row r="95" spans="1:4" x14ac:dyDescent="0.25">
      <c r="A95" s="7" t="str">
        <f t="shared" si="1"/>
        <v>2023.3</v>
      </c>
      <c r="B95" s="54">
        <v>45194</v>
      </c>
      <c r="C95" s="52">
        <v>4.67</v>
      </c>
      <c r="D95" s="9"/>
    </row>
    <row r="96" spans="1:4" x14ac:dyDescent="0.25">
      <c r="A96" s="7" t="str">
        <f t="shared" si="1"/>
        <v>2023.3</v>
      </c>
      <c r="B96" s="54">
        <v>45191</v>
      </c>
      <c r="C96" s="52">
        <v>4.53</v>
      </c>
      <c r="D96" s="9"/>
    </row>
    <row r="97" spans="1:4" x14ac:dyDescent="0.25">
      <c r="A97" s="7" t="str">
        <f t="shared" si="1"/>
        <v>2023.3</v>
      </c>
      <c r="B97" s="54">
        <v>45190</v>
      </c>
      <c r="C97" s="52">
        <v>4.5599999999999996</v>
      </c>
      <c r="D97" s="9"/>
    </row>
    <row r="98" spans="1:4" x14ac:dyDescent="0.25">
      <c r="A98" s="7" t="str">
        <f t="shared" si="1"/>
        <v>2023.3</v>
      </c>
      <c r="B98" s="54">
        <v>45189</v>
      </c>
      <c r="C98" s="52">
        <v>4.4000000000000004</v>
      </c>
      <c r="D98" s="9"/>
    </row>
    <row r="99" spans="1:4" x14ac:dyDescent="0.25">
      <c r="A99" s="7" t="str">
        <f t="shared" si="1"/>
        <v>2023.3</v>
      </c>
      <c r="B99" s="54">
        <v>45188</v>
      </c>
      <c r="C99" s="52">
        <v>4.43</v>
      </c>
      <c r="D99" s="9"/>
    </row>
    <row r="100" spans="1:4" x14ac:dyDescent="0.25">
      <c r="A100" s="7" t="str">
        <f t="shared" si="1"/>
        <v>2023.3</v>
      </c>
      <c r="B100" s="54">
        <v>45187</v>
      </c>
      <c r="C100" s="52">
        <v>4.4000000000000004</v>
      </c>
      <c r="D100" s="9"/>
    </row>
    <row r="101" spans="1:4" x14ac:dyDescent="0.25">
      <c r="A101" s="7" t="str">
        <f t="shared" si="1"/>
        <v>2023.3</v>
      </c>
      <c r="B101" s="54">
        <v>45184</v>
      </c>
      <c r="C101" s="52">
        <v>4.42</v>
      </c>
      <c r="D101" s="9"/>
    </row>
    <row r="102" spans="1:4" x14ac:dyDescent="0.25">
      <c r="A102" s="7" t="str">
        <f t="shared" si="1"/>
        <v>2023.3</v>
      </c>
      <c r="B102" s="54">
        <v>45183</v>
      </c>
      <c r="C102" s="52">
        <v>4.3899999999999997</v>
      </c>
      <c r="D102" s="9"/>
    </row>
    <row r="103" spans="1:4" x14ac:dyDescent="0.25">
      <c r="A103" s="7" t="str">
        <f t="shared" si="1"/>
        <v>2023.3</v>
      </c>
      <c r="B103" s="54">
        <v>45182</v>
      </c>
      <c r="C103" s="52">
        <v>4.34</v>
      </c>
      <c r="D103" s="9"/>
    </row>
    <row r="104" spans="1:4" x14ac:dyDescent="0.25">
      <c r="A104" s="7" t="str">
        <f t="shared" si="1"/>
        <v>2023.3</v>
      </c>
      <c r="B104" s="54">
        <v>45181</v>
      </c>
      <c r="C104" s="52">
        <v>4.3499999999999996</v>
      </c>
      <c r="D104" s="9"/>
    </row>
    <row r="105" spans="1:4" x14ac:dyDescent="0.25">
      <c r="A105" s="7" t="str">
        <f t="shared" si="1"/>
        <v>2023.3</v>
      </c>
      <c r="B105" s="54">
        <v>45180</v>
      </c>
      <c r="C105" s="52">
        <v>4.37</v>
      </c>
      <c r="D105" s="9"/>
    </row>
    <row r="106" spans="1:4" x14ac:dyDescent="0.25">
      <c r="A106" s="7" t="str">
        <f t="shared" si="1"/>
        <v>2023.3</v>
      </c>
      <c r="B106" s="54">
        <v>45177</v>
      </c>
      <c r="C106" s="52">
        <v>4.33</v>
      </c>
      <c r="D106" s="9"/>
    </row>
    <row r="107" spans="1:4" x14ac:dyDescent="0.25">
      <c r="A107" s="7" t="str">
        <f t="shared" si="1"/>
        <v>2023.3</v>
      </c>
      <c r="B107" s="54">
        <v>45176</v>
      </c>
      <c r="C107" s="52">
        <v>4.3600000000000003</v>
      </c>
      <c r="D107" s="9"/>
    </row>
    <row r="108" spans="1:4" x14ac:dyDescent="0.25">
      <c r="A108" s="7" t="str">
        <f t="shared" si="1"/>
        <v>2023.3</v>
      </c>
      <c r="B108" s="54">
        <v>45175</v>
      </c>
      <c r="C108" s="52">
        <v>4.37</v>
      </c>
      <c r="D108" s="9"/>
    </row>
    <row r="109" spans="1:4" x14ac:dyDescent="0.25">
      <c r="A109" s="7" t="str">
        <f t="shared" si="1"/>
        <v>2023.3</v>
      </c>
      <c r="B109" s="54">
        <v>45174</v>
      </c>
      <c r="C109" s="52">
        <v>4.38</v>
      </c>
      <c r="D109" s="9"/>
    </row>
    <row r="110" spans="1:4" x14ac:dyDescent="0.25">
      <c r="A110" s="7" t="str">
        <f t="shared" si="1"/>
        <v>2023.3</v>
      </c>
      <c r="B110" s="54">
        <v>45173</v>
      </c>
      <c r="C110" s="52">
        <v>4.29</v>
      </c>
      <c r="D110" s="9"/>
    </row>
    <row r="111" spans="1:4" x14ac:dyDescent="0.25">
      <c r="A111" s="7" t="str">
        <f t="shared" si="1"/>
        <v>2023.3</v>
      </c>
      <c r="B111" s="54">
        <v>45170</v>
      </c>
      <c r="C111" s="52">
        <v>4.29</v>
      </c>
      <c r="D111" s="9"/>
    </row>
    <row r="112" spans="1:4" x14ac:dyDescent="0.25">
      <c r="A112" s="7" t="str">
        <f t="shared" si="1"/>
        <v>2023.3</v>
      </c>
      <c r="B112" s="54">
        <v>45169</v>
      </c>
      <c r="C112" s="52">
        <v>4.2</v>
      </c>
      <c r="D112" s="9"/>
    </row>
    <row r="113" spans="1:4" x14ac:dyDescent="0.25">
      <c r="A113" s="7" t="str">
        <f t="shared" si="1"/>
        <v>2023.3</v>
      </c>
      <c r="B113" s="54">
        <v>45168</v>
      </c>
      <c r="C113" s="52">
        <v>4.2300000000000004</v>
      </c>
      <c r="D113" s="9"/>
    </row>
    <row r="114" spans="1:4" x14ac:dyDescent="0.25">
      <c r="A114" s="7" t="str">
        <f t="shared" si="1"/>
        <v>2023.3</v>
      </c>
      <c r="B114" s="54">
        <v>45167</v>
      </c>
      <c r="C114" s="52">
        <v>4.2300000000000004</v>
      </c>
      <c r="D114" s="9"/>
    </row>
    <row r="115" spans="1:4" x14ac:dyDescent="0.25">
      <c r="A115" s="7" t="str">
        <f t="shared" si="1"/>
        <v>2023.3</v>
      </c>
      <c r="B115" s="54">
        <v>45166</v>
      </c>
      <c r="C115" s="52">
        <v>4.29</v>
      </c>
      <c r="D115" s="9"/>
    </row>
    <row r="116" spans="1:4" x14ac:dyDescent="0.25">
      <c r="A116" s="7" t="str">
        <f t="shared" si="1"/>
        <v>2023.3</v>
      </c>
      <c r="B116" s="54">
        <v>45163</v>
      </c>
      <c r="C116" s="52">
        <v>4.3</v>
      </c>
      <c r="D116" s="9"/>
    </row>
    <row r="117" spans="1:4" x14ac:dyDescent="0.25">
      <c r="A117" s="7" t="str">
        <f t="shared" si="1"/>
        <v>2023.3</v>
      </c>
      <c r="B117" s="54">
        <v>45162</v>
      </c>
      <c r="C117" s="52">
        <v>4.3</v>
      </c>
      <c r="D117" s="9"/>
    </row>
    <row r="118" spans="1:4" x14ac:dyDescent="0.25">
      <c r="A118" s="7" t="str">
        <f t="shared" si="1"/>
        <v>2023.3</v>
      </c>
      <c r="B118" s="54">
        <v>45161</v>
      </c>
      <c r="C118" s="52">
        <v>4.2699999999999996</v>
      </c>
      <c r="D118" s="9"/>
    </row>
    <row r="119" spans="1:4" x14ac:dyDescent="0.25">
      <c r="A119" s="7" t="str">
        <f t="shared" si="1"/>
        <v>2023.3</v>
      </c>
      <c r="B119" s="54">
        <v>45160</v>
      </c>
      <c r="C119" s="52">
        <v>4.42</v>
      </c>
      <c r="D119" s="9"/>
    </row>
    <row r="120" spans="1:4" x14ac:dyDescent="0.25">
      <c r="A120" s="7" t="str">
        <f t="shared" si="1"/>
        <v>2023.3</v>
      </c>
      <c r="B120" s="54">
        <v>45159</v>
      </c>
      <c r="C120" s="52">
        <v>4.45</v>
      </c>
      <c r="D120" s="9"/>
    </row>
    <row r="121" spans="1:4" x14ac:dyDescent="0.25">
      <c r="A121" s="7" t="str">
        <f t="shared" si="1"/>
        <v>2023.3</v>
      </c>
      <c r="B121" s="54">
        <v>45156</v>
      </c>
      <c r="C121" s="52">
        <v>4.38</v>
      </c>
      <c r="D121" s="9"/>
    </row>
    <row r="122" spans="1:4" x14ac:dyDescent="0.25">
      <c r="A122" s="7" t="str">
        <f t="shared" si="1"/>
        <v>2023.3</v>
      </c>
      <c r="B122" s="54">
        <v>45155</v>
      </c>
      <c r="C122" s="52">
        <v>4.41</v>
      </c>
      <c r="D122" s="9"/>
    </row>
    <row r="123" spans="1:4" x14ac:dyDescent="0.25">
      <c r="A123" s="7" t="str">
        <f t="shared" si="1"/>
        <v>2023.3</v>
      </c>
      <c r="B123" s="54">
        <v>45154</v>
      </c>
      <c r="C123" s="52">
        <v>4.38</v>
      </c>
      <c r="D123" s="9"/>
    </row>
    <row r="124" spans="1:4" x14ac:dyDescent="0.25">
      <c r="A124" s="7" t="str">
        <f t="shared" si="1"/>
        <v>2023.3</v>
      </c>
      <c r="B124" s="54">
        <v>45153</v>
      </c>
      <c r="C124" s="52">
        <v>4.32</v>
      </c>
      <c r="D124" s="9"/>
    </row>
    <row r="125" spans="1:4" x14ac:dyDescent="0.25">
      <c r="A125" s="7" t="str">
        <f t="shared" si="1"/>
        <v>2023.3</v>
      </c>
      <c r="B125" s="54">
        <v>45152</v>
      </c>
      <c r="C125" s="52">
        <v>4.29</v>
      </c>
      <c r="D125" s="9"/>
    </row>
    <row r="126" spans="1:4" x14ac:dyDescent="0.25">
      <c r="A126" s="7" t="str">
        <f t="shared" si="1"/>
        <v>2023.3</v>
      </c>
      <c r="B126" s="54">
        <v>45149</v>
      </c>
      <c r="C126" s="52">
        <v>4.2699999999999996</v>
      </c>
      <c r="D126" s="9"/>
    </row>
    <row r="127" spans="1:4" x14ac:dyDescent="0.25">
      <c r="A127" s="7" t="str">
        <f t="shared" si="1"/>
        <v>2023.3</v>
      </c>
      <c r="B127" s="54">
        <v>45148</v>
      </c>
      <c r="C127" s="52">
        <v>4.24</v>
      </c>
      <c r="D127" s="9"/>
    </row>
    <row r="128" spans="1:4" x14ac:dyDescent="0.25">
      <c r="A128" s="7" t="str">
        <f t="shared" si="1"/>
        <v>2023.3</v>
      </c>
      <c r="B128" s="54">
        <v>45147</v>
      </c>
      <c r="C128" s="52">
        <v>4.18</v>
      </c>
      <c r="D128" s="9"/>
    </row>
    <row r="129" spans="1:4" x14ac:dyDescent="0.25">
      <c r="A129" s="7" t="str">
        <f t="shared" si="1"/>
        <v>2023.3</v>
      </c>
      <c r="B129" s="54">
        <v>45146</v>
      </c>
      <c r="C129" s="52">
        <v>4.2</v>
      </c>
      <c r="D129" s="9"/>
    </row>
    <row r="130" spans="1:4" x14ac:dyDescent="0.25">
      <c r="A130" s="7" t="str">
        <f t="shared" si="1"/>
        <v>2023.3</v>
      </c>
      <c r="B130" s="54">
        <v>45145</v>
      </c>
      <c r="C130" s="52">
        <v>4.2699999999999996</v>
      </c>
      <c r="D130" s="9"/>
    </row>
    <row r="131" spans="1:4" x14ac:dyDescent="0.25">
      <c r="A131" s="7" t="str">
        <f t="shared" si="1"/>
        <v>2023.3</v>
      </c>
      <c r="B131" s="54">
        <v>45142</v>
      </c>
      <c r="C131" s="52">
        <v>4.21</v>
      </c>
      <c r="D131" s="9"/>
    </row>
    <row r="132" spans="1:4" x14ac:dyDescent="0.25">
      <c r="A132" s="7" t="str">
        <f t="shared" ref="A132:A195" si="2">YEAR(B132)&amp;"."&amp;INT((MONTH(B132)-1)/3)+1</f>
        <v>2023.3</v>
      </c>
      <c r="B132" s="54">
        <v>45141</v>
      </c>
      <c r="C132" s="52">
        <v>4.32</v>
      </c>
      <c r="D132" s="9"/>
    </row>
    <row r="133" spans="1:4" x14ac:dyDescent="0.25">
      <c r="A133" s="7" t="str">
        <f t="shared" si="2"/>
        <v>2023.3</v>
      </c>
      <c r="B133" s="54">
        <v>45140</v>
      </c>
      <c r="C133" s="52">
        <v>4.17</v>
      </c>
      <c r="D133" s="9"/>
    </row>
    <row r="134" spans="1:4" x14ac:dyDescent="0.25">
      <c r="A134" s="7" t="str">
        <f t="shared" si="2"/>
        <v>2023.3</v>
      </c>
      <c r="B134" s="54">
        <v>45139</v>
      </c>
      <c r="C134" s="52">
        <v>4.1100000000000003</v>
      </c>
      <c r="D134" s="9"/>
    </row>
    <row r="135" spans="1:4" x14ac:dyDescent="0.25">
      <c r="A135" s="7" t="str">
        <f t="shared" si="2"/>
        <v>2023.3</v>
      </c>
      <c r="B135" s="54">
        <v>45138</v>
      </c>
      <c r="C135" s="52">
        <v>4.0199999999999996</v>
      </c>
      <c r="D135" s="9"/>
    </row>
    <row r="136" spans="1:4" x14ac:dyDescent="0.25">
      <c r="A136" s="7" t="str">
        <f t="shared" si="2"/>
        <v>2023.3</v>
      </c>
      <c r="B136" s="54">
        <v>45135</v>
      </c>
      <c r="C136" s="52">
        <v>4.03</v>
      </c>
      <c r="D136" s="9"/>
    </row>
    <row r="137" spans="1:4" x14ac:dyDescent="0.25">
      <c r="A137" s="7" t="str">
        <f t="shared" si="2"/>
        <v>2023.3</v>
      </c>
      <c r="B137" s="54">
        <v>45134</v>
      </c>
      <c r="C137" s="52">
        <v>4.0599999999999996</v>
      </c>
      <c r="D137" s="9"/>
    </row>
    <row r="138" spans="1:4" x14ac:dyDescent="0.25">
      <c r="A138" s="7" t="str">
        <f t="shared" si="2"/>
        <v>2023.3</v>
      </c>
      <c r="B138" s="54">
        <v>45133</v>
      </c>
      <c r="C138" s="52">
        <v>3.94</v>
      </c>
      <c r="D138" s="9"/>
    </row>
    <row r="139" spans="1:4" x14ac:dyDescent="0.25">
      <c r="A139" s="7" t="str">
        <f t="shared" si="2"/>
        <v>2023.3</v>
      </c>
      <c r="B139" s="54">
        <v>45132</v>
      </c>
      <c r="C139" s="52">
        <v>3.95</v>
      </c>
      <c r="D139" s="9"/>
    </row>
    <row r="140" spans="1:4" x14ac:dyDescent="0.25">
      <c r="A140" s="7" t="str">
        <f t="shared" si="2"/>
        <v>2023.3</v>
      </c>
      <c r="B140" s="54">
        <v>45131</v>
      </c>
      <c r="C140" s="52">
        <v>3.92</v>
      </c>
      <c r="D140" s="9"/>
    </row>
    <row r="141" spans="1:4" x14ac:dyDescent="0.25">
      <c r="A141" s="7" t="str">
        <f t="shared" si="2"/>
        <v>2023.3</v>
      </c>
      <c r="B141" s="54">
        <v>45128</v>
      </c>
      <c r="C141" s="52">
        <v>3.91</v>
      </c>
      <c r="D141" s="9"/>
    </row>
    <row r="142" spans="1:4" x14ac:dyDescent="0.25">
      <c r="A142" s="7" t="str">
        <f t="shared" si="2"/>
        <v>2023.3</v>
      </c>
      <c r="B142" s="54">
        <v>45127</v>
      </c>
      <c r="C142" s="52">
        <v>3.91</v>
      </c>
      <c r="D142" s="9"/>
    </row>
    <row r="143" spans="1:4" x14ac:dyDescent="0.25">
      <c r="A143" s="7" t="str">
        <f t="shared" si="2"/>
        <v>2023.3</v>
      </c>
      <c r="B143" s="54">
        <v>45126</v>
      </c>
      <c r="C143" s="52">
        <v>3.84</v>
      </c>
      <c r="D143" s="9"/>
    </row>
    <row r="144" spans="1:4" x14ac:dyDescent="0.25">
      <c r="A144" s="7" t="str">
        <f t="shared" si="2"/>
        <v>2023.3</v>
      </c>
      <c r="B144" s="54">
        <v>45125</v>
      </c>
      <c r="C144" s="52">
        <v>3.91</v>
      </c>
      <c r="D144" s="9"/>
    </row>
    <row r="145" spans="1:4" x14ac:dyDescent="0.25">
      <c r="A145" s="7" t="str">
        <f t="shared" si="2"/>
        <v>2023.3</v>
      </c>
      <c r="B145" s="54">
        <v>45124</v>
      </c>
      <c r="C145" s="52">
        <v>3.94</v>
      </c>
      <c r="D145" s="9"/>
    </row>
    <row r="146" spans="1:4" x14ac:dyDescent="0.25">
      <c r="A146" s="7" t="str">
        <f t="shared" si="2"/>
        <v>2023.3</v>
      </c>
      <c r="B146" s="54">
        <v>45121</v>
      </c>
      <c r="C146" s="52">
        <v>3.93</v>
      </c>
      <c r="D146" s="9"/>
    </row>
    <row r="147" spans="1:4" x14ac:dyDescent="0.25">
      <c r="A147" s="7" t="str">
        <f t="shared" si="2"/>
        <v>2023.3</v>
      </c>
      <c r="B147" s="54">
        <v>45120</v>
      </c>
      <c r="C147" s="52">
        <v>3.9</v>
      </c>
      <c r="D147" s="9"/>
    </row>
    <row r="148" spans="1:4" x14ac:dyDescent="0.25">
      <c r="A148" s="7" t="str">
        <f t="shared" si="2"/>
        <v>2023.3</v>
      </c>
      <c r="B148" s="54">
        <v>45119</v>
      </c>
      <c r="C148" s="52">
        <v>3.96</v>
      </c>
      <c r="D148" s="9"/>
    </row>
    <row r="149" spans="1:4" x14ac:dyDescent="0.25">
      <c r="A149" s="7" t="str">
        <f t="shared" si="2"/>
        <v>2023.3</v>
      </c>
      <c r="B149" s="54">
        <v>45118</v>
      </c>
      <c r="C149" s="52">
        <v>4.03</v>
      </c>
      <c r="D149" s="9"/>
    </row>
    <row r="150" spans="1:4" x14ac:dyDescent="0.25">
      <c r="A150" s="7" t="str">
        <f t="shared" si="2"/>
        <v>2023.3</v>
      </c>
      <c r="B150" s="54">
        <v>45117</v>
      </c>
      <c r="C150" s="52">
        <v>4.05</v>
      </c>
      <c r="D150" s="9"/>
    </row>
    <row r="151" spans="1:4" x14ac:dyDescent="0.25">
      <c r="A151" s="7" t="str">
        <f t="shared" si="2"/>
        <v>2023.3</v>
      </c>
      <c r="B151" s="54">
        <v>45114</v>
      </c>
      <c r="C151" s="52">
        <v>4.05</v>
      </c>
      <c r="D151" s="9"/>
    </row>
    <row r="152" spans="1:4" x14ac:dyDescent="0.25">
      <c r="A152" s="7" t="str">
        <f t="shared" si="2"/>
        <v>2023.3</v>
      </c>
      <c r="B152" s="54">
        <v>45113</v>
      </c>
      <c r="C152" s="52">
        <v>4.01</v>
      </c>
      <c r="D152" s="9"/>
    </row>
    <row r="153" spans="1:4" x14ac:dyDescent="0.25">
      <c r="A153" s="7" t="str">
        <f t="shared" si="2"/>
        <v>2023.3</v>
      </c>
      <c r="B153" s="54">
        <v>45112</v>
      </c>
      <c r="C153" s="52">
        <v>3.95</v>
      </c>
      <c r="D153" s="9"/>
    </row>
    <row r="154" spans="1:4" x14ac:dyDescent="0.25">
      <c r="A154" s="7" t="str">
        <f t="shared" si="2"/>
        <v>2023.3</v>
      </c>
      <c r="B154" s="54">
        <v>45111</v>
      </c>
      <c r="C154" s="52">
        <v>3.87</v>
      </c>
      <c r="D154" s="9"/>
    </row>
    <row r="155" spans="1:4" x14ac:dyDescent="0.25">
      <c r="A155" s="7" t="str">
        <f t="shared" si="2"/>
        <v>2023.3</v>
      </c>
      <c r="B155" s="54">
        <v>45110</v>
      </c>
      <c r="C155" s="52">
        <v>3.87</v>
      </c>
      <c r="D155" s="9"/>
    </row>
    <row r="156" spans="1:4" x14ac:dyDescent="0.25">
      <c r="A156" s="7" t="str">
        <f t="shared" si="2"/>
        <v>2023.2</v>
      </c>
      <c r="B156" s="54">
        <v>45107</v>
      </c>
      <c r="C156" s="52">
        <v>3.85</v>
      </c>
      <c r="D156" s="9"/>
    </row>
    <row r="157" spans="1:4" x14ac:dyDescent="0.25">
      <c r="A157" s="7" t="str">
        <f t="shared" si="2"/>
        <v>2023.2</v>
      </c>
      <c r="B157" s="54">
        <v>45106</v>
      </c>
      <c r="C157" s="52">
        <v>3.92</v>
      </c>
      <c r="D157" s="9"/>
    </row>
    <row r="158" spans="1:4" x14ac:dyDescent="0.25">
      <c r="A158" s="7" t="str">
        <f t="shared" si="2"/>
        <v>2023.2</v>
      </c>
      <c r="B158" s="54">
        <v>45105</v>
      </c>
      <c r="C158" s="52">
        <v>3.81</v>
      </c>
      <c r="D158" s="9"/>
    </row>
    <row r="159" spans="1:4" x14ac:dyDescent="0.25">
      <c r="A159" s="7" t="str">
        <f t="shared" si="2"/>
        <v>2023.2</v>
      </c>
      <c r="B159" s="54">
        <v>45104</v>
      </c>
      <c r="C159" s="52">
        <v>3.84</v>
      </c>
      <c r="D159" s="9"/>
    </row>
    <row r="160" spans="1:4" x14ac:dyDescent="0.25">
      <c r="A160" s="7" t="str">
        <f t="shared" si="2"/>
        <v>2023.2</v>
      </c>
      <c r="B160" s="54">
        <v>45103</v>
      </c>
      <c r="C160" s="52">
        <v>3.83</v>
      </c>
      <c r="D160" s="9"/>
    </row>
    <row r="161" spans="1:4" x14ac:dyDescent="0.25">
      <c r="A161" s="7" t="str">
        <f t="shared" si="2"/>
        <v>2023.2</v>
      </c>
      <c r="B161" s="54">
        <v>45100</v>
      </c>
      <c r="C161" s="52">
        <v>3.82</v>
      </c>
      <c r="D161" s="9"/>
    </row>
    <row r="162" spans="1:4" x14ac:dyDescent="0.25">
      <c r="A162" s="7" t="str">
        <f t="shared" si="2"/>
        <v>2023.2</v>
      </c>
      <c r="B162" s="54">
        <v>45099</v>
      </c>
      <c r="C162" s="52">
        <v>3.88</v>
      </c>
      <c r="D162" s="9"/>
    </row>
    <row r="163" spans="1:4" x14ac:dyDescent="0.25">
      <c r="A163" s="7" t="str">
        <f t="shared" si="2"/>
        <v>2023.2</v>
      </c>
      <c r="B163" s="54">
        <v>45098</v>
      </c>
      <c r="C163" s="52">
        <v>3.81</v>
      </c>
      <c r="D163" s="9"/>
    </row>
    <row r="164" spans="1:4" x14ac:dyDescent="0.25">
      <c r="A164" s="7" t="str">
        <f t="shared" si="2"/>
        <v>2023.2</v>
      </c>
      <c r="B164" s="54">
        <v>45097</v>
      </c>
      <c r="C164" s="52">
        <v>3.83</v>
      </c>
      <c r="D164" s="9"/>
    </row>
    <row r="165" spans="1:4" x14ac:dyDescent="0.25">
      <c r="A165" s="7" t="str">
        <f t="shared" si="2"/>
        <v>2023.2</v>
      </c>
      <c r="B165" s="54">
        <v>45096</v>
      </c>
      <c r="C165" s="52">
        <v>3.86</v>
      </c>
      <c r="D165" s="9"/>
    </row>
    <row r="166" spans="1:4" x14ac:dyDescent="0.25">
      <c r="A166" s="7" t="str">
        <f t="shared" si="2"/>
        <v>2023.2</v>
      </c>
      <c r="B166" s="54">
        <v>45093</v>
      </c>
      <c r="C166" s="52">
        <v>3.86</v>
      </c>
      <c r="D166" s="9"/>
    </row>
    <row r="167" spans="1:4" x14ac:dyDescent="0.25">
      <c r="A167" s="7" t="str">
        <f t="shared" si="2"/>
        <v>2023.2</v>
      </c>
      <c r="B167" s="54">
        <v>45092</v>
      </c>
      <c r="C167" s="52">
        <v>3.85</v>
      </c>
      <c r="D167" s="9"/>
    </row>
    <row r="168" spans="1:4" x14ac:dyDescent="0.25">
      <c r="A168" s="7" t="str">
        <f t="shared" si="2"/>
        <v>2023.2</v>
      </c>
      <c r="B168" s="54">
        <v>45091</v>
      </c>
      <c r="C168" s="52">
        <v>3.9</v>
      </c>
      <c r="D168" s="9"/>
    </row>
    <row r="169" spans="1:4" x14ac:dyDescent="0.25">
      <c r="A169" s="7" t="str">
        <f t="shared" si="2"/>
        <v>2023.2</v>
      </c>
      <c r="B169" s="54">
        <v>45090</v>
      </c>
      <c r="C169" s="52">
        <v>3.94</v>
      </c>
      <c r="D169" s="9"/>
    </row>
    <row r="170" spans="1:4" x14ac:dyDescent="0.25">
      <c r="A170" s="7" t="str">
        <f t="shared" si="2"/>
        <v>2023.2</v>
      </c>
      <c r="B170" s="54">
        <v>45089</v>
      </c>
      <c r="C170" s="52">
        <v>3.87</v>
      </c>
      <c r="D170" s="9"/>
    </row>
    <row r="171" spans="1:4" x14ac:dyDescent="0.25">
      <c r="A171" s="7" t="str">
        <f t="shared" si="2"/>
        <v>2023.2</v>
      </c>
      <c r="B171" s="54">
        <v>45086</v>
      </c>
      <c r="C171" s="52">
        <v>3.89</v>
      </c>
      <c r="D171" s="9"/>
    </row>
    <row r="172" spans="1:4" x14ac:dyDescent="0.25">
      <c r="A172" s="7" t="str">
        <f t="shared" si="2"/>
        <v>2023.2</v>
      </c>
      <c r="B172" s="54">
        <v>45085</v>
      </c>
      <c r="C172" s="52">
        <v>3.89</v>
      </c>
      <c r="D172" s="9"/>
    </row>
    <row r="173" spans="1:4" x14ac:dyDescent="0.25">
      <c r="A173" s="7" t="str">
        <f t="shared" si="2"/>
        <v>2023.2</v>
      </c>
      <c r="B173" s="54">
        <v>45084</v>
      </c>
      <c r="C173" s="52">
        <v>3.95</v>
      </c>
      <c r="D173" s="9"/>
    </row>
    <row r="174" spans="1:4" x14ac:dyDescent="0.25">
      <c r="A174" s="7" t="str">
        <f t="shared" si="2"/>
        <v>2023.2</v>
      </c>
      <c r="B174" s="54">
        <v>45083</v>
      </c>
      <c r="C174" s="52">
        <v>3.87</v>
      </c>
      <c r="D174" s="9"/>
    </row>
    <row r="175" spans="1:4" x14ac:dyDescent="0.25">
      <c r="A175" s="7" t="str">
        <f t="shared" si="2"/>
        <v>2023.2</v>
      </c>
      <c r="B175" s="54">
        <v>45082</v>
      </c>
      <c r="C175" s="52">
        <v>3.89</v>
      </c>
      <c r="D175" s="9"/>
    </row>
    <row r="176" spans="1:4" x14ac:dyDescent="0.25">
      <c r="A176" s="7" t="str">
        <f t="shared" si="2"/>
        <v>2023.2</v>
      </c>
      <c r="B176" s="54">
        <v>45079</v>
      </c>
      <c r="C176" s="52">
        <v>3.88</v>
      </c>
      <c r="D176" s="9"/>
    </row>
    <row r="177" spans="1:4" x14ac:dyDescent="0.25">
      <c r="A177" s="7" t="str">
        <f t="shared" si="2"/>
        <v>2023.2</v>
      </c>
      <c r="B177" s="54">
        <v>45078</v>
      </c>
      <c r="C177" s="52">
        <v>3.84</v>
      </c>
      <c r="D177" s="9"/>
    </row>
    <row r="178" spans="1:4" x14ac:dyDescent="0.25">
      <c r="A178" s="7" t="str">
        <f t="shared" si="2"/>
        <v>2023.2</v>
      </c>
      <c r="B178" s="54">
        <v>45077</v>
      </c>
      <c r="C178" s="52">
        <v>3.85</v>
      </c>
      <c r="D178" s="9"/>
    </row>
    <row r="179" spans="1:4" x14ac:dyDescent="0.25">
      <c r="A179" s="7" t="str">
        <f t="shared" si="2"/>
        <v>2023.2</v>
      </c>
      <c r="B179" s="54">
        <v>45076</v>
      </c>
      <c r="C179" s="52">
        <v>3.9</v>
      </c>
      <c r="D179" s="9"/>
    </row>
    <row r="180" spans="1:4" x14ac:dyDescent="0.25">
      <c r="A180" s="7" t="str">
        <f t="shared" si="2"/>
        <v>2023.2</v>
      </c>
      <c r="B180" s="54">
        <v>45075</v>
      </c>
      <c r="C180" s="52">
        <v>3.96</v>
      </c>
      <c r="D180" s="9"/>
    </row>
    <row r="181" spans="1:4" x14ac:dyDescent="0.25">
      <c r="A181" s="7" t="str">
        <f t="shared" si="2"/>
        <v>2023.2</v>
      </c>
      <c r="B181" s="54">
        <v>45072</v>
      </c>
      <c r="C181" s="52">
        <v>3.96</v>
      </c>
      <c r="D181" s="9"/>
    </row>
    <row r="182" spans="1:4" x14ac:dyDescent="0.25">
      <c r="A182" s="7" t="str">
        <f t="shared" si="2"/>
        <v>2023.2</v>
      </c>
      <c r="B182" s="54">
        <v>45071</v>
      </c>
      <c r="C182" s="52">
        <v>4.01</v>
      </c>
      <c r="D182" s="9"/>
    </row>
    <row r="183" spans="1:4" x14ac:dyDescent="0.25">
      <c r="A183" s="7" t="str">
        <f t="shared" si="2"/>
        <v>2023.2</v>
      </c>
      <c r="B183" s="54">
        <v>45070</v>
      </c>
      <c r="C183" s="52">
        <v>3.97</v>
      </c>
      <c r="D183" s="9"/>
    </row>
    <row r="184" spans="1:4" x14ac:dyDescent="0.25">
      <c r="A184" s="7" t="str">
        <f t="shared" si="2"/>
        <v>2023.2</v>
      </c>
      <c r="B184" s="54">
        <v>45069</v>
      </c>
      <c r="C184" s="52">
        <v>3.96</v>
      </c>
      <c r="D184" s="9"/>
    </row>
    <row r="185" spans="1:4" x14ac:dyDescent="0.25">
      <c r="A185" s="7" t="str">
        <f t="shared" si="2"/>
        <v>2023.2</v>
      </c>
      <c r="B185" s="54">
        <v>45068</v>
      </c>
      <c r="C185" s="52">
        <v>3.97</v>
      </c>
      <c r="D185" s="9"/>
    </row>
    <row r="186" spans="1:4" x14ac:dyDescent="0.25">
      <c r="A186" s="7" t="str">
        <f t="shared" si="2"/>
        <v>2023.2</v>
      </c>
      <c r="B186" s="54">
        <v>45065</v>
      </c>
      <c r="C186" s="52">
        <v>3.95</v>
      </c>
      <c r="D186" s="9"/>
    </row>
    <row r="187" spans="1:4" x14ac:dyDescent="0.25">
      <c r="A187" s="7" t="str">
        <f t="shared" si="2"/>
        <v>2023.2</v>
      </c>
      <c r="B187" s="54">
        <v>45064</v>
      </c>
      <c r="C187" s="52">
        <v>3.91</v>
      </c>
      <c r="D187" s="9"/>
    </row>
    <row r="188" spans="1:4" x14ac:dyDescent="0.25">
      <c r="A188" s="7" t="str">
        <f t="shared" si="2"/>
        <v>2023.2</v>
      </c>
      <c r="B188" s="54">
        <v>45063</v>
      </c>
      <c r="C188" s="52">
        <v>3.88</v>
      </c>
      <c r="D188" s="9"/>
    </row>
    <row r="189" spans="1:4" x14ac:dyDescent="0.25">
      <c r="A189" s="7" t="str">
        <f t="shared" si="2"/>
        <v>2023.2</v>
      </c>
      <c r="B189" s="54">
        <v>45062</v>
      </c>
      <c r="C189" s="52">
        <v>3.87</v>
      </c>
      <c r="D189" s="9"/>
    </row>
    <row r="190" spans="1:4" x14ac:dyDescent="0.25">
      <c r="A190" s="7" t="str">
        <f t="shared" si="2"/>
        <v>2023.2</v>
      </c>
      <c r="B190" s="54">
        <v>45061</v>
      </c>
      <c r="C190" s="52">
        <v>3.84</v>
      </c>
      <c r="D190" s="9"/>
    </row>
    <row r="191" spans="1:4" x14ac:dyDescent="0.25">
      <c r="A191" s="7" t="str">
        <f t="shared" si="2"/>
        <v>2023.2</v>
      </c>
      <c r="B191" s="54">
        <v>45058</v>
      </c>
      <c r="C191" s="52">
        <v>3.78</v>
      </c>
      <c r="D191" s="9"/>
    </row>
    <row r="192" spans="1:4" x14ac:dyDescent="0.25">
      <c r="A192" s="7" t="str">
        <f t="shared" si="2"/>
        <v>2023.2</v>
      </c>
      <c r="B192" s="54">
        <v>45057</v>
      </c>
      <c r="C192" s="52">
        <v>3.73</v>
      </c>
      <c r="D192" s="9"/>
    </row>
    <row r="193" spans="1:4" x14ac:dyDescent="0.25">
      <c r="A193" s="7" t="str">
        <f t="shared" si="2"/>
        <v>2023.2</v>
      </c>
      <c r="B193" s="54">
        <v>45056</v>
      </c>
      <c r="C193" s="52">
        <v>3.8</v>
      </c>
      <c r="D193" s="9"/>
    </row>
    <row r="194" spans="1:4" x14ac:dyDescent="0.25">
      <c r="A194" s="7" t="str">
        <f t="shared" si="2"/>
        <v>2023.2</v>
      </c>
      <c r="B194" s="54">
        <v>45055</v>
      </c>
      <c r="C194" s="52">
        <v>3.85</v>
      </c>
      <c r="D194" s="9"/>
    </row>
    <row r="195" spans="1:4" x14ac:dyDescent="0.25">
      <c r="A195" s="7" t="str">
        <f t="shared" si="2"/>
        <v>2023.2</v>
      </c>
      <c r="B195" s="54">
        <v>45054</v>
      </c>
      <c r="C195" s="52">
        <v>3.84</v>
      </c>
      <c r="D195" s="9"/>
    </row>
    <row r="196" spans="1:4" x14ac:dyDescent="0.25">
      <c r="A196" s="7" t="str">
        <f t="shared" ref="A196:A259" si="3">YEAR(B196)&amp;"."&amp;INT((MONTH(B196)-1)/3)+1</f>
        <v>2023.2</v>
      </c>
      <c r="B196" s="54">
        <v>45051</v>
      </c>
      <c r="C196" s="52">
        <v>3.76</v>
      </c>
      <c r="D196" s="9"/>
    </row>
    <row r="197" spans="1:4" x14ac:dyDescent="0.25">
      <c r="A197" s="7" t="str">
        <f t="shared" si="3"/>
        <v>2023.2</v>
      </c>
      <c r="B197" s="54">
        <v>45050</v>
      </c>
      <c r="C197" s="52">
        <v>3.73</v>
      </c>
      <c r="D197" s="9"/>
    </row>
    <row r="198" spans="1:4" x14ac:dyDescent="0.25">
      <c r="A198" s="7" t="str">
        <f t="shared" si="3"/>
        <v>2023.2</v>
      </c>
      <c r="B198" s="54">
        <v>45049</v>
      </c>
      <c r="C198" s="52">
        <v>3.7</v>
      </c>
      <c r="D198" s="9"/>
    </row>
    <row r="199" spans="1:4" x14ac:dyDescent="0.25">
      <c r="A199" s="7" t="str">
        <f t="shared" si="3"/>
        <v>2023.2</v>
      </c>
      <c r="B199" s="54">
        <v>45048</v>
      </c>
      <c r="C199" s="52">
        <v>3.72</v>
      </c>
      <c r="D199" s="9"/>
    </row>
    <row r="200" spans="1:4" x14ac:dyDescent="0.25">
      <c r="A200" s="7" t="str">
        <f t="shared" si="3"/>
        <v>2023.2</v>
      </c>
      <c r="B200" s="54">
        <v>45047</v>
      </c>
      <c r="C200" s="52">
        <v>3.84</v>
      </c>
      <c r="D200" s="9"/>
    </row>
    <row r="201" spans="1:4" x14ac:dyDescent="0.25">
      <c r="A201" s="7" t="str">
        <f t="shared" si="3"/>
        <v>2023.2</v>
      </c>
      <c r="B201" s="54">
        <v>45044</v>
      </c>
      <c r="C201" s="52">
        <v>3.67</v>
      </c>
      <c r="D201" s="9"/>
    </row>
    <row r="202" spans="1:4" x14ac:dyDescent="0.25">
      <c r="A202" s="7" t="str">
        <f t="shared" si="3"/>
        <v>2023.2</v>
      </c>
      <c r="B202" s="54">
        <v>45043</v>
      </c>
      <c r="C202" s="52">
        <v>3.76</v>
      </c>
      <c r="D202" s="9"/>
    </row>
    <row r="203" spans="1:4" x14ac:dyDescent="0.25">
      <c r="A203" s="7" t="str">
        <f t="shared" si="3"/>
        <v>2023.2</v>
      </c>
      <c r="B203" s="54">
        <v>45042</v>
      </c>
      <c r="C203" s="52">
        <v>3.7</v>
      </c>
      <c r="D203" s="9"/>
    </row>
    <row r="204" spans="1:4" x14ac:dyDescent="0.25">
      <c r="A204" s="7" t="str">
        <f t="shared" si="3"/>
        <v>2023.2</v>
      </c>
      <c r="B204" s="54">
        <v>45041</v>
      </c>
      <c r="C204" s="52">
        <v>3.65</v>
      </c>
      <c r="D204" s="9"/>
    </row>
    <row r="205" spans="1:4" x14ac:dyDescent="0.25">
      <c r="A205" s="7" t="str">
        <f t="shared" si="3"/>
        <v>2023.2</v>
      </c>
      <c r="B205" s="54">
        <v>45040</v>
      </c>
      <c r="C205" s="52">
        <v>3.73</v>
      </c>
      <c r="D205" s="9"/>
    </row>
    <row r="206" spans="1:4" x14ac:dyDescent="0.25">
      <c r="A206" s="7" t="str">
        <f t="shared" si="3"/>
        <v>2023.2</v>
      </c>
      <c r="B206" s="54">
        <v>45037</v>
      </c>
      <c r="C206" s="52">
        <v>3.78</v>
      </c>
      <c r="D206" s="9"/>
    </row>
    <row r="207" spans="1:4" x14ac:dyDescent="0.25">
      <c r="A207" s="7" t="str">
        <f t="shared" si="3"/>
        <v>2023.2</v>
      </c>
      <c r="B207" s="54">
        <v>45036</v>
      </c>
      <c r="C207" s="52">
        <v>3.75</v>
      </c>
      <c r="D207" s="9"/>
    </row>
    <row r="208" spans="1:4" x14ac:dyDescent="0.25">
      <c r="A208" s="7" t="str">
        <f t="shared" si="3"/>
        <v>2023.2</v>
      </c>
      <c r="B208" s="54">
        <v>45035</v>
      </c>
      <c r="C208" s="52">
        <v>3.79</v>
      </c>
      <c r="D208" s="9"/>
    </row>
    <row r="209" spans="1:4" x14ac:dyDescent="0.25">
      <c r="A209" s="7" t="str">
        <f t="shared" si="3"/>
        <v>2023.2</v>
      </c>
      <c r="B209" s="54">
        <v>45034</v>
      </c>
      <c r="C209" s="52">
        <v>3.79</v>
      </c>
      <c r="D209" s="9"/>
    </row>
    <row r="210" spans="1:4" x14ac:dyDescent="0.25">
      <c r="A210" s="7" t="str">
        <f t="shared" si="3"/>
        <v>2023.2</v>
      </c>
      <c r="B210" s="54">
        <v>45033</v>
      </c>
      <c r="C210" s="52">
        <v>3.81</v>
      </c>
      <c r="D210" s="9"/>
    </row>
    <row r="211" spans="1:4" x14ac:dyDescent="0.25">
      <c r="A211" s="7" t="str">
        <f t="shared" si="3"/>
        <v>2023.2</v>
      </c>
      <c r="B211" s="54">
        <v>45030</v>
      </c>
      <c r="C211" s="52">
        <v>3.74</v>
      </c>
      <c r="D211" s="9"/>
    </row>
    <row r="212" spans="1:4" x14ac:dyDescent="0.25">
      <c r="A212" s="7" t="str">
        <f t="shared" si="3"/>
        <v>2023.2</v>
      </c>
      <c r="B212" s="54">
        <v>45029</v>
      </c>
      <c r="C212" s="52">
        <v>3.69</v>
      </c>
      <c r="D212" s="9"/>
    </row>
    <row r="213" spans="1:4" x14ac:dyDescent="0.25">
      <c r="A213" s="7" t="str">
        <f t="shared" si="3"/>
        <v>2023.2</v>
      </c>
      <c r="B213" s="54">
        <v>45028</v>
      </c>
      <c r="C213" s="52">
        <v>3.64</v>
      </c>
      <c r="D213" s="9"/>
    </row>
    <row r="214" spans="1:4" x14ac:dyDescent="0.25">
      <c r="A214" s="7" t="str">
        <f t="shared" si="3"/>
        <v>2023.2</v>
      </c>
      <c r="B214" s="54">
        <v>45027</v>
      </c>
      <c r="C214" s="52">
        <v>3.62</v>
      </c>
      <c r="D214" s="9"/>
    </row>
    <row r="215" spans="1:4" x14ac:dyDescent="0.25">
      <c r="A215" s="7" t="str">
        <f t="shared" si="3"/>
        <v>2023.2</v>
      </c>
      <c r="B215" s="54">
        <v>45026</v>
      </c>
      <c r="C215" s="52">
        <v>3.62</v>
      </c>
      <c r="D215" s="9"/>
    </row>
    <row r="216" spans="1:4" x14ac:dyDescent="0.25">
      <c r="A216" s="7" t="str">
        <f t="shared" si="3"/>
        <v>2023.2</v>
      </c>
      <c r="B216" s="54">
        <v>45023</v>
      </c>
      <c r="C216" s="52">
        <v>3.61</v>
      </c>
      <c r="D216" s="9"/>
    </row>
    <row r="217" spans="1:4" x14ac:dyDescent="0.25">
      <c r="A217" s="7" t="str">
        <f t="shared" si="3"/>
        <v>2023.2</v>
      </c>
      <c r="B217" s="54">
        <v>45022</v>
      </c>
      <c r="C217" s="52">
        <v>3.54</v>
      </c>
      <c r="D217" s="9"/>
    </row>
    <row r="218" spans="1:4" x14ac:dyDescent="0.25">
      <c r="A218" s="7" t="str">
        <f t="shared" si="3"/>
        <v>2023.2</v>
      </c>
      <c r="B218" s="54">
        <v>45021</v>
      </c>
      <c r="C218" s="52">
        <v>3.56</v>
      </c>
      <c r="D218" s="9"/>
    </row>
    <row r="219" spans="1:4" x14ac:dyDescent="0.25">
      <c r="A219" s="7" t="str">
        <f t="shared" si="3"/>
        <v>2023.2</v>
      </c>
      <c r="B219" s="54">
        <v>45020</v>
      </c>
      <c r="C219" s="52">
        <v>3.6</v>
      </c>
      <c r="D219" s="9"/>
    </row>
    <row r="220" spans="1:4" x14ac:dyDescent="0.25">
      <c r="A220" s="7" t="str">
        <f t="shared" si="3"/>
        <v>2023.2</v>
      </c>
      <c r="B220" s="54">
        <v>45019</v>
      </c>
      <c r="C220" s="52">
        <v>3.64</v>
      </c>
      <c r="D220" s="9"/>
    </row>
    <row r="221" spans="1:4" x14ac:dyDescent="0.25">
      <c r="A221" s="7" t="str">
        <f t="shared" si="3"/>
        <v>2023.1</v>
      </c>
      <c r="B221" s="54">
        <v>45016</v>
      </c>
      <c r="C221" s="52">
        <v>3.67</v>
      </c>
      <c r="D221" s="9"/>
    </row>
    <row r="222" spans="1:4" x14ac:dyDescent="0.25">
      <c r="A222" s="7" t="str">
        <f t="shared" si="3"/>
        <v>2023.1</v>
      </c>
      <c r="B222" s="54">
        <v>45015</v>
      </c>
      <c r="C222" s="52">
        <v>3.74</v>
      </c>
      <c r="D222" s="9"/>
    </row>
    <row r="223" spans="1:4" x14ac:dyDescent="0.25">
      <c r="A223" s="7" t="str">
        <f t="shared" si="3"/>
        <v>2023.1</v>
      </c>
      <c r="B223" s="54">
        <v>45014</v>
      </c>
      <c r="C223" s="52">
        <v>3.78</v>
      </c>
      <c r="D223" s="9"/>
    </row>
    <row r="224" spans="1:4" x14ac:dyDescent="0.25">
      <c r="A224" s="7" t="str">
        <f t="shared" si="3"/>
        <v>2023.1</v>
      </c>
      <c r="B224" s="54">
        <v>45013</v>
      </c>
      <c r="C224" s="52">
        <v>3.77</v>
      </c>
      <c r="D224" s="9"/>
    </row>
    <row r="225" spans="1:4" x14ac:dyDescent="0.25">
      <c r="A225" s="7" t="str">
        <f t="shared" si="3"/>
        <v>2023.1</v>
      </c>
      <c r="B225" s="54">
        <v>45012</v>
      </c>
      <c r="C225" s="52">
        <v>3.77</v>
      </c>
      <c r="D225" s="9"/>
    </row>
    <row r="226" spans="1:4" x14ac:dyDescent="0.25">
      <c r="A226" s="7" t="str">
        <f t="shared" si="3"/>
        <v>2023.1</v>
      </c>
      <c r="B226" s="54">
        <v>45009</v>
      </c>
      <c r="C226" s="52">
        <v>3.64</v>
      </c>
      <c r="D226" s="9"/>
    </row>
    <row r="227" spans="1:4" x14ac:dyDescent="0.25">
      <c r="A227" s="7" t="str">
        <f t="shared" si="3"/>
        <v>2023.1</v>
      </c>
      <c r="B227" s="54">
        <v>45008</v>
      </c>
      <c r="C227" s="52">
        <v>3.66</v>
      </c>
      <c r="D227" s="9"/>
    </row>
    <row r="228" spans="1:4" x14ac:dyDescent="0.25">
      <c r="A228" s="7" t="str">
        <f t="shared" si="3"/>
        <v>2023.1</v>
      </c>
      <c r="B228" s="54">
        <v>45007</v>
      </c>
      <c r="C228" s="52">
        <v>3.68</v>
      </c>
      <c r="D228" s="9"/>
    </row>
    <row r="229" spans="1:4" x14ac:dyDescent="0.25">
      <c r="A229" s="7" t="str">
        <f t="shared" si="3"/>
        <v>2023.1</v>
      </c>
      <c r="B229" s="54">
        <v>45006</v>
      </c>
      <c r="C229" s="52">
        <v>3.73</v>
      </c>
      <c r="D229" s="9"/>
    </row>
    <row r="230" spans="1:4" x14ac:dyDescent="0.25">
      <c r="A230" s="7" t="str">
        <f t="shared" si="3"/>
        <v>2023.1</v>
      </c>
      <c r="B230" s="54">
        <v>45005</v>
      </c>
      <c r="C230" s="52">
        <v>3.65</v>
      </c>
      <c r="D230" s="9"/>
    </row>
    <row r="231" spans="1:4" x14ac:dyDescent="0.25">
      <c r="A231" s="7" t="str">
        <f t="shared" si="3"/>
        <v>2023.1</v>
      </c>
      <c r="B231" s="54">
        <v>45002</v>
      </c>
      <c r="C231" s="52">
        <v>3.6</v>
      </c>
      <c r="D231" s="9"/>
    </row>
    <row r="232" spans="1:4" x14ac:dyDescent="0.25">
      <c r="A232" s="7" t="str">
        <f t="shared" si="3"/>
        <v>2023.1</v>
      </c>
      <c r="B232" s="54">
        <v>45001</v>
      </c>
      <c r="C232" s="52">
        <v>3.71</v>
      </c>
      <c r="D232" s="9"/>
    </row>
    <row r="233" spans="1:4" x14ac:dyDescent="0.25">
      <c r="A233" s="7" t="str">
        <f t="shared" si="3"/>
        <v>2023.1</v>
      </c>
      <c r="B233" s="54">
        <v>45000</v>
      </c>
      <c r="C233" s="52">
        <v>3.7</v>
      </c>
      <c r="D233" s="9"/>
    </row>
    <row r="234" spans="1:4" x14ac:dyDescent="0.25">
      <c r="A234" s="7" t="str">
        <f t="shared" si="3"/>
        <v>2023.1</v>
      </c>
      <c r="B234" s="54">
        <v>44999</v>
      </c>
      <c r="C234" s="52">
        <v>3.77</v>
      </c>
      <c r="D234" s="9"/>
    </row>
    <row r="235" spans="1:4" x14ac:dyDescent="0.25">
      <c r="A235" s="7" t="str">
        <f t="shared" si="3"/>
        <v>2023.1</v>
      </c>
      <c r="B235" s="54">
        <v>44998</v>
      </c>
      <c r="C235" s="52">
        <v>3.7</v>
      </c>
      <c r="D235" s="9"/>
    </row>
    <row r="236" spans="1:4" x14ac:dyDescent="0.25">
      <c r="A236" s="7" t="str">
        <f t="shared" si="3"/>
        <v>2023.1</v>
      </c>
      <c r="B236" s="54">
        <v>44995</v>
      </c>
      <c r="C236" s="52">
        <v>3.7</v>
      </c>
      <c r="D236" s="9"/>
    </row>
    <row r="237" spans="1:4" x14ac:dyDescent="0.25">
      <c r="A237" s="7" t="str">
        <f t="shared" si="3"/>
        <v>2023.1</v>
      </c>
      <c r="B237" s="54">
        <v>44994</v>
      </c>
      <c r="C237" s="52">
        <v>3.88</v>
      </c>
      <c r="D237" s="9"/>
    </row>
    <row r="238" spans="1:4" x14ac:dyDescent="0.25">
      <c r="A238" s="7" t="str">
        <f t="shared" si="3"/>
        <v>2023.1</v>
      </c>
      <c r="B238" s="54">
        <v>44993</v>
      </c>
      <c r="C238" s="52">
        <v>3.88</v>
      </c>
      <c r="D238" s="9"/>
    </row>
    <row r="239" spans="1:4" x14ac:dyDescent="0.25">
      <c r="A239" s="7" t="str">
        <f t="shared" si="3"/>
        <v>2023.1</v>
      </c>
      <c r="B239" s="54">
        <v>44992</v>
      </c>
      <c r="C239" s="52">
        <v>3.88</v>
      </c>
      <c r="D239" s="9"/>
    </row>
    <row r="240" spans="1:4" x14ac:dyDescent="0.25">
      <c r="A240" s="7" t="str">
        <f t="shared" si="3"/>
        <v>2023.1</v>
      </c>
      <c r="B240" s="54">
        <v>44991</v>
      </c>
      <c r="C240" s="52">
        <v>3.92</v>
      </c>
      <c r="D240" s="9"/>
    </row>
    <row r="241" spans="1:4" x14ac:dyDescent="0.25">
      <c r="A241" s="7" t="str">
        <f t="shared" si="3"/>
        <v>2023.1</v>
      </c>
      <c r="B241" s="54">
        <v>44988</v>
      </c>
      <c r="C241" s="52">
        <v>3.9</v>
      </c>
      <c r="D241" s="9"/>
    </row>
    <row r="242" spans="1:4" x14ac:dyDescent="0.25">
      <c r="A242" s="7" t="str">
        <f t="shared" si="3"/>
        <v>2023.1</v>
      </c>
      <c r="B242" s="54">
        <v>44987</v>
      </c>
      <c r="C242" s="52">
        <v>4.03</v>
      </c>
      <c r="D242" s="9"/>
    </row>
    <row r="243" spans="1:4" x14ac:dyDescent="0.25">
      <c r="A243" s="7" t="str">
        <f t="shared" si="3"/>
        <v>2023.1</v>
      </c>
      <c r="B243" s="54">
        <v>44986</v>
      </c>
      <c r="C243" s="52">
        <v>3.97</v>
      </c>
      <c r="D243" s="9"/>
    </row>
    <row r="244" spans="1:4" x14ac:dyDescent="0.25">
      <c r="A244" s="7" t="str">
        <f t="shared" si="3"/>
        <v>2023.1</v>
      </c>
      <c r="B244" s="54">
        <v>44985</v>
      </c>
      <c r="C244" s="52">
        <v>3.93</v>
      </c>
      <c r="D244" s="9"/>
    </row>
    <row r="245" spans="1:4" x14ac:dyDescent="0.25">
      <c r="A245" s="7" t="str">
        <f t="shared" si="3"/>
        <v>2023.1</v>
      </c>
      <c r="B245" s="54">
        <v>44984</v>
      </c>
      <c r="C245" s="52">
        <v>3.93</v>
      </c>
      <c r="D245" s="9"/>
    </row>
    <row r="246" spans="1:4" x14ac:dyDescent="0.25">
      <c r="A246" s="7" t="str">
        <f t="shared" si="3"/>
        <v>2023.1</v>
      </c>
      <c r="B246" s="54">
        <v>44981</v>
      </c>
      <c r="C246" s="52">
        <v>3.93</v>
      </c>
      <c r="D246" s="9"/>
    </row>
    <row r="247" spans="1:4" x14ac:dyDescent="0.25">
      <c r="A247" s="7" t="str">
        <f t="shared" si="3"/>
        <v>2023.1</v>
      </c>
      <c r="B247" s="54">
        <v>44980</v>
      </c>
      <c r="C247" s="52">
        <v>3.88</v>
      </c>
      <c r="D247" s="9"/>
    </row>
    <row r="248" spans="1:4" x14ac:dyDescent="0.25">
      <c r="A248" s="7" t="str">
        <f t="shared" si="3"/>
        <v>2023.1</v>
      </c>
      <c r="B248" s="54">
        <v>44979</v>
      </c>
      <c r="C248" s="52">
        <v>3.94</v>
      </c>
      <c r="D248" s="9"/>
    </row>
    <row r="249" spans="1:4" x14ac:dyDescent="0.25">
      <c r="A249" s="7" t="str">
        <f t="shared" si="3"/>
        <v>2023.1</v>
      </c>
      <c r="B249" s="54">
        <v>44978</v>
      </c>
      <c r="C249" s="52">
        <v>3.98</v>
      </c>
      <c r="D249" s="9"/>
    </row>
    <row r="250" spans="1:4" x14ac:dyDescent="0.25">
      <c r="A250" s="7" t="str">
        <f t="shared" si="3"/>
        <v>2023.1</v>
      </c>
      <c r="B250" s="54">
        <v>44977</v>
      </c>
      <c r="C250" s="52">
        <v>3.88</v>
      </c>
      <c r="D250" s="9"/>
    </row>
    <row r="251" spans="1:4" x14ac:dyDescent="0.25">
      <c r="A251" s="7" t="str">
        <f t="shared" si="3"/>
        <v>2023.1</v>
      </c>
      <c r="B251" s="54">
        <v>44974</v>
      </c>
      <c r="C251" s="52">
        <v>3.88</v>
      </c>
      <c r="D251" s="9"/>
    </row>
    <row r="252" spans="1:4" x14ac:dyDescent="0.25">
      <c r="A252" s="7" t="str">
        <f t="shared" si="3"/>
        <v>2023.1</v>
      </c>
      <c r="B252" s="54">
        <v>44973</v>
      </c>
      <c r="C252" s="52">
        <v>3.92</v>
      </c>
      <c r="D252" s="9"/>
    </row>
    <row r="253" spans="1:4" x14ac:dyDescent="0.25">
      <c r="A253" s="7" t="str">
        <f t="shared" si="3"/>
        <v>2023.1</v>
      </c>
      <c r="B253" s="54">
        <v>44972</v>
      </c>
      <c r="C253" s="52">
        <v>3.85</v>
      </c>
      <c r="D253" s="9"/>
    </row>
    <row r="254" spans="1:4" x14ac:dyDescent="0.25">
      <c r="A254" s="7" t="str">
        <f t="shared" si="3"/>
        <v>2023.1</v>
      </c>
      <c r="B254" s="54">
        <v>44971</v>
      </c>
      <c r="C254" s="52">
        <v>3.81</v>
      </c>
      <c r="D254" s="9"/>
    </row>
    <row r="255" spans="1:4" x14ac:dyDescent="0.25">
      <c r="A255" s="7" t="str">
        <f t="shared" si="3"/>
        <v>2023.1</v>
      </c>
      <c r="B255" s="54">
        <v>44970</v>
      </c>
      <c r="C255" s="52">
        <v>3.79</v>
      </c>
      <c r="D255" s="9"/>
    </row>
    <row r="256" spans="1:4" x14ac:dyDescent="0.25">
      <c r="A256" s="7" t="str">
        <f t="shared" si="3"/>
        <v>2023.1</v>
      </c>
      <c r="B256" s="54">
        <v>44967</v>
      </c>
      <c r="C256" s="52">
        <v>3.83</v>
      </c>
      <c r="D256" s="9"/>
    </row>
    <row r="257" spans="1:4" x14ac:dyDescent="0.25">
      <c r="A257" s="7" t="str">
        <f t="shared" si="3"/>
        <v>2023.1</v>
      </c>
      <c r="B257" s="54">
        <v>44966</v>
      </c>
      <c r="C257" s="52">
        <v>3.75</v>
      </c>
      <c r="D257" s="9"/>
    </row>
    <row r="258" spans="1:4" x14ac:dyDescent="0.25">
      <c r="A258" s="7" t="str">
        <f t="shared" si="3"/>
        <v>2023.1</v>
      </c>
      <c r="B258" s="54">
        <v>44965</v>
      </c>
      <c r="C258" s="52">
        <v>3.7</v>
      </c>
      <c r="D258" s="9"/>
    </row>
    <row r="259" spans="1:4" x14ac:dyDescent="0.25">
      <c r="A259" s="7" t="str">
        <f t="shared" si="3"/>
        <v>2023.1</v>
      </c>
      <c r="B259" s="54">
        <v>44964</v>
      </c>
      <c r="C259" s="52">
        <v>3.72</v>
      </c>
      <c r="D259" s="9"/>
    </row>
    <row r="260" spans="1:4" x14ac:dyDescent="0.25">
      <c r="A260" s="7" t="str">
        <f t="shared" ref="A260:A323" si="4">YEAR(B260)&amp;"."&amp;INT((MONTH(B260)-1)/3)+1</f>
        <v>2023.1</v>
      </c>
      <c r="B260" s="54">
        <v>44963</v>
      </c>
      <c r="C260" s="52">
        <v>3.67</v>
      </c>
      <c r="D260" s="9"/>
    </row>
    <row r="261" spans="1:4" x14ac:dyDescent="0.25">
      <c r="A261" s="7" t="str">
        <f t="shared" si="4"/>
        <v>2023.1</v>
      </c>
      <c r="B261" s="54">
        <v>44960</v>
      </c>
      <c r="C261" s="52">
        <v>3.63</v>
      </c>
      <c r="D261" s="9"/>
    </row>
    <row r="262" spans="1:4" x14ac:dyDescent="0.25">
      <c r="A262" s="7" t="str">
        <f t="shared" si="4"/>
        <v>2023.1</v>
      </c>
      <c r="B262" s="54">
        <v>44959</v>
      </c>
      <c r="C262" s="52">
        <v>3.55</v>
      </c>
      <c r="D262" s="9"/>
    </row>
    <row r="263" spans="1:4" x14ac:dyDescent="0.25">
      <c r="A263" s="7" t="str">
        <f t="shared" si="4"/>
        <v>2023.1</v>
      </c>
      <c r="B263" s="54">
        <v>44958</v>
      </c>
      <c r="C263" s="52">
        <v>3.55</v>
      </c>
      <c r="D263" s="9"/>
    </row>
    <row r="264" spans="1:4" x14ac:dyDescent="0.25">
      <c r="A264" s="7" t="str">
        <f t="shared" si="4"/>
        <v>2023.1</v>
      </c>
      <c r="B264" s="54">
        <v>44957</v>
      </c>
      <c r="C264" s="52">
        <v>3.65</v>
      </c>
      <c r="D264" s="9"/>
    </row>
    <row r="265" spans="1:4" x14ac:dyDescent="0.25">
      <c r="A265" s="7" t="str">
        <f t="shared" si="4"/>
        <v>2023.1</v>
      </c>
      <c r="B265" s="54">
        <v>44956</v>
      </c>
      <c r="C265" s="52">
        <v>3.66</v>
      </c>
      <c r="D265" s="9"/>
    </row>
    <row r="266" spans="1:4" x14ac:dyDescent="0.25">
      <c r="A266" s="7" t="str">
        <f t="shared" si="4"/>
        <v>2023.1</v>
      </c>
      <c r="B266" s="54">
        <v>44953</v>
      </c>
      <c r="C266" s="52">
        <v>3.64</v>
      </c>
      <c r="D266" s="9"/>
    </row>
    <row r="267" spans="1:4" x14ac:dyDescent="0.25">
      <c r="A267" s="7" t="str">
        <f t="shared" si="4"/>
        <v>2023.1</v>
      </c>
      <c r="B267" s="54">
        <v>44952</v>
      </c>
      <c r="C267" s="52">
        <v>3.62</v>
      </c>
      <c r="D267" s="9"/>
    </row>
    <row r="268" spans="1:4" x14ac:dyDescent="0.25">
      <c r="A268" s="7" t="str">
        <f t="shared" si="4"/>
        <v>2023.1</v>
      </c>
      <c r="B268" s="54">
        <v>44951</v>
      </c>
      <c r="C268" s="52">
        <v>3.62</v>
      </c>
      <c r="D268" s="9"/>
    </row>
    <row r="269" spans="1:4" x14ac:dyDescent="0.25">
      <c r="A269" s="7" t="str">
        <f t="shared" si="4"/>
        <v>2023.1</v>
      </c>
      <c r="B269" s="54">
        <v>44950</v>
      </c>
      <c r="C269" s="52">
        <v>3.62</v>
      </c>
      <c r="D269" s="9"/>
    </row>
    <row r="270" spans="1:4" x14ac:dyDescent="0.25">
      <c r="A270" s="7" t="str">
        <f t="shared" si="4"/>
        <v>2023.1</v>
      </c>
      <c r="B270" s="54">
        <v>44949</v>
      </c>
      <c r="C270" s="52">
        <v>3.69</v>
      </c>
      <c r="D270" s="9"/>
    </row>
    <row r="271" spans="1:4" x14ac:dyDescent="0.25">
      <c r="A271" s="7" t="str">
        <f t="shared" si="4"/>
        <v>2023.1</v>
      </c>
      <c r="B271" s="54">
        <v>44946</v>
      </c>
      <c r="C271" s="52">
        <v>3.66</v>
      </c>
      <c r="D271" s="9"/>
    </row>
    <row r="272" spans="1:4" x14ac:dyDescent="0.25">
      <c r="A272" s="7" t="str">
        <f t="shared" si="4"/>
        <v>2023.1</v>
      </c>
      <c r="B272" s="54">
        <v>44945</v>
      </c>
      <c r="C272" s="52">
        <v>3.57</v>
      </c>
      <c r="D272" s="9"/>
    </row>
    <row r="273" spans="1:4" x14ac:dyDescent="0.25">
      <c r="A273" s="7" t="str">
        <f t="shared" si="4"/>
        <v>2023.1</v>
      </c>
      <c r="B273" s="54">
        <v>44944</v>
      </c>
      <c r="C273" s="52">
        <v>3.54</v>
      </c>
      <c r="D273" s="9"/>
    </row>
    <row r="274" spans="1:4" x14ac:dyDescent="0.25">
      <c r="A274" s="7" t="str">
        <f t="shared" si="4"/>
        <v>2023.1</v>
      </c>
      <c r="B274" s="54">
        <v>44943</v>
      </c>
      <c r="C274" s="52">
        <v>3.64</v>
      </c>
      <c r="D274" s="9"/>
    </row>
    <row r="275" spans="1:4" x14ac:dyDescent="0.25">
      <c r="A275" s="7" t="str">
        <f t="shared" si="4"/>
        <v>2023.1</v>
      </c>
      <c r="B275" s="54">
        <v>44942</v>
      </c>
      <c r="C275" s="52">
        <v>3.61</v>
      </c>
      <c r="D275" s="9"/>
    </row>
    <row r="276" spans="1:4" x14ac:dyDescent="0.25">
      <c r="A276" s="7" t="str">
        <f t="shared" si="4"/>
        <v>2023.1</v>
      </c>
      <c r="B276" s="54">
        <v>44939</v>
      </c>
      <c r="C276" s="52">
        <v>3.61</v>
      </c>
      <c r="D276" s="9"/>
    </row>
    <row r="277" spans="1:4" x14ac:dyDescent="0.25">
      <c r="A277" s="7" t="str">
        <f t="shared" si="4"/>
        <v>2023.1</v>
      </c>
      <c r="B277" s="54">
        <v>44938</v>
      </c>
      <c r="C277" s="52">
        <v>3.56</v>
      </c>
      <c r="D277" s="9"/>
    </row>
    <row r="278" spans="1:4" x14ac:dyDescent="0.25">
      <c r="A278" s="7" t="str">
        <f t="shared" si="4"/>
        <v>2023.1</v>
      </c>
      <c r="B278" s="54">
        <v>44937</v>
      </c>
      <c r="C278" s="52">
        <v>3.67</v>
      </c>
      <c r="D278" s="9"/>
    </row>
    <row r="279" spans="1:4" x14ac:dyDescent="0.25">
      <c r="A279" s="7" t="str">
        <f t="shared" si="4"/>
        <v>2023.1</v>
      </c>
      <c r="B279" s="54">
        <v>44936</v>
      </c>
      <c r="C279" s="52">
        <v>3.74</v>
      </c>
      <c r="D279" s="9"/>
    </row>
    <row r="280" spans="1:4" x14ac:dyDescent="0.25">
      <c r="A280" s="7" t="str">
        <f t="shared" si="4"/>
        <v>2023.1</v>
      </c>
      <c r="B280" s="54">
        <v>44935</v>
      </c>
      <c r="C280" s="52">
        <v>3.66</v>
      </c>
      <c r="D280" s="9"/>
    </row>
    <row r="281" spans="1:4" x14ac:dyDescent="0.25">
      <c r="A281" s="7" t="str">
        <f t="shared" si="4"/>
        <v>2023.1</v>
      </c>
      <c r="B281" s="54">
        <v>44932</v>
      </c>
      <c r="C281" s="52">
        <v>3.67</v>
      </c>
      <c r="D281" s="9"/>
    </row>
    <row r="282" spans="1:4" x14ac:dyDescent="0.25">
      <c r="A282" s="7" t="str">
        <f t="shared" si="4"/>
        <v>2023.1</v>
      </c>
      <c r="B282" s="54">
        <v>44931</v>
      </c>
      <c r="C282" s="52">
        <v>3.78</v>
      </c>
      <c r="D282" s="9"/>
    </row>
    <row r="283" spans="1:4" x14ac:dyDescent="0.25">
      <c r="A283" s="7" t="str">
        <f t="shared" si="4"/>
        <v>2023.1</v>
      </c>
      <c r="B283" s="54">
        <v>44930</v>
      </c>
      <c r="C283" s="52">
        <v>3.81</v>
      </c>
      <c r="D283" s="9"/>
    </row>
    <row r="284" spans="1:4" x14ac:dyDescent="0.25">
      <c r="A284" s="7" t="str">
        <f t="shared" si="4"/>
        <v>2023.1</v>
      </c>
      <c r="B284" s="54">
        <v>44929</v>
      </c>
      <c r="C284" s="52">
        <v>3.88</v>
      </c>
      <c r="D284" s="9"/>
    </row>
    <row r="285" spans="1:4" x14ac:dyDescent="0.25">
      <c r="A285" s="7" t="str">
        <f t="shared" si="4"/>
        <v>2023.1</v>
      </c>
      <c r="B285" s="54">
        <v>44928</v>
      </c>
      <c r="C285" s="52">
        <v>3.97</v>
      </c>
      <c r="D285" s="9"/>
    </row>
    <row r="286" spans="1:4" x14ac:dyDescent="0.25">
      <c r="A286" s="7" t="str">
        <f t="shared" si="4"/>
        <v>2022.4</v>
      </c>
      <c r="B286" s="54">
        <v>44925</v>
      </c>
      <c r="C286" s="52">
        <v>3.97</v>
      </c>
      <c r="D286" s="9"/>
    </row>
    <row r="287" spans="1:4" x14ac:dyDescent="0.25">
      <c r="A287" s="7" t="str">
        <f t="shared" si="4"/>
        <v>2022.4</v>
      </c>
      <c r="B287" s="54">
        <v>44924</v>
      </c>
      <c r="C287" s="52">
        <v>3.92</v>
      </c>
      <c r="D287" s="9"/>
    </row>
    <row r="288" spans="1:4" x14ac:dyDescent="0.25">
      <c r="A288" s="7" t="str">
        <f t="shared" si="4"/>
        <v>2022.4</v>
      </c>
      <c r="B288" s="54">
        <v>44923</v>
      </c>
      <c r="C288" s="52">
        <v>3.98</v>
      </c>
      <c r="D288" s="9"/>
    </row>
    <row r="289" spans="1:4" x14ac:dyDescent="0.25">
      <c r="A289" s="7" t="str">
        <f t="shared" si="4"/>
        <v>2022.4</v>
      </c>
      <c r="B289" s="54">
        <v>44922</v>
      </c>
      <c r="C289" s="52">
        <v>3.93</v>
      </c>
      <c r="D289" s="9"/>
    </row>
    <row r="290" spans="1:4" x14ac:dyDescent="0.25">
      <c r="A290" s="7" t="str">
        <f t="shared" si="4"/>
        <v>2022.4</v>
      </c>
      <c r="B290" s="54">
        <v>44921</v>
      </c>
      <c r="C290" s="52">
        <v>3.82</v>
      </c>
      <c r="D290" s="9"/>
    </row>
    <row r="291" spans="1:4" x14ac:dyDescent="0.25">
      <c r="A291" s="7" t="str">
        <f t="shared" si="4"/>
        <v>2022.4</v>
      </c>
      <c r="B291" s="54">
        <v>44918</v>
      </c>
      <c r="C291" s="52">
        <v>3.82</v>
      </c>
      <c r="D291" s="9"/>
    </row>
    <row r="292" spans="1:4" x14ac:dyDescent="0.25">
      <c r="A292" s="7" t="str">
        <f t="shared" si="4"/>
        <v>2022.4</v>
      </c>
      <c r="B292" s="54">
        <v>44917</v>
      </c>
      <c r="C292" s="52">
        <v>3.73</v>
      </c>
      <c r="D292" s="9"/>
    </row>
    <row r="293" spans="1:4" x14ac:dyDescent="0.25">
      <c r="A293" s="7" t="str">
        <f t="shared" si="4"/>
        <v>2022.4</v>
      </c>
      <c r="B293" s="54">
        <v>44916</v>
      </c>
      <c r="C293" s="52">
        <v>3.74</v>
      </c>
      <c r="D293" s="9"/>
    </row>
    <row r="294" spans="1:4" x14ac:dyDescent="0.25">
      <c r="A294" s="7" t="str">
        <f t="shared" si="4"/>
        <v>2022.4</v>
      </c>
      <c r="B294" s="54">
        <v>44915</v>
      </c>
      <c r="C294" s="52">
        <v>3.74</v>
      </c>
      <c r="D294" s="9"/>
    </row>
    <row r="295" spans="1:4" x14ac:dyDescent="0.25">
      <c r="A295" s="7" t="str">
        <f t="shared" si="4"/>
        <v>2022.4</v>
      </c>
      <c r="B295" s="54">
        <v>44914</v>
      </c>
      <c r="C295" s="52">
        <v>3.62</v>
      </c>
      <c r="D295" s="9"/>
    </row>
    <row r="296" spans="1:4" x14ac:dyDescent="0.25">
      <c r="A296" s="7" t="str">
        <f t="shared" si="4"/>
        <v>2022.4</v>
      </c>
      <c r="B296" s="54">
        <v>44911</v>
      </c>
      <c r="C296" s="52">
        <v>3.53</v>
      </c>
      <c r="D296" s="9"/>
    </row>
    <row r="297" spans="1:4" x14ac:dyDescent="0.25">
      <c r="A297" s="7" t="str">
        <f t="shared" si="4"/>
        <v>2022.4</v>
      </c>
      <c r="B297" s="54">
        <v>44910</v>
      </c>
      <c r="C297" s="52">
        <v>3.48</v>
      </c>
      <c r="D297" s="9"/>
    </row>
    <row r="298" spans="1:4" x14ac:dyDescent="0.25">
      <c r="A298" s="7" t="str">
        <f t="shared" si="4"/>
        <v>2022.4</v>
      </c>
      <c r="B298" s="54">
        <v>44909</v>
      </c>
      <c r="C298" s="52">
        <v>3.52</v>
      </c>
      <c r="D298" s="9"/>
    </row>
    <row r="299" spans="1:4" x14ac:dyDescent="0.25">
      <c r="A299" s="7" t="str">
        <f t="shared" si="4"/>
        <v>2022.4</v>
      </c>
      <c r="B299" s="54">
        <v>44908</v>
      </c>
      <c r="C299" s="52">
        <v>3.53</v>
      </c>
      <c r="D299" s="9"/>
    </row>
    <row r="300" spans="1:4" x14ac:dyDescent="0.25">
      <c r="A300" s="7" t="str">
        <f t="shared" si="4"/>
        <v>2022.4</v>
      </c>
      <c r="B300" s="54">
        <v>44907</v>
      </c>
      <c r="C300" s="52">
        <v>3.57</v>
      </c>
      <c r="D300" s="9"/>
    </row>
    <row r="301" spans="1:4" x14ac:dyDescent="0.25">
      <c r="A301" s="7" t="str">
        <f t="shared" si="4"/>
        <v>2022.4</v>
      </c>
      <c r="B301" s="54">
        <v>44904</v>
      </c>
      <c r="C301" s="52">
        <v>3.56</v>
      </c>
      <c r="D301" s="9"/>
    </row>
    <row r="302" spans="1:4" x14ac:dyDescent="0.25">
      <c r="A302" s="7" t="str">
        <f t="shared" si="4"/>
        <v>2022.4</v>
      </c>
      <c r="B302" s="54">
        <v>44903</v>
      </c>
      <c r="C302" s="52">
        <v>3.44</v>
      </c>
      <c r="D302" s="9"/>
    </row>
    <row r="303" spans="1:4" x14ac:dyDescent="0.25">
      <c r="A303" s="7" t="str">
        <f t="shared" si="4"/>
        <v>2022.4</v>
      </c>
      <c r="B303" s="54">
        <v>44902</v>
      </c>
      <c r="C303" s="52">
        <v>3.42</v>
      </c>
      <c r="D303" s="9"/>
    </row>
    <row r="304" spans="1:4" x14ac:dyDescent="0.25">
      <c r="A304" s="7" t="str">
        <f t="shared" si="4"/>
        <v>2022.4</v>
      </c>
      <c r="B304" s="54">
        <v>44901</v>
      </c>
      <c r="C304" s="52">
        <v>3.52</v>
      </c>
      <c r="D304" s="9"/>
    </row>
    <row r="305" spans="1:4" x14ac:dyDescent="0.25">
      <c r="A305" s="7" t="str">
        <f t="shared" si="4"/>
        <v>2022.4</v>
      </c>
      <c r="B305" s="54">
        <v>44900</v>
      </c>
      <c r="C305" s="52">
        <v>3.62</v>
      </c>
      <c r="D305" s="9"/>
    </row>
    <row r="306" spans="1:4" x14ac:dyDescent="0.25">
      <c r="A306" s="7" t="str">
        <f t="shared" si="4"/>
        <v>2022.4</v>
      </c>
      <c r="B306" s="54">
        <v>44897</v>
      </c>
      <c r="C306" s="52">
        <v>3.56</v>
      </c>
      <c r="D306" s="9"/>
    </row>
    <row r="307" spans="1:4" x14ac:dyDescent="0.25">
      <c r="A307" s="7" t="str">
        <f t="shared" si="4"/>
        <v>2022.4</v>
      </c>
      <c r="B307" s="54">
        <v>44896</v>
      </c>
      <c r="C307" s="52">
        <v>3.64</v>
      </c>
      <c r="D307" s="9"/>
    </row>
    <row r="308" spans="1:4" x14ac:dyDescent="0.25">
      <c r="A308" s="7" t="str">
        <f t="shared" si="4"/>
        <v>2022.4</v>
      </c>
      <c r="B308" s="54">
        <v>44895</v>
      </c>
      <c r="C308" s="52">
        <v>3.8</v>
      </c>
      <c r="D308" s="9"/>
    </row>
    <row r="309" spans="1:4" x14ac:dyDescent="0.25">
      <c r="A309" s="7" t="str">
        <f t="shared" si="4"/>
        <v>2022.4</v>
      </c>
      <c r="B309" s="54">
        <v>44894</v>
      </c>
      <c r="C309" s="52">
        <v>3.81</v>
      </c>
      <c r="D309" s="9"/>
    </row>
    <row r="310" spans="1:4" x14ac:dyDescent="0.25">
      <c r="A310" s="7" t="str">
        <f t="shared" si="4"/>
        <v>2022.4</v>
      </c>
      <c r="B310" s="54">
        <v>44893</v>
      </c>
      <c r="C310" s="52">
        <v>3.74</v>
      </c>
      <c r="D310" s="9"/>
    </row>
    <row r="311" spans="1:4" x14ac:dyDescent="0.25">
      <c r="A311" s="7" t="str">
        <f t="shared" si="4"/>
        <v>2022.4</v>
      </c>
      <c r="B311" s="54">
        <v>44890</v>
      </c>
      <c r="C311" s="52">
        <v>3.74</v>
      </c>
      <c r="D311" s="9"/>
    </row>
    <row r="312" spans="1:4" x14ac:dyDescent="0.25">
      <c r="A312" s="7" t="str">
        <f t="shared" si="4"/>
        <v>2022.4</v>
      </c>
      <c r="B312" s="54">
        <v>44889</v>
      </c>
      <c r="C312" s="52">
        <v>3.74</v>
      </c>
      <c r="D312" s="9"/>
    </row>
    <row r="313" spans="1:4" x14ac:dyDescent="0.25">
      <c r="A313" s="7" t="str">
        <f t="shared" si="4"/>
        <v>2022.4</v>
      </c>
      <c r="B313" s="54">
        <v>44888</v>
      </c>
      <c r="C313" s="52">
        <v>3.74</v>
      </c>
      <c r="D313" s="9"/>
    </row>
    <row r="314" spans="1:4" x14ac:dyDescent="0.25">
      <c r="A314" s="7" t="str">
        <f t="shared" si="4"/>
        <v>2022.4</v>
      </c>
      <c r="B314" s="54">
        <v>44887</v>
      </c>
      <c r="C314" s="52">
        <v>3.83</v>
      </c>
      <c r="D314" s="9"/>
    </row>
    <row r="315" spans="1:4" x14ac:dyDescent="0.25">
      <c r="A315" s="7" t="str">
        <f t="shared" si="4"/>
        <v>2022.4</v>
      </c>
      <c r="B315" s="54">
        <v>44886</v>
      </c>
      <c r="C315" s="52">
        <v>3.91</v>
      </c>
      <c r="D315" s="9"/>
    </row>
    <row r="316" spans="1:4" x14ac:dyDescent="0.25">
      <c r="A316" s="7" t="str">
        <f t="shared" si="4"/>
        <v>2022.4</v>
      </c>
      <c r="B316" s="54">
        <v>44883</v>
      </c>
      <c r="C316" s="52">
        <v>3.92</v>
      </c>
      <c r="D316" s="9"/>
    </row>
    <row r="317" spans="1:4" x14ac:dyDescent="0.25">
      <c r="A317" s="7" t="str">
        <f t="shared" si="4"/>
        <v>2022.4</v>
      </c>
      <c r="B317" s="54">
        <v>44882</v>
      </c>
      <c r="C317" s="52">
        <v>3.89</v>
      </c>
      <c r="D317" s="9"/>
    </row>
    <row r="318" spans="1:4" x14ac:dyDescent="0.25">
      <c r="A318" s="7" t="str">
        <f t="shared" si="4"/>
        <v>2022.4</v>
      </c>
      <c r="B318" s="54">
        <v>44881</v>
      </c>
      <c r="C318" s="52">
        <v>3.85</v>
      </c>
      <c r="D318" s="9"/>
    </row>
    <row r="319" spans="1:4" x14ac:dyDescent="0.25">
      <c r="A319" s="7" t="str">
        <f t="shared" si="4"/>
        <v>2022.4</v>
      </c>
      <c r="B319" s="54">
        <v>44880</v>
      </c>
      <c r="C319" s="52">
        <v>3.98</v>
      </c>
      <c r="D319" s="9"/>
    </row>
    <row r="320" spans="1:4" x14ac:dyDescent="0.25">
      <c r="A320" s="7" t="str">
        <f t="shared" si="4"/>
        <v>2022.4</v>
      </c>
      <c r="B320" s="54">
        <v>44879</v>
      </c>
      <c r="C320" s="52">
        <v>4.07</v>
      </c>
      <c r="D320" s="9"/>
    </row>
    <row r="321" spans="1:4" x14ac:dyDescent="0.25">
      <c r="A321" s="7" t="str">
        <f t="shared" si="4"/>
        <v>2022.4</v>
      </c>
      <c r="B321" s="54">
        <v>44875</v>
      </c>
      <c r="C321" s="52">
        <v>4.03</v>
      </c>
      <c r="D321" s="9"/>
    </row>
    <row r="322" spans="1:4" x14ac:dyDescent="0.25">
      <c r="A322" s="7" t="str">
        <f t="shared" si="4"/>
        <v>2022.4</v>
      </c>
      <c r="B322" s="54">
        <v>44874</v>
      </c>
      <c r="C322" s="52">
        <v>4.3099999999999996</v>
      </c>
      <c r="D322" s="9"/>
    </row>
    <row r="323" spans="1:4" x14ac:dyDescent="0.25">
      <c r="A323" s="7" t="str">
        <f t="shared" si="4"/>
        <v>2022.4</v>
      </c>
      <c r="B323" s="54">
        <v>44873</v>
      </c>
      <c r="C323" s="52">
        <v>4.28</v>
      </c>
      <c r="D323" s="9"/>
    </row>
    <row r="324" spans="1:4" x14ac:dyDescent="0.25">
      <c r="A324" s="7" t="str">
        <f t="shared" ref="A324:A387" si="5">YEAR(B324)&amp;"."&amp;INT((MONTH(B324)-1)/3)+1</f>
        <v>2022.4</v>
      </c>
      <c r="B324" s="54">
        <v>44872</v>
      </c>
      <c r="C324" s="52">
        <v>4.34</v>
      </c>
      <c r="D324" s="9"/>
    </row>
    <row r="325" spans="1:4" x14ac:dyDescent="0.25">
      <c r="A325" s="7" t="str">
        <f t="shared" si="5"/>
        <v>2022.4</v>
      </c>
      <c r="B325" s="54">
        <v>44869</v>
      </c>
      <c r="C325" s="52">
        <v>4.2699999999999996</v>
      </c>
      <c r="D325" s="9"/>
    </row>
    <row r="326" spans="1:4" x14ac:dyDescent="0.25">
      <c r="A326" s="7" t="str">
        <f t="shared" si="5"/>
        <v>2022.4</v>
      </c>
      <c r="B326" s="54">
        <v>44868</v>
      </c>
      <c r="C326" s="52">
        <v>4.18</v>
      </c>
      <c r="D326" s="9"/>
    </row>
    <row r="327" spans="1:4" x14ac:dyDescent="0.25">
      <c r="A327" s="7" t="str">
        <f t="shared" si="5"/>
        <v>2022.4</v>
      </c>
      <c r="B327" s="54">
        <v>44867</v>
      </c>
      <c r="C327" s="52">
        <v>4.1500000000000004</v>
      </c>
      <c r="D327" s="9"/>
    </row>
    <row r="328" spans="1:4" x14ac:dyDescent="0.25">
      <c r="A328" s="7" t="str">
        <f t="shared" si="5"/>
        <v>2022.4</v>
      </c>
      <c r="B328" s="54">
        <v>44866</v>
      </c>
      <c r="C328" s="52">
        <v>4.1399999999999997</v>
      </c>
      <c r="D328" s="9"/>
    </row>
    <row r="329" spans="1:4" x14ac:dyDescent="0.25">
      <c r="A329" s="7" t="str">
        <f t="shared" si="5"/>
        <v>2022.4</v>
      </c>
      <c r="B329" s="54">
        <v>44865</v>
      </c>
      <c r="C329" s="52">
        <v>4.22</v>
      </c>
      <c r="D329" s="9"/>
    </row>
    <row r="330" spans="1:4" x14ac:dyDescent="0.25">
      <c r="A330" s="7" t="str">
        <f t="shared" si="5"/>
        <v>2022.4</v>
      </c>
      <c r="B330" s="54">
        <v>44862</v>
      </c>
      <c r="C330" s="52">
        <v>4.1500000000000004</v>
      </c>
      <c r="D330" s="9"/>
    </row>
    <row r="331" spans="1:4" x14ac:dyDescent="0.25">
      <c r="A331" s="7" t="str">
        <f t="shared" si="5"/>
        <v>2022.4</v>
      </c>
      <c r="B331" s="54">
        <v>44861</v>
      </c>
      <c r="C331" s="52">
        <v>4.12</v>
      </c>
      <c r="D331" s="9"/>
    </row>
    <row r="332" spans="1:4" x14ac:dyDescent="0.25">
      <c r="A332" s="7" t="str">
        <f t="shared" si="5"/>
        <v>2022.4</v>
      </c>
      <c r="B332" s="54">
        <v>44860</v>
      </c>
      <c r="C332" s="52">
        <v>4.1900000000000004</v>
      </c>
      <c r="D332" s="9"/>
    </row>
    <row r="333" spans="1:4" x14ac:dyDescent="0.25">
      <c r="A333" s="7" t="str">
        <f t="shared" si="5"/>
        <v>2022.4</v>
      </c>
      <c r="B333" s="54">
        <v>44859</v>
      </c>
      <c r="C333" s="52">
        <v>4.26</v>
      </c>
      <c r="D333" s="9"/>
    </row>
    <row r="334" spans="1:4" x14ac:dyDescent="0.25">
      <c r="A334" s="7" t="str">
        <f t="shared" si="5"/>
        <v>2022.4</v>
      </c>
      <c r="B334" s="54">
        <v>44858</v>
      </c>
      <c r="C334" s="52">
        <v>4.4000000000000004</v>
      </c>
      <c r="D334" s="9"/>
    </row>
    <row r="335" spans="1:4" x14ac:dyDescent="0.25">
      <c r="A335" s="7" t="str">
        <f t="shared" si="5"/>
        <v>2022.4</v>
      </c>
      <c r="B335" s="54">
        <v>44855</v>
      </c>
      <c r="C335" s="52">
        <v>4.33</v>
      </c>
      <c r="D335" s="9"/>
    </row>
    <row r="336" spans="1:4" x14ac:dyDescent="0.25">
      <c r="A336" s="7" t="str">
        <f t="shared" si="5"/>
        <v>2022.4</v>
      </c>
      <c r="B336" s="54">
        <v>44854</v>
      </c>
      <c r="C336" s="52">
        <v>4.24</v>
      </c>
      <c r="D336" s="9"/>
    </row>
    <row r="337" spans="1:4" x14ac:dyDescent="0.25">
      <c r="A337" s="7" t="str">
        <f t="shared" si="5"/>
        <v>2022.4</v>
      </c>
      <c r="B337" s="54">
        <v>44853</v>
      </c>
      <c r="C337" s="52">
        <v>4.1500000000000004</v>
      </c>
      <c r="D337" s="9"/>
    </row>
    <row r="338" spans="1:4" x14ac:dyDescent="0.25">
      <c r="A338" s="7" t="str">
        <f t="shared" si="5"/>
        <v>2022.4</v>
      </c>
      <c r="B338" s="54">
        <v>44852</v>
      </c>
      <c r="C338" s="52">
        <v>4.04</v>
      </c>
      <c r="D338" s="9"/>
    </row>
    <row r="339" spans="1:4" x14ac:dyDescent="0.25">
      <c r="A339" s="7" t="str">
        <f t="shared" si="5"/>
        <v>2022.4</v>
      </c>
      <c r="B339" s="54">
        <v>44851</v>
      </c>
      <c r="C339" s="52">
        <v>4.04</v>
      </c>
      <c r="D339" s="9"/>
    </row>
    <row r="340" spans="1:4" x14ac:dyDescent="0.25">
      <c r="A340" s="7" t="str">
        <f t="shared" si="5"/>
        <v>2022.4</v>
      </c>
      <c r="B340" s="54">
        <v>44848</v>
      </c>
      <c r="C340" s="52">
        <v>3.99</v>
      </c>
      <c r="D340" s="9"/>
    </row>
    <row r="341" spans="1:4" x14ac:dyDescent="0.25">
      <c r="A341" s="7" t="str">
        <f t="shared" si="5"/>
        <v>2022.4</v>
      </c>
      <c r="B341" s="54">
        <v>44847</v>
      </c>
      <c r="C341" s="52">
        <v>3.97</v>
      </c>
      <c r="D341" s="9"/>
    </row>
    <row r="342" spans="1:4" x14ac:dyDescent="0.25">
      <c r="A342" s="7" t="str">
        <f t="shared" si="5"/>
        <v>2022.4</v>
      </c>
      <c r="B342" s="54">
        <v>44846</v>
      </c>
      <c r="C342" s="52">
        <v>3.9</v>
      </c>
      <c r="D342" s="9"/>
    </row>
    <row r="343" spans="1:4" x14ac:dyDescent="0.25">
      <c r="A343" s="7" t="str">
        <f t="shared" si="5"/>
        <v>2022.4</v>
      </c>
      <c r="B343" s="54">
        <v>44845</v>
      </c>
      <c r="C343" s="52">
        <v>3.92</v>
      </c>
      <c r="D343" s="9"/>
    </row>
    <row r="344" spans="1:4" x14ac:dyDescent="0.25">
      <c r="A344" s="7" t="str">
        <f t="shared" si="5"/>
        <v>2022.4</v>
      </c>
      <c r="B344" s="54">
        <v>44844</v>
      </c>
      <c r="C344" s="52">
        <v>3.86</v>
      </c>
      <c r="D344" s="9"/>
    </row>
    <row r="345" spans="1:4" x14ac:dyDescent="0.25">
      <c r="A345" s="7" t="str">
        <f t="shared" si="5"/>
        <v>2022.4</v>
      </c>
      <c r="B345" s="54">
        <v>44841</v>
      </c>
      <c r="C345" s="52">
        <v>3.86</v>
      </c>
      <c r="D345" s="9"/>
    </row>
    <row r="346" spans="1:4" x14ac:dyDescent="0.25">
      <c r="A346" s="7" t="str">
        <f t="shared" si="5"/>
        <v>2022.4</v>
      </c>
      <c r="B346" s="54">
        <v>44840</v>
      </c>
      <c r="C346" s="52">
        <v>3.81</v>
      </c>
      <c r="D346" s="9"/>
    </row>
    <row r="347" spans="1:4" x14ac:dyDescent="0.25">
      <c r="A347" s="7" t="str">
        <f t="shared" si="5"/>
        <v>2022.4</v>
      </c>
      <c r="B347" s="54">
        <v>44839</v>
      </c>
      <c r="C347" s="52">
        <v>3.78</v>
      </c>
      <c r="D347" s="9"/>
    </row>
    <row r="348" spans="1:4" x14ac:dyDescent="0.25">
      <c r="A348" s="7" t="str">
        <f t="shared" si="5"/>
        <v>2022.4</v>
      </c>
      <c r="B348" s="54">
        <v>44838</v>
      </c>
      <c r="C348" s="52">
        <v>3.7</v>
      </c>
      <c r="D348" s="9"/>
    </row>
    <row r="349" spans="1:4" x14ac:dyDescent="0.25">
      <c r="A349" s="7" t="str">
        <f t="shared" si="5"/>
        <v>2022.4</v>
      </c>
      <c r="B349" s="54">
        <v>44837</v>
      </c>
      <c r="C349" s="52">
        <v>3.73</v>
      </c>
      <c r="D349" s="9"/>
    </row>
    <row r="350" spans="1:4" x14ac:dyDescent="0.25">
      <c r="A350" s="7" t="str">
        <f t="shared" si="5"/>
        <v>2022.3</v>
      </c>
      <c r="B350" s="54">
        <v>44834</v>
      </c>
      <c r="C350" s="52">
        <v>3.79</v>
      </c>
      <c r="D350" s="9"/>
    </row>
    <row r="351" spans="1:4" x14ac:dyDescent="0.25">
      <c r="A351" s="7" t="str">
        <f t="shared" si="5"/>
        <v>2022.3</v>
      </c>
      <c r="B351" s="54">
        <v>44833</v>
      </c>
      <c r="C351" s="52">
        <v>3.71</v>
      </c>
      <c r="D351" s="9"/>
    </row>
    <row r="352" spans="1:4" x14ac:dyDescent="0.25">
      <c r="A352" s="7" t="str">
        <f t="shared" si="5"/>
        <v>2022.3</v>
      </c>
      <c r="B352" s="54">
        <v>44832</v>
      </c>
      <c r="C352" s="52">
        <v>3.7</v>
      </c>
      <c r="D352" s="9"/>
    </row>
    <row r="353" spans="1:4" x14ac:dyDescent="0.25">
      <c r="A353" s="7" t="str">
        <f t="shared" si="5"/>
        <v>2022.3</v>
      </c>
      <c r="B353" s="54">
        <v>44831</v>
      </c>
      <c r="C353" s="52">
        <v>3.87</v>
      </c>
      <c r="D353" s="9"/>
    </row>
    <row r="354" spans="1:4" x14ac:dyDescent="0.25">
      <c r="A354" s="7" t="str">
        <f t="shared" si="5"/>
        <v>2022.3</v>
      </c>
      <c r="B354" s="54">
        <v>44830</v>
      </c>
      <c r="C354" s="52">
        <v>3.72</v>
      </c>
      <c r="D354" s="9"/>
    </row>
    <row r="355" spans="1:4" x14ac:dyDescent="0.25">
      <c r="A355" s="7" t="str">
        <f t="shared" si="5"/>
        <v>2022.3</v>
      </c>
      <c r="B355" s="54">
        <v>44827</v>
      </c>
      <c r="C355" s="52">
        <v>3.61</v>
      </c>
      <c r="D355" s="9"/>
    </row>
    <row r="356" spans="1:4" x14ac:dyDescent="0.25">
      <c r="A356" s="7" t="str">
        <f t="shared" si="5"/>
        <v>2022.3</v>
      </c>
      <c r="B356" s="54">
        <v>44826</v>
      </c>
      <c r="C356" s="52">
        <v>3.65</v>
      </c>
      <c r="D356" s="9"/>
    </row>
    <row r="357" spans="1:4" x14ac:dyDescent="0.25">
      <c r="A357" s="7" t="str">
        <f t="shared" si="5"/>
        <v>2022.3</v>
      </c>
      <c r="B357" s="54">
        <v>44825</v>
      </c>
      <c r="C357" s="52">
        <v>3.5</v>
      </c>
      <c r="D357" s="9"/>
    </row>
    <row r="358" spans="1:4" x14ac:dyDescent="0.25">
      <c r="A358" s="7" t="str">
        <f t="shared" si="5"/>
        <v>2022.3</v>
      </c>
      <c r="B358" s="54">
        <v>44824</v>
      </c>
      <c r="C358" s="52">
        <v>3.59</v>
      </c>
      <c r="D358" s="9"/>
    </row>
    <row r="359" spans="1:4" x14ac:dyDescent="0.25">
      <c r="A359" s="7" t="str">
        <f t="shared" si="5"/>
        <v>2022.3</v>
      </c>
      <c r="B359" s="54">
        <v>44823</v>
      </c>
      <c r="C359" s="52">
        <v>3.52</v>
      </c>
      <c r="D359" s="9"/>
    </row>
    <row r="360" spans="1:4" x14ac:dyDescent="0.25">
      <c r="A360" s="7" t="str">
        <f t="shared" si="5"/>
        <v>2022.3</v>
      </c>
      <c r="B360" s="54">
        <v>44820</v>
      </c>
      <c r="C360" s="52">
        <v>3.52</v>
      </c>
      <c r="D360" s="9"/>
    </row>
    <row r="361" spans="1:4" x14ac:dyDescent="0.25">
      <c r="A361" s="7" t="str">
        <f t="shared" si="5"/>
        <v>2022.3</v>
      </c>
      <c r="B361" s="54">
        <v>44819</v>
      </c>
      <c r="C361" s="52">
        <v>3.48</v>
      </c>
      <c r="D361" s="9"/>
    </row>
    <row r="362" spans="1:4" x14ac:dyDescent="0.25">
      <c r="A362" s="7" t="str">
        <f t="shared" si="5"/>
        <v>2022.3</v>
      </c>
      <c r="B362" s="54">
        <v>44818</v>
      </c>
      <c r="C362" s="52">
        <v>3.47</v>
      </c>
      <c r="D362" s="9"/>
    </row>
    <row r="363" spans="1:4" x14ac:dyDescent="0.25">
      <c r="A363" s="7" t="str">
        <f t="shared" si="5"/>
        <v>2022.3</v>
      </c>
      <c r="B363" s="54">
        <v>44817</v>
      </c>
      <c r="C363" s="52">
        <v>3.51</v>
      </c>
      <c r="D363" s="9"/>
    </row>
    <row r="364" spans="1:4" x14ac:dyDescent="0.25">
      <c r="A364" s="7" t="str">
        <f t="shared" si="5"/>
        <v>2022.3</v>
      </c>
      <c r="B364" s="54">
        <v>44816</v>
      </c>
      <c r="C364" s="52">
        <v>3.53</v>
      </c>
      <c r="D364" s="9"/>
    </row>
    <row r="365" spans="1:4" x14ac:dyDescent="0.25">
      <c r="A365" s="7" t="str">
        <f t="shared" si="5"/>
        <v>2022.3</v>
      </c>
      <c r="B365" s="54">
        <v>44813</v>
      </c>
      <c r="C365" s="52">
        <v>3.47</v>
      </c>
      <c r="D365" s="9"/>
    </row>
    <row r="366" spans="1:4" x14ac:dyDescent="0.25">
      <c r="A366" s="7" t="str">
        <f t="shared" si="5"/>
        <v>2022.3</v>
      </c>
      <c r="B366" s="54">
        <v>44812</v>
      </c>
      <c r="C366" s="52">
        <v>3.45</v>
      </c>
      <c r="D366" s="9"/>
    </row>
    <row r="367" spans="1:4" x14ac:dyDescent="0.25">
      <c r="A367" s="7" t="str">
        <f t="shared" si="5"/>
        <v>2022.3</v>
      </c>
      <c r="B367" s="54">
        <v>44811</v>
      </c>
      <c r="C367" s="52">
        <v>3.42</v>
      </c>
      <c r="D367" s="9"/>
    </row>
    <row r="368" spans="1:4" x14ac:dyDescent="0.25">
      <c r="A368" s="7" t="str">
        <f t="shared" si="5"/>
        <v>2022.3</v>
      </c>
      <c r="B368" s="54">
        <v>44810</v>
      </c>
      <c r="C368" s="52">
        <v>3.49</v>
      </c>
      <c r="D368" s="9"/>
    </row>
    <row r="369" spans="1:4" x14ac:dyDescent="0.25">
      <c r="A369" s="7" t="str">
        <f t="shared" si="5"/>
        <v>2022.3</v>
      </c>
      <c r="B369" s="54">
        <v>44809</v>
      </c>
      <c r="C369" s="52">
        <v>3.35</v>
      </c>
      <c r="D369" s="9"/>
    </row>
    <row r="370" spans="1:4" x14ac:dyDescent="0.25">
      <c r="A370" s="7" t="str">
        <f t="shared" si="5"/>
        <v>2022.3</v>
      </c>
      <c r="B370" s="54">
        <v>44806</v>
      </c>
      <c r="C370" s="52">
        <v>3.35</v>
      </c>
      <c r="D370" s="9"/>
    </row>
    <row r="371" spans="1:4" x14ac:dyDescent="0.25">
      <c r="A371" s="7" t="str">
        <f t="shared" si="5"/>
        <v>2022.3</v>
      </c>
      <c r="B371" s="54">
        <v>44805</v>
      </c>
      <c r="C371" s="52">
        <v>3.37</v>
      </c>
      <c r="D371" s="9"/>
    </row>
    <row r="372" spans="1:4" x14ac:dyDescent="0.25">
      <c r="A372" s="7" t="str">
        <f t="shared" si="5"/>
        <v>2022.3</v>
      </c>
      <c r="B372" s="54">
        <v>44804</v>
      </c>
      <c r="C372" s="52">
        <v>3.27</v>
      </c>
      <c r="D372" s="9"/>
    </row>
    <row r="373" spans="1:4" x14ac:dyDescent="0.25">
      <c r="A373" s="7" t="str">
        <f t="shared" si="5"/>
        <v>2022.3</v>
      </c>
      <c r="B373" s="54">
        <v>44803</v>
      </c>
      <c r="C373" s="52">
        <v>3.23</v>
      </c>
      <c r="D373" s="9"/>
    </row>
    <row r="374" spans="1:4" x14ac:dyDescent="0.25">
      <c r="A374" s="7" t="str">
        <f t="shared" si="5"/>
        <v>2022.3</v>
      </c>
      <c r="B374" s="54">
        <v>44802</v>
      </c>
      <c r="C374" s="52">
        <v>3.25</v>
      </c>
      <c r="D374" s="9"/>
    </row>
    <row r="375" spans="1:4" x14ac:dyDescent="0.25">
      <c r="A375" s="7" t="str">
        <f t="shared" si="5"/>
        <v>2022.3</v>
      </c>
      <c r="B375" s="54">
        <v>44799</v>
      </c>
      <c r="C375" s="52">
        <v>3.21</v>
      </c>
      <c r="D375" s="9"/>
    </row>
    <row r="376" spans="1:4" x14ac:dyDescent="0.25">
      <c r="A376" s="7" t="str">
        <f t="shared" si="5"/>
        <v>2022.3</v>
      </c>
      <c r="B376" s="54">
        <v>44798</v>
      </c>
      <c r="C376" s="52">
        <v>3.25</v>
      </c>
      <c r="D376" s="9"/>
    </row>
    <row r="377" spans="1:4" x14ac:dyDescent="0.25">
      <c r="A377" s="7" t="str">
        <f t="shared" si="5"/>
        <v>2022.3</v>
      </c>
      <c r="B377" s="54">
        <v>44797</v>
      </c>
      <c r="C377" s="52">
        <v>3.32</v>
      </c>
      <c r="D377" s="9"/>
    </row>
    <row r="378" spans="1:4" x14ac:dyDescent="0.25">
      <c r="A378" s="7" t="str">
        <f t="shared" si="5"/>
        <v>2022.3</v>
      </c>
      <c r="B378" s="54">
        <v>44796</v>
      </c>
      <c r="C378" s="52">
        <v>3.26</v>
      </c>
      <c r="D378" s="9"/>
    </row>
    <row r="379" spans="1:4" x14ac:dyDescent="0.25">
      <c r="A379" s="7" t="str">
        <f t="shared" si="5"/>
        <v>2022.3</v>
      </c>
      <c r="B379" s="54">
        <v>44795</v>
      </c>
      <c r="C379" s="52">
        <v>3.24</v>
      </c>
      <c r="D379" s="9"/>
    </row>
    <row r="380" spans="1:4" x14ac:dyDescent="0.25">
      <c r="A380" s="7" t="str">
        <f t="shared" si="5"/>
        <v>2022.3</v>
      </c>
      <c r="B380" s="54">
        <v>44792</v>
      </c>
      <c r="C380" s="52">
        <v>3.22</v>
      </c>
      <c r="D380" s="9"/>
    </row>
    <row r="381" spans="1:4" x14ac:dyDescent="0.25">
      <c r="A381" s="7" t="str">
        <f t="shared" si="5"/>
        <v>2022.3</v>
      </c>
      <c r="B381" s="54">
        <v>44791</v>
      </c>
      <c r="C381" s="52">
        <v>3.14</v>
      </c>
      <c r="D381" s="9"/>
    </row>
    <row r="382" spans="1:4" x14ac:dyDescent="0.25">
      <c r="A382" s="7" t="str">
        <f t="shared" si="5"/>
        <v>2022.3</v>
      </c>
      <c r="B382" s="54">
        <v>44790</v>
      </c>
      <c r="C382" s="52">
        <v>3.15</v>
      </c>
      <c r="D382" s="9"/>
    </row>
    <row r="383" spans="1:4" x14ac:dyDescent="0.25">
      <c r="A383" s="7" t="str">
        <f t="shared" si="5"/>
        <v>2022.3</v>
      </c>
      <c r="B383" s="54">
        <v>44789</v>
      </c>
      <c r="C383" s="52">
        <v>3.11</v>
      </c>
      <c r="D383" s="9"/>
    </row>
    <row r="384" spans="1:4" x14ac:dyDescent="0.25">
      <c r="A384" s="7" t="str">
        <f t="shared" si="5"/>
        <v>2022.3</v>
      </c>
      <c r="B384" s="54">
        <v>44788</v>
      </c>
      <c r="C384" s="52">
        <v>3.1</v>
      </c>
      <c r="D384" s="9"/>
    </row>
    <row r="385" spans="1:4" x14ac:dyDescent="0.25">
      <c r="A385" s="7" t="str">
        <f t="shared" si="5"/>
        <v>2022.3</v>
      </c>
      <c r="B385" s="54">
        <v>44785</v>
      </c>
      <c r="C385" s="52">
        <v>3.12</v>
      </c>
      <c r="D385" s="9"/>
    </row>
    <row r="386" spans="1:4" x14ac:dyDescent="0.25">
      <c r="A386" s="7" t="str">
        <f t="shared" si="5"/>
        <v>2022.3</v>
      </c>
      <c r="B386" s="54">
        <v>44784</v>
      </c>
      <c r="C386" s="52">
        <v>3.15</v>
      </c>
      <c r="D386" s="9"/>
    </row>
    <row r="387" spans="1:4" x14ac:dyDescent="0.25">
      <c r="A387" s="7" t="str">
        <f t="shared" si="5"/>
        <v>2022.3</v>
      </c>
      <c r="B387" s="54">
        <v>44783</v>
      </c>
      <c r="C387" s="52">
        <v>3.04</v>
      </c>
      <c r="D387" s="9"/>
    </row>
    <row r="388" spans="1:4" x14ac:dyDescent="0.25">
      <c r="A388" s="7" t="str">
        <f t="shared" ref="A388:A451" si="6">YEAR(B388)&amp;"."&amp;INT((MONTH(B388)-1)/3)+1</f>
        <v>2022.3</v>
      </c>
      <c r="B388" s="54">
        <v>44782</v>
      </c>
      <c r="C388" s="52">
        <v>3.01</v>
      </c>
      <c r="D388" s="9"/>
    </row>
    <row r="389" spans="1:4" x14ac:dyDescent="0.25">
      <c r="A389" s="7" t="str">
        <f t="shared" si="6"/>
        <v>2022.3</v>
      </c>
      <c r="B389" s="54">
        <v>44781</v>
      </c>
      <c r="C389" s="52">
        <v>3</v>
      </c>
      <c r="D389" s="9"/>
    </row>
    <row r="390" spans="1:4" x14ac:dyDescent="0.25">
      <c r="A390" s="7" t="str">
        <f t="shared" si="6"/>
        <v>2022.3</v>
      </c>
      <c r="B390" s="54">
        <v>44778</v>
      </c>
      <c r="C390" s="52">
        <v>3.06</v>
      </c>
      <c r="D390" s="9"/>
    </row>
    <row r="391" spans="1:4" x14ac:dyDescent="0.25">
      <c r="A391" s="7" t="str">
        <f t="shared" si="6"/>
        <v>2022.3</v>
      </c>
      <c r="B391" s="54">
        <v>44777</v>
      </c>
      <c r="C391" s="52">
        <v>2.97</v>
      </c>
      <c r="D391" s="9"/>
    </row>
    <row r="392" spans="1:4" x14ac:dyDescent="0.25">
      <c r="A392" s="7" t="str">
        <f t="shared" si="6"/>
        <v>2022.3</v>
      </c>
      <c r="B392" s="54">
        <v>44776</v>
      </c>
      <c r="C392" s="52">
        <v>2.96</v>
      </c>
      <c r="D392" s="9"/>
    </row>
    <row r="393" spans="1:4" x14ac:dyDescent="0.25">
      <c r="A393" s="7" t="str">
        <f t="shared" si="6"/>
        <v>2022.3</v>
      </c>
      <c r="B393" s="54">
        <v>44775</v>
      </c>
      <c r="C393" s="52">
        <v>3</v>
      </c>
      <c r="D393" s="9"/>
    </row>
    <row r="394" spans="1:4" x14ac:dyDescent="0.25">
      <c r="A394" s="7" t="str">
        <f t="shared" si="6"/>
        <v>2022.3</v>
      </c>
      <c r="B394" s="54">
        <v>44774</v>
      </c>
      <c r="C394" s="52">
        <v>2.92</v>
      </c>
      <c r="D394" s="9"/>
    </row>
    <row r="395" spans="1:4" x14ac:dyDescent="0.25">
      <c r="A395" s="7" t="str">
        <f t="shared" si="6"/>
        <v>2022.3</v>
      </c>
      <c r="B395" s="54">
        <v>44771</v>
      </c>
      <c r="C395" s="52">
        <v>3</v>
      </c>
      <c r="D395" s="9"/>
    </row>
    <row r="396" spans="1:4" x14ac:dyDescent="0.25">
      <c r="A396" s="7" t="str">
        <f t="shared" si="6"/>
        <v>2022.3</v>
      </c>
      <c r="B396" s="54">
        <v>44770</v>
      </c>
      <c r="C396" s="52">
        <v>3.02</v>
      </c>
      <c r="D396" s="9"/>
    </row>
    <row r="397" spans="1:4" x14ac:dyDescent="0.25">
      <c r="A397" s="7" t="str">
        <f t="shared" si="6"/>
        <v>2022.3</v>
      </c>
      <c r="B397" s="54">
        <v>44769</v>
      </c>
      <c r="C397" s="52">
        <v>3.03</v>
      </c>
      <c r="D397" s="9"/>
    </row>
    <row r="398" spans="1:4" x14ac:dyDescent="0.25">
      <c r="A398" s="7" t="str">
        <f t="shared" si="6"/>
        <v>2022.3</v>
      </c>
      <c r="B398" s="54">
        <v>44768</v>
      </c>
      <c r="C398" s="52">
        <v>3.03</v>
      </c>
      <c r="D398" s="9"/>
    </row>
    <row r="399" spans="1:4" x14ac:dyDescent="0.25">
      <c r="A399" s="7" t="str">
        <f t="shared" si="6"/>
        <v>2022.3</v>
      </c>
      <c r="B399" s="54">
        <v>44767</v>
      </c>
      <c r="C399" s="52">
        <v>3.04</v>
      </c>
      <c r="D399" s="9"/>
    </row>
    <row r="400" spans="1:4" x14ac:dyDescent="0.25">
      <c r="A400" s="7" t="str">
        <f t="shared" si="6"/>
        <v>2022.3</v>
      </c>
      <c r="B400" s="54">
        <v>44764</v>
      </c>
      <c r="C400" s="52">
        <v>3</v>
      </c>
      <c r="D400" s="9"/>
    </row>
    <row r="401" spans="1:4" x14ac:dyDescent="0.25">
      <c r="A401" s="7" t="str">
        <f t="shared" si="6"/>
        <v>2022.3</v>
      </c>
      <c r="B401" s="54">
        <v>44763</v>
      </c>
      <c r="C401" s="52">
        <v>3.08</v>
      </c>
      <c r="D401" s="9"/>
    </row>
    <row r="402" spans="1:4" x14ac:dyDescent="0.25">
      <c r="A402" s="7" t="str">
        <f t="shared" si="6"/>
        <v>2022.3</v>
      </c>
      <c r="B402" s="54">
        <v>44762</v>
      </c>
      <c r="C402" s="52">
        <v>3.17</v>
      </c>
      <c r="D402" s="9"/>
    </row>
    <row r="403" spans="1:4" x14ac:dyDescent="0.25">
      <c r="A403" s="7" t="str">
        <f t="shared" si="6"/>
        <v>2022.3</v>
      </c>
      <c r="B403" s="54">
        <v>44761</v>
      </c>
      <c r="C403" s="52">
        <v>3.17</v>
      </c>
      <c r="D403" s="9"/>
    </row>
    <row r="404" spans="1:4" x14ac:dyDescent="0.25">
      <c r="A404" s="7" t="str">
        <f t="shared" si="6"/>
        <v>2022.3</v>
      </c>
      <c r="B404" s="54">
        <v>44760</v>
      </c>
      <c r="C404" s="52">
        <v>3.14</v>
      </c>
      <c r="D404" s="9"/>
    </row>
    <row r="405" spans="1:4" x14ac:dyDescent="0.25">
      <c r="A405" s="7" t="str">
        <f t="shared" si="6"/>
        <v>2022.3</v>
      </c>
      <c r="B405" s="54">
        <v>44757</v>
      </c>
      <c r="C405" s="52">
        <v>3.1</v>
      </c>
      <c r="D405" s="9"/>
    </row>
    <row r="406" spans="1:4" x14ac:dyDescent="0.25">
      <c r="A406" s="7" t="str">
        <f t="shared" si="6"/>
        <v>2022.3</v>
      </c>
      <c r="B406" s="54">
        <v>44756</v>
      </c>
      <c r="C406" s="52">
        <v>3.11</v>
      </c>
      <c r="D406" s="9"/>
    </row>
    <row r="407" spans="1:4" x14ac:dyDescent="0.25">
      <c r="A407" s="7" t="str">
        <f t="shared" si="6"/>
        <v>2022.3</v>
      </c>
      <c r="B407" s="54">
        <v>44755</v>
      </c>
      <c r="C407" s="52">
        <v>3.08</v>
      </c>
      <c r="D407" s="9"/>
    </row>
    <row r="408" spans="1:4" x14ac:dyDescent="0.25">
      <c r="A408" s="7" t="str">
        <f t="shared" si="6"/>
        <v>2022.3</v>
      </c>
      <c r="B408" s="54">
        <v>44754</v>
      </c>
      <c r="C408" s="52">
        <v>3.13</v>
      </c>
      <c r="D408" s="9"/>
    </row>
    <row r="409" spans="1:4" x14ac:dyDescent="0.25">
      <c r="A409" s="7" t="str">
        <f t="shared" si="6"/>
        <v>2022.3</v>
      </c>
      <c r="B409" s="54">
        <v>44753</v>
      </c>
      <c r="C409" s="52">
        <v>3.18</v>
      </c>
      <c r="D409" s="9"/>
    </row>
    <row r="410" spans="1:4" x14ac:dyDescent="0.25">
      <c r="A410" s="7" t="str">
        <f t="shared" si="6"/>
        <v>2022.3</v>
      </c>
      <c r="B410" s="54">
        <v>44750</v>
      </c>
      <c r="C410" s="52">
        <v>3.27</v>
      </c>
      <c r="D410" s="9"/>
    </row>
    <row r="411" spans="1:4" x14ac:dyDescent="0.25">
      <c r="A411" s="7" t="str">
        <f t="shared" si="6"/>
        <v>2022.3</v>
      </c>
      <c r="B411" s="54">
        <v>44749</v>
      </c>
      <c r="C411" s="52">
        <v>3.2</v>
      </c>
      <c r="D411" s="9"/>
    </row>
    <row r="412" spans="1:4" x14ac:dyDescent="0.25">
      <c r="A412" s="7" t="str">
        <f t="shared" si="6"/>
        <v>2022.3</v>
      </c>
      <c r="B412" s="54">
        <v>44748</v>
      </c>
      <c r="C412" s="52">
        <v>3.14</v>
      </c>
      <c r="D412" s="9"/>
    </row>
    <row r="413" spans="1:4" x14ac:dyDescent="0.25">
      <c r="A413" s="7" t="str">
        <f t="shared" si="6"/>
        <v>2022.3</v>
      </c>
      <c r="B413" s="54">
        <v>44747</v>
      </c>
      <c r="C413" s="52">
        <v>3.05</v>
      </c>
      <c r="D413" s="9"/>
    </row>
    <row r="414" spans="1:4" x14ac:dyDescent="0.25">
      <c r="A414" s="7" t="str">
        <f t="shared" si="6"/>
        <v>2022.3</v>
      </c>
      <c r="B414" s="54">
        <v>44746</v>
      </c>
      <c r="C414" s="52">
        <v>3.11</v>
      </c>
      <c r="D414" s="9"/>
    </row>
    <row r="415" spans="1:4" x14ac:dyDescent="0.25">
      <c r="A415" s="7" t="str">
        <f t="shared" si="6"/>
        <v>2022.3</v>
      </c>
      <c r="B415" s="54">
        <v>44743</v>
      </c>
      <c r="C415" s="52">
        <v>3.11</v>
      </c>
      <c r="D415" s="9"/>
    </row>
    <row r="416" spans="1:4" x14ac:dyDescent="0.25">
      <c r="A416" s="7" t="str">
        <f t="shared" si="6"/>
        <v>2022.2</v>
      </c>
      <c r="B416" s="54">
        <v>44742</v>
      </c>
      <c r="C416" s="52">
        <v>3.14</v>
      </c>
      <c r="D416" s="9"/>
    </row>
    <row r="417" spans="1:4" x14ac:dyDescent="0.25">
      <c r="A417" s="7" t="str">
        <f t="shared" si="6"/>
        <v>2022.2</v>
      </c>
      <c r="B417" s="54">
        <v>44741</v>
      </c>
      <c r="C417" s="52">
        <v>3.22</v>
      </c>
      <c r="D417" s="9"/>
    </row>
    <row r="418" spans="1:4" x14ac:dyDescent="0.25">
      <c r="A418" s="7" t="str">
        <f t="shared" si="6"/>
        <v>2022.2</v>
      </c>
      <c r="B418" s="54">
        <v>44740</v>
      </c>
      <c r="C418" s="52">
        <v>3.3</v>
      </c>
      <c r="D418" s="9"/>
    </row>
    <row r="419" spans="1:4" x14ac:dyDescent="0.25">
      <c r="A419" s="7" t="str">
        <f t="shared" si="6"/>
        <v>2022.2</v>
      </c>
      <c r="B419" s="54">
        <v>44739</v>
      </c>
      <c r="C419" s="52">
        <v>3.31</v>
      </c>
      <c r="D419" s="9"/>
    </row>
    <row r="420" spans="1:4" x14ac:dyDescent="0.25">
      <c r="A420" s="7" t="str">
        <f t="shared" si="6"/>
        <v>2022.2</v>
      </c>
      <c r="B420" s="54">
        <v>44736</v>
      </c>
      <c r="C420" s="52">
        <v>3.26</v>
      </c>
      <c r="D420" s="9"/>
    </row>
    <row r="421" spans="1:4" x14ac:dyDescent="0.25">
      <c r="A421" s="7" t="str">
        <f t="shared" si="6"/>
        <v>2022.2</v>
      </c>
      <c r="B421" s="54">
        <v>44735</v>
      </c>
      <c r="C421" s="52">
        <v>3.21</v>
      </c>
      <c r="D421" s="9"/>
    </row>
    <row r="422" spans="1:4" x14ac:dyDescent="0.25">
      <c r="A422" s="7" t="str">
        <f t="shared" si="6"/>
        <v>2022.2</v>
      </c>
      <c r="B422" s="54">
        <v>44734</v>
      </c>
      <c r="C422" s="52">
        <v>3.25</v>
      </c>
      <c r="D422" s="9"/>
    </row>
    <row r="423" spans="1:4" x14ac:dyDescent="0.25">
      <c r="A423" s="7" t="str">
        <f t="shared" si="6"/>
        <v>2022.2</v>
      </c>
      <c r="B423" s="54">
        <v>44733</v>
      </c>
      <c r="C423" s="52">
        <v>3.39</v>
      </c>
      <c r="D423" s="9"/>
    </row>
    <row r="424" spans="1:4" x14ac:dyDescent="0.25">
      <c r="A424" s="7" t="str">
        <f t="shared" si="6"/>
        <v>2022.2</v>
      </c>
      <c r="B424" s="54">
        <v>44732</v>
      </c>
      <c r="C424" s="52">
        <v>3.3</v>
      </c>
      <c r="D424" s="9"/>
    </row>
    <row r="425" spans="1:4" x14ac:dyDescent="0.25">
      <c r="A425" s="7" t="str">
        <f t="shared" si="6"/>
        <v>2022.2</v>
      </c>
      <c r="B425" s="54">
        <v>44729</v>
      </c>
      <c r="C425" s="52">
        <v>3.3</v>
      </c>
      <c r="D425" s="9"/>
    </row>
    <row r="426" spans="1:4" x14ac:dyDescent="0.25">
      <c r="A426" s="7" t="str">
        <f t="shared" si="6"/>
        <v>2022.2</v>
      </c>
      <c r="B426" s="54">
        <v>44728</v>
      </c>
      <c r="C426" s="52">
        <v>3.35</v>
      </c>
      <c r="D426" s="9"/>
    </row>
    <row r="427" spans="1:4" x14ac:dyDescent="0.25">
      <c r="A427" s="7" t="str">
        <f t="shared" si="6"/>
        <v>2022.2</v>
      </c>
      <c r="B427" s="54">
        <v>44727</v>
      </c>
      <c r="C427" s="52">
        <v>3.39</v>
      </c>
      <c r="D427" s="9"/>
    </row>
    <row r="428" spans="1:4" x14ac:dyDescent="0.25">
      <c r="A428" s="7" t="str">
        <f t="shared" si="6"/>
        <v>2022.2</v>
      </c>
      <c r="B428" s="54">
        <v>44726</v>
      </c>
      <c r="C428" s="52">
        <v>3.45</v>
      </c>
      <c r="D428" s="9"/>
    </row>
    <row r="429" spans="1:4" x14ac:dyDescent="0.25">
      <c r="A429" s="7" t="str">
        <f t="shared" si="6"/>
        <v>2022.2</v>
      </c>
      <c r="B429" s="54">
        <v>44725</v>
      </c>
      <c r="C429" s="52">
        <v>3.42</v>
      </c>
      <c r="D429" s="9"/>
    </row>
    <row r="430" spans="1:4" x14ac:dyDescent="0.25">
      <c r="A430" s="7" t="str">
        <f t="shared" si="6"/>
        <v>2022.2</v>
      </c>
      <c r="B430" s="54">
        <v>44722</v>
      </c>
      <c r="C430" s="52">
        <v>3.2</v>
      </c>
      <c r="D430" s="9"/>
    </row>
    <row r="431" spans="1:4" x14ac:dyDescent="0.25">
      <c r="A431" s="7" t="str">
        <f t="shared" si="6"/>
        <v>2022.2</v>
      </c>
      <c r="B431" s="54">
        <v>44721</v>
      </c>
      <c r="C431" s="52">
        <v>3.18</v>
      </c>
      <c r="D431" s="9"/>
    </row>
    <row r="432" spans="1:4" x14ac:dyDescent="0.25">
      <c r="A432" s="7" t="str">
        <f t="shared" si="6"/>
        <v>2022.2</v>
      </c>
      <c r="B432" s="54">
        <v>44720</v>
      </c>
      <c r="C432" s="52">
        <v>3.18</v>
      </c>
      <c r="D432" s="9"/>
    </row>
    <row r="433" spans="1:4" x14ac:dyDescent="0.25">
      <c r="A433" s="7" t="str">
        <f t="shared" si="6"/>
        <v>2022.2</v>
      </c>
      <c r="B433" s="54">
        <v>44719</v>
      </c>
      <c r="C433" s="52">
        <v>3.13</v>
      </c>
      <c r="D433" s="9"/>
    </row>
    <row r="434" spans="1:4" x14ac:dyDescent="0.25">
      <c r="A434" s="7" t="str">
        <f t="shared" si="6"/>
        <v>2022.2</v>
      </c>
      <c r="B434" s="54">
        <v>44718</v>
      </c>
      <c r="C434" s="52">
        <v>3.19</v>
      </c>
      <c r="D434" s="9"/>
    </row>
    <row r="435" spans="1:4" x14ac:dyDescent="0.25">
      <c r="A435" s="7" t="str">
        <f t="shared" si="6"/>
        <v>2022.2</v>
      </c>
      <c r="B435" s="54">
        <v>44715</v>
      </c>
      <c r="C435" s="52">
        <v>3.11</v>
      </c>
      <c r="D435" s="9"/>
    </row>
    <row r="436" spans="1:4" x14ac:dyDescent="0.25">
      <c r="A436" s="7" t="str">
        <f t="shared" si="6"/>
        <v>2022.2</v>
      </c>
      <c r="B436" s="54">
        <v>44714</v>
      </c>
      <c r="C436" s="52">
        <v>3.09</v>
      </c>
      <c r="D436" s="9"/>
    </row>
    <row r="437" spans="1:4" x14ac:dyDescent="0.25">
      <c r="A437" s="7" t="str">
        <f t="shared" si="6"/>
        <v>2022.2</v>
      </c>
      <c r="B437" s="54">
        <v>44713</v>
      </c>
      <c r="C437" s="52">
        <v>3.09</v>
      </c>
      <c r="D437" s="9"/>
    </row>
    <row r="438" spans="1:4" x14ac:dyDescent="0.25">
      <c r="A438" s="7" t="str">
        <f t="shared" si="6"/>
        <v>2022.2</v>
      </c>
      <c r="B438" s="54">
        <v>44712</v>
      </c>
      <c r="C438" s="52">
        <v>3.07</v>
      </c>
      <c r="D438" s="9"/>
    </row>
    <row r="439" spans="1:4" x14ac:dyDescent="0.25">
      <c r="A439" s="7" t="str">
        <f t="shared" si="6"/>
        <v>2022.2</v>
      </c>
      <c r="B439" s="54">
        <v>44711</v>
      </c>
      <c r="C439" s="52">
        <v>2.97</v>
      </c>
      <c r="D439" s="9"/>
    </row>
    <row r="440" spans="1:4" x14ac:dyDescent="0.25">
      <c r="A440" s="7" t="str">
        <f t="shared" si="6"/>
        <v>2022.2</v>
      </c>
      <c r="B440" s="54">
        <v>44708</v>
      </c>
      <c r="C440" s="52">
        <v>2.97</v>
      </c>
      <c r="D440" s="9"/>
    </row>
    <row r="441" spans="1:4" x14ac:dyDescent="0.25">
      <c r="A441" s="7" t="str">
        <f t="shared" si="6"/>
        <v>2022.2</v>
      </c>
      <c r="B441" s="54">
        <v>44707</v>
      </c>
      <c r="C441" s="52">
        <v>2.99</v>
      </c>
      <c r="D441" s="9"/>
    </row>
    <row r="442" spans="1:4" x14ac:dyDescent="0.25">
      <c r="A442" s="7" t="str">
        <f t="shared" si="6"/>
        <v>2022.2</v>
      </c>
      <c r="B442" s="54">
        <v>44706</v>
      </c>
      <c r="C442" s="52">
        <v>2.97</v>
      </c>
      <c r="D442" s="9"/>
    </row>
    <row r="443" spans="1:4" x14ac:dyDescent="0.25">
      <c r="A443" s="7" t="str">
        <f t="shared" si="6"/>
        <v>2022.2</v>
      </c>
      <c r="B443" s="54">
        <v>44705</v>
      </c>
      <c r="C443" s="52">
        <v>2.98</v>
      </c>
      <c r="D443" s="9"/>
    </row>
    <row r="444" spans="1:4" x14ac:dyDescent="0.25">
      <c r="A444" s="7" t="str">
        <f t="shared" si="6"/>
        <v>2022.2</v>
      </c>
      <c r="B444" s="54">
        <v>44704</v>
      </c>
      <c r="C444" s="52">
        <v>3.08</v>
      </c>
      <c r="D444" s="9"/>
    </row>
    <row r="445" spans="1:4" x14ac:dyDescent="0.25">
      <c r="A445" s="7" t="str">
        <f t="shared" si="6"/>
        <v>2022.2</v>
      </c>
      <c r="B445" s="54">
        <v>44701</v>
      </c>
      <c r="C445" s="52">
        <v>2.99</v>
      </c>
      <c r="D445" s="9"/>
    </row>
    <row r="446" spans="1:4" x14ac:dyDescent="0.25">
      <c r="A446" s="7" t="str">
        <f t="shared" si="6"/>
        <v>2022.2</v>
      </c>
      <c r="B446" s="54">
        <v>44700</v>
      </c>
      <c r="C446" s="52">
        <v>3.05</v>
      </c>
      <c r="D446" s="9"/>
    </row>
    <row r="447" spans="1:4" x14ac:dyDescent="0.25">
      <c r="A447" s="7" t="str">
        <f t="shared" si="6"/>
        <v>2022.2</v>
      </c>
      <c r="B447" s="54">
        <v>44699</v>
      </c>
      <c r="C447" s="52">
        <v>3.06</v>
      </c>
      <c r="D447" s="9"/>
    </row>
    <row r="448" spans="1:4" x14ac:dyDescent="0.25">
      <c r="A448" s="7" t="str">
        <f t="shared" si="6"/>
        <v>2022.2</v>
      </c>
      <c r="B448" s="54">
        <v>44698</v>
      </c>
      <c r="C448" s="52">
        <v>3.17</v>
      </c>
      <c r="D448" s="9"/>
    </row>
    <row r="449" spans="1:4" x14ac:dyDescent="0.25">
      <c r="A449" s="7" t="str">
        <f t="shared" si="6"/>
        <v>2022.2</v>
      </c>
      <c r="B449" s="54">
        <v>44697</v>
      </c>
      <c r="C449" s="52">
        <v>3.09</v>
      </c>
      <c r="D449" s="9"/>
    </row>
    <row r="450" spans="1:4" x14ac:dyDescent="0.25">
      <c r="A450" s="7" t="str">
        <f t="shared" si="6"/>
        <v>2022.2</v>
      </c>
      <c r="B450" s="54">
        <v>44694</v>
      </c>
      <c r="C450" s="52">
        <v>3.1</v>
      </c>
      <c r="D450" s="9"/>
    </row>
    <row r="451" spans="1:4" x14ac:dyDescent="0.25">
      <c r="A451" s="7" t="str">
        <f t="shared" si="6"/>
        <v>2022.2</v>
      </c>
      <c r="B451" s="54">
        <v>44693</v>
      </c>
      <c r="C451" s="52">
        <v>3</v>
      </c>
      <c r="D451" s="9"/>
    </row>
    <row r="452" spans="1:4" x14ac:dyDescent="0.25">
      <c r="A452" s="7" t="str">
        <f t="shared" ref="A452:A515" si="7">YEAR(B452)&amp;"."&amp;INT((MONTH(B452)-1)/3)+1</f>
        <v>2022.2</v>
      </c>
      <c r="B452" s="54">
        <v>44692</v>
      </c>
      <c r="C452" s="52">
        <v>3.05</v>
      </c>
      <c r="D452" s="9"/>
    </row>
    <row r="453" spans="1:4" x14ac:dyDescent="0.25">
      <c r="A453" s="7" t="str">
        <f t="shared" si="7"/>
        <v>2022.2</v>
      </c>
      <c r="B453" s="54">
        <v>44691</v>
      </c>
      <c r="C453" s="52">
        <v>3.12</v>
      </c>
      <c r="D453" s="9"/>
    </row>
    <row r="454" spans="1:4" x14ac:dyDescent="0.25">
      <c r="A454" s="7" t="str">
        <f t="shared" si="7"/>
        <v>2022.2</v>
      </c>
      <c r="B454" s="54">
        <v>44690</v>
      </c>
      <c r="C454" s="52">
        <v>3.19</v>
      </c>
      <c r="D454" s="9"/>
    </row>
    <row r="455" spans="1:4" x14ac:dyDescent="0.25">
      <c r="A455" s="7" t="str">
        <f t="shared" si="7"/>
        <v>2022.2</v>
      </c>
      <c r="B455" s="54">
        <v>44687</v>
      </c>
      <c r="C455" s="52">
        <v>3.23</v>
      </c>
      <c r="D455" s="9"/>
    </row>
    <row r="456" spans="1:4" x14ac:dyDescent="0.25">
      <c r="A456" s="7" t="str">
        <f t="shared" si="7"/>
        <v>2022.2</v>
      </c>
      <c r="B456" s="54">
        <v>44686</v>
      </c>
      <c r="C456" s="52">
        <v>3.15</v>
      </c>
      <c r="D456" s="9"/>
    </row>
    <row r="457" spans="1:4" x14ac:dyDescent="0.25">
      <c r="A457" s="7" t="str">
        <f t="shared" si="7"/>
        <v>2022.2</v>
      </c>
      <c r="B457" s="54">
        <v>44685</v>
      </c>
      <c r="C457" s="52">
        <v>3.01</v>
      </c>
      <c r="D457" s="9"/>
    </row>
    <row r="458" spans="1:4" x14ac:dyDescent="0.25">
      <c r="A458" s="7" t="str">
        <f t="shared" si="7"/>
        <v>2022.2</v>
      </c>
      <c r="B458" s="54">
        <v>44684</v>
      </c>
      <c r="C458" s="52">
        <v>3.03</v>
      </c>
      <c r="D458" s="9"/>
    </row>
    <row r="459" spans="1:4" x14ac:dyDescent="0.25">
      <c r="A459" s="7" t="str">
        <f t="shared" si="7"/>
        <v>2022.2</v>
      </c>
      <c r="B459" s="54">
        <v>44683</v>
      </c>
      <c r="C459" s="52">
        <v>3.07</v>
      </c>
      <c r="D459" s="9"/>
    </row>
    <row r="460" spans="1:4" x14ac:dyDescent="0.25">
      <c r="A460" s="7" t="str">
        <f t="shared" si="7"/>
        <v>2022.2</v>
      </c>
      <c r="B460" s="54">
        <v>44680</v>
      </c>
      <c r="C460" s="52">
        <v>2.96</v>
      </c>
      <c r="D460" s="9"/>
    </row>
    <row r="461" spans="1:4" x14ac:dyDescent="0.25">
      <c r="A461" s="7" t="str">
        <f t="shared" si="7"/>
        <v>2022.2</v>
      </c>
      <c r="B461" s="54">
        <v>44679</v>
      </c>
      <c r="C461" s="52">
        <v>2.92</v>
      </c>
      <c r="D461" s="9"/>
    </row>
    <row r="462" spans="1:4" x14ac:dyDescent="0.25">
      <c r="A462" s="7" t="str">
        <f t="shared" si="7"/>
        <v>2022.2</v>
      </c>
      <c r="B462" s="54">
        <v>44678</v>
      </c>
      <c r="C462" s="52">
        <v>2.91</v>
      </c>
      <c r="D462" s="9"/>
    </row>
    <row r="463" spans="1:4" x14ac:dyDescent="0.25">
      <c r="A463" s="7" t="str">
        <f t="shared" si="7"/>
        <v>2022.2</v>
      </c>
      <c r="B463" s="54">
        <v>44677</v>
      </c>
      <c r="C463" s="52">
        <v>2.86</v>
      </c>
      <c r="D463" s="9"/>
    </row>
    <row r="464" spans="1:4" x14ac:dyDescent="0.25">
      <c r="A464" s="7" t="str">
        <f t="shared" si="7"/>
        <v>2022.2</v>
      </c>
      <c r="B464" s="54">
        <v>44676</v>
      </c>
      <c r="C464" s="52">
        <v>2.88</v>
      </c>
      <c r="D464" s="9"/>
    </row>
    <row r="465" spans="1:4" x14ac:dyDescent="0.25">
      <c r="A465" s="7" t="str">
        <f t="shared" si="7"/>
        <v>2022.2</v>
      </c>
      <c r="B465" s="54">
        <v>44673</v>
      </c>
      <c r="C465" s="52">
        <v>2.95</v>
      </c>
      <c r="D465" s="9"/>
    </row>
    <row r="466" spans="1:4" x14ac:dyDescent="0.25">
      <c r="A466" s="7" t="str">
        <f t="shared" si="7"/>
        <v>2022.2</v>
      </c>
      <c r="B466" s="54">
        <v>44672</v>
      </c>
      <c r="C466" s="52">
        <v>2.94</v>
      </c>
      <c r="D466" s="9"/>
    </row>
    <row r="467" spans="1:4" x14ac:dyDescent="0.25">
      <c r="A467" s="7" t="str">
        <f t="shared" si="7"/>
        <v>2022.2</v>
      </c>
      <c r="B467" s="54">
        <v>44671</v>
      </c>
      <c r="C467" s="52">
        <v>2.9</v>
      </c>
      <c r="D467" s="9"/>
    </row>
    <row r="468" spans="1:4" x14ac:dyDescent="0.25">
      <c r="A468" s="7" t="str">
        <f t="shared" si="7"/>
        <v>2022.2</v>
      </c>
      <c r="B468" s="54">
        <v>44670</v>
      </c>
      <c r="C468" s="52">
        <v>3.01</v>
      </c>
      <c r="D468" s="9"/>
    </row>
    <row r="469" spans="1:4" x14ac:dyDescent="0.25">
      <c r="A469" s="7" t="str">
        <f t="shared" si="7"/>
        <v>2022.2</v>
      </c>
      <c r="B469" s="54">
        <v>44669</v>
      </c>
      <c r="C469" s="52">
        <v>2.95</v>
      </c>
      <c r="D469" s="9"/>
    </row>
    <row r="470" spans="1:4" x14ac:dyDescent="0.25">
      <c r="A470" s="7" t="str">
        <f t="shared" si="7"/>
        <v>2022.2</v>
      </c>
      <c r="B470" s="54">
        <v>44666</v>
      </c>
      <c r="C470" s="52">
        <v>2.92</v>
      </c>
      <c r="D470" s="9"/>
    </row>
    <row r="471" spans="1:4" x14ac:dyDescent="0.25">
      <c r="A471" s="7" t="str">
        <f t="shared" si="7"/>
        <v>2022.2</v>
      </c>
      <c r="B471" s="54">
        <v>44665</v>
      </c>
      <c r="C471" s="52">
        <v>2.92</v>
      </c>
      <c r="D471" s="9"/>
    </row>
    <row r="472" spans="1:4" x14ac:dyDescent="0.25">
      <c r="A472" s="7" t="str">
        <f t="shared" si="7"/>
        <v>2022.2</v>
      </c>
      <c r="B472" s="54">
        <v>44664</v>
      </c>
      <c r="C472" s="52">
        <v>2.81</v>
      </c>
      <c r="D472" s="9"/>
    </row>
    <row r="473" spans="1:4" x14ac:dyDescent="0.25">
      <c r="A473" s="7" t="str">
        <f t="shared" si="7"/>
        <v>2022.2</v>
      </c>
      <c r="B473" s="54">
        <v>44663</v>
      </c>
      <c r="C473" s="52">
        <v>2.82</v>
      </c>
      <c r="D473" s="9"/>
    </row>
    <row r="474" spans="1:4" x14ac:dyDescent="0.25">
      <c r="A474" s="7" t="str">
        <f t="shared" si="7"/>
        <v>2022.2</v>
      </c>
      <c r="B474" s="54">
        <v>44662</v>
      </c>
      <c r="C474" s="52">
        <v>2.84</v>
      </c>
      <c r="D474" s="9"/>
    </row>
    <row r="475" spans="1:4" x14ac:dyDescent="0.25">
      <c r="A475" s="7" t="str">
        <f t="shared" si="7"/>
        <v>2022.2</v>
      </c>
      <c r="B475" s="54">
        <v>44659</v>
      </c>
      <c r="C475" s="52">
        <v>2.76</v>
      </c>
      <c r="D475" s="9"/>
    </row>
    <row r="476" spans="1:4" x14ac:dyDescent="0.25">
      <c r="A476" s="7" t="str">
        <f t="shared" si="7"/>
        <v>2022.2</v>
      </c>
      <c r="B476" s="54">
        <v>44658</v>
      </c>
      <c r="C476" s="52">
        <v>2.69</v>
      </c>
      <c r="D476" s="9"/>
    </row>
    <row r="477" spans="1:4" x14ac:dyDescent="0.25">
      <c r="A477" s="7" t="str">
        <f t="shared" si="7"/>
        <v>2022.2</v>
      </c>
      <c r="B477" s="54">
        <v>44657</v>
      </c>
      <c r="C477" s="52">
        <v>2.63</v>
      </c>
      <c r="D477" s="9"/>
    </row>
    <row r="478" spans="1:4" x14ac:dyDescent="0.25">
      <c r="A478" s="7" t="str">
        <f t="shared" si="7"/>
        <v>2022.2</v>
      </c>
      <c r="B478" s="54">
        <v>44656</v>
      </c>
      <c r="C478" s="52">
        <v>2.57</v>
      </c>
      <c r="D478" s="9"/>
    </row>
    <row r="479" spans="1:4" x14ac:dyDescent="0.25">
      <c r="A479" s="7" t="str">
        <f t="shared" si="7"/>
        <v>2022.2</v>
      </c>
      <c r="B479" s="54">
        <v>44655</v>
      </c>
      <c r="C479" s="52">
        <v>2.48</v>
      </c>
      <c r="D479" s="9"/>
    </row>
    <row r="480" spans="1:4" x14ac:dyDescent="0.25">
      <c r="A480" s="7" t="str">
        <f t="shared" si="7"/>
        <v>2022.2</v>
      </c>
      <c r="B480" s="54">
        <v>44652</v>
      </c>
      <c r="C480" s="52">
        <v>2.44</v>
      </c>
      <c r="D480" s="9"/>
    </row>
    <row r="481" spans="1:4" x14ac:dyDescent="0.25">
      <c r="A481" s="7" t="str">
        <f t="shared" si="7"/>
        <v>2022.1</v>
      </c>
      <c r="B481" s="54">
        <v>44651</v>
      </c>
      <c r="C481" s="52">
        <v>2.44</v>
      </c>
      <c r="D481" s="9"/>
    </row>
    <row r="482" spans="1:4" x14ac:dyDescent="0.25">
      <c r="A482" s="7" t="str">
        <f t="shared" si="7"/>
        <v>2022.1</v>
      </c>
      <c r="B482" s="54">
        <v>44650</v>
      </c>
      <c r="C482" s="52">
        <v>2.48</v>
      </c>
      <c r="D482" s="9"/>
    </row>
    <row r="483" spans="1:4" x14ac:dyDescent="0.25">
      <c r="A483" s="7" t="str">
        <f t="shared" si="7"/>
        <v>2022.1</v>
      </c>
      <c r="B483" s="54">
        <v>44649</v>
      </c>
      <c r="C483" s="52">
        <v>2.5299999999999998</v>
      </c>
      <c r="D483" s="9"/>
    </row>
    <row r="484" spans="1:4" x14ac:dyDescent="0.25">
      <c r="A484" s="7" t="str">
        <f t="shared" si="7"/>
        <v>2022.1</v>
      </c>
      <c r="B484" s="54">
        <v>44648</v>
      </c>
      <c r="C484" s="52">
        <v>2.57</v>
      </c>
      <c r="D484" s="9"/>
    </row>
    <row r="485" spans="1:4" x14ac:dyDescent="0.25">
      <c r="A485" s="7" t="str">
        <f t="shared" si="7"/>
        <v>2022.1</v>
      </c>
      <c r="B485" s="54">
        <v>44645</v>
      </c>
      <c r="C485" s="52">
        <v>2.6</v>
      </c>
      <c r="D485" s="9"/>
    </row>
    <row r="486" spans="1:4" x14ac:dyDescent="0.25">
      <c r="A486" s="7" t="str">
        <f t="shared" si="7"/>
        <v>2022.1</v>
      </c>
      <c r="B486" s="54">
        <v>44644</v>
      </c>
      <c r="C486" s="52">
        <v>2.5099999999999998</v>
      </c>
      <c r="D486" s="9"/>
    </row>
    <row r="487" spans="1:4" x14ac:dyDescent="0.25">
      <c r="A487" s="7" t="str">
        <f t="shared" si="7"/>
        <v>2022.1</v>
      </c>
      <c r="B487" s="54">
        <v>44643</v>
      </c>
      <c r="C487" s="52">
        <v>2.52</v>
      </c>
      <c r="D487" s="9"/>
    </row>
    <row r="488" spans="1:4" x14ac:dyDescent="0.25">
      <c r="A488" s="7" t="str">
        <f t="shared" si="7"/>
        <v>2022.1</v>
      </c>
      <c r="B488" s="54">
        <v>44642</v>
      </c>
      <c r="C488" s="52">
        <v>2.6</v>
      </c>
      <c r="D488" s="9"/>
    </row>
    <row r="489" spans="1:4" x14ac:dyDescent="0.25">
      <c r="A489" s="7" t="str">
        <f t="shared" si="7"/>
        <v>2022.1</v>
      </c>
      <c r="B489" s="54">
        <v>44641</v>
      </c>
      <c r="C489" s="52">
        <v>2.5499999999999998</v>
      </c>
      <c r="D489" s="9"/>
    </row>
    <row r="490" spans="1:4" x14ac:dyDescent="0.25">
      <c r="A490" s="7" t="str">
        <f t="shared" si="7"/>
        <v>2022.1</v>
      </c>
      <c r="B490" s="54">
        <v>44638</v>
      </c>
      <c r="C490" s="52">
        <v>2.42</v>
      </c>
      <c r="D490" s="9"/>
    </row>
    <row r="491" spans="1:4" x14ac:dyDescent="0.25">
      <c r="A491" s="7" t="str">
        <f t="shared" si="7"/>
        <v>2022.1</v>
      </c>
      <c r="B491" s="54">
        <v>44637</v>
      </c>
      <c r="C491" s="52">
        <v>2.5</v>
      </c>
      <c r="D491" s="9"/>
    </row>
    <row r="492" spans="1:4" x14ac:dyDescent="0.25">
      <c r="A492" s="7" t="str">
        <f t="shared" si="7"/>
        <v>2022.1</v>
      </c>
      <c r="B492" s="54">
        <v>44636</v>
      </c>
      <c r="C492" s="52">
        <v>2.46</v>
      </c>
      <c r="D492" s="9"/>
    </row>
    <row r="493" spans="1:4" x14ac:dyDescent="0.25">
      <c r="A493" s="7" t="str">
        <f t="shared" si="7"/>
        <v>2022.1</v>
      </c>
      <c r="B493" s="54">
        <v>44635</v>
      </c>
      <c r="C493" s="52">
        <v>2.4900000000000002</v>
      </c>
      <c r="D493" s="9"/>
    </row>
    <row r="494" spans="1:4" x14ac:dyDescent="0.25">
      <c r="A494" s="7" t="str">
        <f t="shared" si="7"/>
        <v>2022.1</v>
      </c>
      <c r="B494" s="54">
        <v>44634</v>
      </c>
      <c r="C494" s="52">
        <v>2.4700000000000002</v>
      </c>
      <c r="D494" s="9"/>
    </row>
    <row r="495" spans="1:4" x14ac:dyDescent="0.25">
      <c r="A495" s="7" t="str">
        <f t="shared" si="7"/>
        <v>2022.1</v>
      </c>
      <c r="B495" s="54">
        <v>44631</v>
      </c>
      <c r="C495" s="52">
        <v>2.36</v>
      </c>
      <c r="D495" s="9"/>
    </row>
    <row r="496" spans="1:4" x14ac:dyDescent="0.25">
      <c r="A496" s="7" t="str">
        <f t="shared" si="7"/>
        <v>2022.1</v>
      </c>
      <c r="B496" s="54">
        <v>44630</v>
      </c>
      <c r="C496" s="52">
        <v>2.38</v>
      </c>
      <c r="D496" s="9"/>
    </row>
    <row r="497" spans="1:4" x14ac:dyDescent="0.25">
      <c r="A497" s="7" t="str">
        <f t="shared" si="7"/>
        <v>2022.1</v>
      </c>
      <c r="B497" s="54">
        <v>44629</v>
      </c>
      <c r="C497" s="52">
        <v>2.29</v>
      </c>
      <c r="D497" s="9"/>
    </row>
    <row r="498" spans="1:4" x14ac:dyDescent="0.25">
      <c r="A498" s="7" t="str">
        <f t="shared" si="7"/>
        <v>2022.1</v>
      </c>
      <c r="B498" s="54">
        <v>44628</v>
      </c>
      <c r="C498" s="52">
        <v>2.2400000000000002</v>
      </c>
      <c r="D498" s="9"/>
    </row>
    <row r="499" spans="1:4" x14ac:dyDescent="0.25">
      <c r="A499" s="7" t="str">
        <f t="shared" si="7"/>
        <v>2022.1</v>
      </c>
      <c r="B499" s="54">
        <v>44627</v>
      </c>
      <c r="C499" s="52">
        <v>2.19</v>
      </c>
      <c r="D499" s="9"/>
    </row>
    <row r="500" spans="1:4" x14ac:dyDescent="0.25">
      <c r="A500" s="7" t="str">
        <f t="shared" si="7"/>
        <v>2022.1</v>
      </c>
      <c r="B500" s="54">
        <v>44624</v>
      </c>
      <c r="C500" s="52">
        <v>2.16</v>
      </c>
      <c r="D500" s="9"/>
    </row>
    <row r="501" spans="1:4" x14ac:dyDescent="0.25">
      <c r="A501" s="7" t="str">
        <f t="shared" si="7"/>
        <v>2022.1</v>
      </c>
      <c r="B501" s="54">
        <v>44623</v>
      </c>
      <c r="C501" s="52">
        <v>2.2400000000000002</v>
      </c>
      <c r="D501" s="9"/>
    </row>
    <row r="502" spans="1:4" x14ac:dyDescent="0.25">
      <c r="A502" s="7" t="str">
        <f t="shared" si="7"/>
        <v>2022.1</v>
      </c>
      <c r="B502" s="54">
        <v>44622</v>
      </c>
      <c r="C502" s="52">
        <v>2.2400000000000002</v>
      </c>
      <c r="D502" s="9"/>
    </row>
    <row r="503" spans="1:4" x14ac:dyDescent="0.25">
      <c r="A503" s="7" t="str">
        <f t="shared" si="7"/>
        <v>2022.1</v>
      </c>
      <c r="B503" s="54">
        <v>44621</v>
      </c>
      <c r="C503" s="52">
        <v>2.11</v>
      </c>
      <c r="D503" s="9"/>
    </row>
    <row r="504" spans="1:4" x14ac:dyDescent="0.25">
      <c r="A504" s="7" t="str">
        <f t="shared" si="7"/>
        <v>2022.1</v>
      </c>
      <c r="B504" s="54">
        <v>44620</v>
      </c>
      <c r="C504" s="52">
        <v>2.17</v>
      </c>
      <c r="D504" s="9"/>
    </row>
    <row r="505" spans="1:4" x14ac:dyDescent="0.25">
      <c r="A505" s="7" t="str">
        <f t="shared" si="7"/>
        <v>2022.1</v>
      </c>
      <c r="B505" s="54">
        <v>44617</v>
      </c>
      <c r="C505" s="52">
        <v>2.29</v>
      </c>
      <c r="D505" s="9"/>
    </row>
    <row r="506" spans="1:4" x14ac:dyDescent="0.25">
      <c r="A506" s="7" t="str">
        <f t="shared" si="7"/>
        <v>2022.1</v>
      </c>
      <c r="B506" s="54">
        <v>44616</v>
      </c>
      <c r="C506" s="52">
        <v>2.2799999999999998</v>
      </c>
      <c r="D506" s="9"/>
    </row>
    <row r="507" spans="1:4" x14ac:dyDescent="0.25">
      <c r="A507" s="7" t="str">
        <f t="shared" si="7"/>
        <v>2022.1</v>
      </c>
      <c r="B507" s="54">
        <v>44615</v>
      </c>
      <c r="C507" s="52">
        <v>2.29</v>
      </c>
      <c r="D507" s="9"/>
    </row>
    <row r="508" spans="1:4" x14ac:dyDescent="0.25">
      <c r="A508" s="7" t="str">
        <f t="shared" si="7"/>
        <v>2022.1</v>
      </c>
      <c r="B508" s="54">
        <v>44614</v>
      </c>
      <c r="C508" s="52">
        <v>2.2400000000000002</v>
      </c>
      <c r="D508" s="9"/>
    </row>
    <row r="509" spans="1:4" x14ac:dyDescent="0.25">
      <c r="A509" s="7" t="str">
        <f t="shared" si="7"/>
        <v>2022.1</v>
      </c>
      <c r="B509" s="54">
        <v>44613</v>
      </c>
      <c r="C509" s="52">
        <v>2.2400000000000002</v>
      </c>
      <c r="D509" s="9"/>
    </row>
    <row r="510" spans="1:4" x14ac:dyDescent="0.25">
      <c r="A510" s="7" t="str">
        <f t="shared" si="7"/>
        <v>2022.1</v>
      </c>
      <c r="B510" s="54">
        <v>44610</v>
      </c>
      <c r="C510" s="52">
        <v>2.2400000000000002</v>
      </c>
      <c r="D510" s="9"/>
    </row>
    <row r="511" spans="1:4" x14ac:dyDescent="0.25">
      <c r="A511" s="7" t="str">
        <f t="shared" si="7"/>
        <v>2022.1</v>
      </c>
      <c r="B511" s="54">
        <v>44609</v>
      </c>
      <c r="C511" s="52">
        <v>2.31</v>
      </c>
      <c r="D511" s="9"/>
    </row>
    <row r="512" spans="1:4" x14ac:dyDescent="0.25">
      <c r="A512" s="7" t="str">
        <f t="shared" si="7"/>
        <v>2022.1</v>
      </c>
      <c r="B512" s="54">
        <v>44607</v>
      </c>
      <c r="C512" s="52">
        <v>2.37</v>
      </c>
      <c r="D512" s="9"/>
    </row>
    <row r="513" spans="1:4" x14ac:dyDescent="0.25">
      <c r="A513" s="7" t="str">
        <f t="shared" si="7"/>
        <v>2022.1</v>
      </c>
      <c r="B513" s="54">
        <v>44606</v>
      </c>
      <c r="C513" s="52">
        <v>2.29</v>
      </c>
      <c r="D513" s="9"/>
    </row>
    <row r="514" spans="1:4" x14ac:dyDescent="0.25">
      <c r="A514" s="7" t="str">
        <f t="shared" si="7"/>
        <v>2022.1</v>
      </c>
      <c r="B514" s="54">
        <v>44603</v>
      </c>
      <c r="C514" s="52">
        <v>2.2400000000000002</v>
      </c>
      <c r="D514" s="9"/>
    </row>
    <row r="515" spans="1:4" x14ac:dyDescent="0.25">
      <c r="A515" s="7" t="str">
        <f t="shared" si="7"/>
        <v>2022.1</v>
      </c>
      <c r="B515" s="54">
        <v>44602</v>
      </c>
      <c r="C515" s="52">
        <v>2.2999999999999998</v>
      </c>
      <c r="D515" s="9"/>
    </row>
    <row r="516" spans="1:4" x14ac:dyDescent="0.25">
      <c r="A516" s="7" t="str">
        <f t="shared" ref="A516:A579" si="8">YEAR(B516)&amp;"."&amp;INT((MONTH(B516)-1)/3)+1</f>
        <v>2022.1</v>
      </c>
      <c r="B516" s="54">
        <v>44601</v>
      </c>
      <c r="C516" s="52">
        <v>2.25</v>
      </c>
      <c r="D516" s="9"/>
    </row>
    <row r="517" spans="1:4" x14ac:dyDescent="0.25">
      <c r="A517" s="7" t="str">
        <f t="shared" si="8"/>
        <v>2022.1</v>
      </c>
      <c r="B517" s="54">
        <v>44600</v>
      </c>
      <c r="C517" s="52">
        <v>2.25</v>
      </c>
      <c r="D517" s="9"/>
    </row>
    <row r="518" spans="1:4" x14ac:dyDescent="0.25">
      <c r="A518" s="7" t="str">
        <f t="shared" si="8"/>
        <v>2022.1</v>
      </c>
      <c r="B518" s="54">
        <v>44599</v>
      </c>
      <c r="C518" s="52">
        <v>2.2200000000000002</v>
      </c>
      <c r="D518" s="9"/>
    </row>
    <row r="519" spans="1:4" x14ac:dyDescent="0.25">
      <c r="A519" s="7" t="str">
        <f t="shared" si="8"/>
        <v>2022.1</v>
      </c>
      <c r="B519" s="54">
        <v>44596</v>
      </c>
      <c r="C519" s="52">
        <v>2.23</v>
      </c>
      <c r="D519" s="9"/>
    </row>
    <row r="520" spans="1:4" x14ac:dyDescent="0.25">
      <c r="A520" s="7" t="str">
        <f t="shared" si="8"/>
        <v>2022.1</v>
      </c>
      <c r="B520" s="54">
        <v>44595</v>
      </c>
      <c r="C520" s="52">
        <v>2.14</v>
      </c>
      <c r="D520" s="9"/>
    </row>
    <row r="521" spans="1:4" x14ac:dyDescent="0.25">
      <c r="A521" s="7" t="str">
        <f t="shared" si="8"/>
        <v>2022.1</v>
      </c>
      <c r="B521" s="54">
        <v>44594</v>
      </c>
      <c r="C521" s="52">
        <v>2.11</v>
      </c>
      <c r="D521" s="9"/>
    </row>
    <row r="522" spans="1:4" x14ac:dyDescent="0.25">
      <c r="A522" s="7" t="str">
        <f t="shared" si="8"/>
        <v>2022.1</v>
      </c>
      <c r="B522" s="54">
        <v>44593</v>
      </c>
      <c r="C522" s="52">
        <v>2.12</v>
      </c>
      <c r="D522" s="9"/>
    </row>
    <row r="523" spans="1:4" x14ac:dyDescent="0.25">
      <c r="A523" s="7" t="str">
        <f t="shared" si="8"/>
        <v>2022.1</v>
      </c>
      <c r="B523" s="54">
        <v>44592</v>
      </c>
      <c r="C523" s="52">
        <v>2.11</v>
      </c>
      <c r="D523" s="9"/>
    </row>
    <row r="524" spans="1:4" x14ac:dyDescent="0.25">
      <c r="A524" s="7" t="str">
        <f t="shared" si="8"/>
        <v>2022.1</v>
      </c>
      <c r="B524" s="54">
        <v>44589</v>
      </c>
      <c r="C524" s="52">
        <v>2.0699999999999998</v>
      </c>
      <c r="D524" s="9"/>
    </row>
    <row r="525" spans="1:4" x14ac:dyDescent="0.25">
      <c r="A525" s="7" t="str">
        <f t="shared" si="8"/>
        <v>2022.1</v>
      </c>
      <c r="B525" s="54">
        <v>44588</v>
      </c>
      <c r="C525" s="52">
        <v>2.09</v>
      </c>
      <c r="D525" s="9"/>
    </row>
    <row r="526" spans="1:4" x14ac:dyDescent="0.25">
      <c r="A526" s="7" t="str">
        <f t="shared" si="8"/>
        <v>2022.1</v>
      </c>
      <c r="B526" s="54">
        <v>44587</v>
      </c>
      <c r="C526" s="52">
        <v>2.16</v>
      </c>
      <c r="D526" s="9"/>
    </row>
    <row r="527" spans="1:4" x14ac:dyDescent="0.25">
      <c r="A527" s="7" t="str">
        <f t="shared" si="8"/>
        <v>2022.1</v>
      </c>
      <c r="B527" s="54">
        <v>44586</v>
      </c>
      <c r="C527" s="52">
        <v>2.12</v>
      </c>
      <c r="D527" s="9"/>
    </row>
    <row r="528" spans="1:4" x14ac:dyDescent="0.25">
      <c r="A528" s="7" t="str">
        <f t="shared" si="8"/>
        <v>2022.1</v>
      </c>
      <c r="B528" s="54">
        <v>44585</v>
      </c>
      <c r="C528" s="52">
        <v>2.1</v>
      </c>
      <c r="D528" s="9"/>
    </row>
    <row r="529" spans="1:4" x14ac:dyDescent="0.25">
      <c r="A529" s="7" t="str">
        <f t="shared" si="8"/>
        <v>2022.1</v>
      </c>
      <c r="B529" s="54">
        <v>44582</v>
      </c>
      <c r="C529" s="52">
        <v>2.0699999999999998</v>
      </c>
      <c r="D529" s="9"/>
    </row>
    <row r="530" spans="1:4" x14ac:dyDescent="0.25">
      <c r="A530" s="7" t="str">
        <f t="shared" si="8"/>
        <v>2022.1</v>
      </c>
      <c r="B530" s="54">
        <v>44581</v>
      </c>
      <c r="C530" s="52">
        <v>2.14</v>
      </c>
      <c r="D530" s="9"/>
    </row>
    <row r="531" spans="1:4" x14ac:dyDescent="0.25">
      <c r="A531" s="7" t="str">
        <f t="shared" si="8"/>
        <v>2022.1</v>
      </c>
      <c r="B531" s="54">
        <v>44580</v>
      </c>
      <c r="C531" s="52">
        <v>2.14</v>
      </c>
      <c r="D531" s="9"/>
    </row>
    <row r="532" spans="1:4" x14ac:dyDescent="0.25">
      <c r="A532" s="7" t="str">
        <f t="shared" si="8"/>
        <v>2022.1</v>
      </c>
      <c r="B532" s="54">
        <v>44579</v>
      </c>
      <c r="C532" s="52">
        <v>2.1800000000000002</v>
      </c>
      <c r="D532" s="9"/>
    </row>
    <row r="533" spans="1:4" x14ac:dyDescent="0.25">
      <c r="A533" s="7" t="str">
        <f t="shared" si="8"/>
        <v>2022.1</v>
      </c>
      <c r="B533" s="54">
        <v>44578</v>
      </c>
      <c r="C533" s="52">
        <v>2.12</v>
      </c>
      <c r="D533" s="9"/>
    </row>
    <row r="534" spans="1:4" x14ac:dyDescent="0.25">
      <c r="A534" s="7" t="str">
        <f t="shared" si="8"/>
        <v>2022.1</v>
      </c>
      <c r="B534" s="54">
        <v>44575</v>
      </c>
      <c r="C534" s="52">
        <v>2.12</v>
      </c>
      <c r="D534" s="9"/>
    </row>
    <row r="535" spans="1:4" x14ac:dyDescent="0.25">
      <c r="A535" s="7" t="str">
        <f t="shared" si="8"/>
        <v>2022.1</v>
      </c>
      <c r="B535" s="54">
        <v>44574</v>
      </c>
      <c r="C535" s="52">
        <v>2.0499999999999998</v>
      </c>
      <c r="D535" s="9"/>
    </row>
    <row r="536" spans="1:4" x14ac:dyDescent="0.25">
      <c r="A536" s="7" t="str">
        <f t="shared" si="8"/>
        <v>2022.1</v>
      </c>
      <c r="B536" s="54">
        <v>44573</v>
      </c>
      <c r="C536" s="52">
        <v>2.08</v>
      </c>
      <c r="D536" s="9"/>
    </row>
    <row r="537" spans="1:4" x14ac:dyDescent="0.25">
      <c r="A537" s="7" t="str">
        <f t="shared" si="8"/>
        <v>2022.1</v>
      </c>
      <c r="B537" s="54">
        <v>44572</v>
      </c>
      <c r="C537" s="52">
        <v>2.08</v>
      </c>
      <c r="D537" s="9"/>
    </row>
    <row r="538" spans="1:4" x14ac:dyDescent="0.25">
      <c r="A538" s="7" t="str">
        <f t="shared" si="8"/>
        <v>2022.1</v>
      </c>
      <c r="B538" s="54">
        <v>44571</v>
      </c>
      <c r="C538" s="52">
        <v>2.11</v>
      </c>
      <c r="D538" s="9"/>
    </row>
    <row r="539" spans="1:4" x14ac:dyDescent="0.25">
      <c r="A539" s="7" t="str">
        <f t="shared" si="8"/>
        <v>2022.1</v>
      </c>
      <c r="B539" s="54">
        <v>44568</v>
      </c>
      <c r="C539" s="52">
        <v>2.11</v>
      </c>
      <c r="D539" s="9"/>
    </row>
    <row r="540" spans="1:4" x14ac:dyDescent="0.25">
      <c r="A540" s="7" t="str">
        <f t="shared" si="8"/>
        <v>2022.1</v>
      </c>
      <c r="B540" s="54">
        <v>44567</v>
      </c>
      <c r="C540" s="52">
        <v>2.09</v>
      </c>
      <c r="D540" s="9"/>
    </row>
    <row r="541" spans="1:4" x14ac:dyDescent="0.25">
      <c r="A541" s="7" t="str">
        <f t="shared" si="8"/>
        <v>2022.1</v>
      </c>
      <c r="B541" s="54">
        <v>44566</v>
      </c>
      <c r="C541" s="52">
        <v>2.09</v>
      </c>
      <c r="D541" s="9"/>
    </row>
    <row r="542" spans="1:4" x14ac:dyDescent="0.25">
      <c r="A542" s="7" t="str">
        <f t="shared" si="8"/>
        <v>2022.1</v>
      </c>
      <c r="B542" s="54">
        <v>44565</v>
      </c>
      <c r="C542" s="52">
        <v>2.0699999999999998</v>
      </c>
      <c r="D542" s="9"/>
    </row>
    <row r="543" spans="1:4" x14ac:dyDescent="0.25">
      <c r="A543" s="7" t="str">
        <f t="shared" si="8"/>
        <v>2022.1</v>
      </c>
      <c r="B543" s="54">
        <v>44564</v>
      </c>
      <c r="C543" s="52">
        <v>2.0099999999999998</v>
      </c>
      <c r="D543" s="9"/>
    </row>
    <row r="544" spans="1:4" x14ac:dyDescent="0.25">
      <c r="A544" s="7" t="str">
        <f t="shared" si="8"/>
        <v>2021.4</v>
      </c>
      <c r="B544" s="54">
        <v>44561</v>
      </c>
      <c r="C544" s="52">
        <v>1.9</v>
      </c>
      <c r="D544" s="9"/>
    </row>
    <row r="545" spans="1:4" x14ac:dyDescent="0.25">
      <c r="A545" s="7" t="str">
        <f t="shared" si="8"/>
        <v>2021.4</v>
      </c>
      <c r="B545" s="54">
        <v>44560</v>
      </c>
      <c r="C545" s="52">
        <v>1.93</v>
      </c>
      <c r="D545" s="9"/>
    </row>
    <row r="546" spans="1:4" x14ac:dyDescent="0.25">
      <c r="A546" s="7" t="str">
        <f t="shared" si="8"/>
        <v>2021.4</v>
      </c>
      <c r="B546" s="54">
        <v>44559</v>
      </c>
      <c r="C546" s="52">
        <v>1.96</v>
      </c>
      <c r="D546" s="9"/>
    </row>
    <row r="547" spans="1:4" x14ac:dyDescent="0.25">
      <c r="A547" s="7" t="str">
        <f t="shared" si="8"/>
        <v>2021.4</v>
      </c>
      <c r="B547" s="54">
        <v>44558</v>
      </c>
      <c r="C547" s="52">
        <v>1.9</v>
      </c>
      <c r="D547" s="9"/>
    </row>
    <row r="548" spans="1:4" x14ac:dyDescent="0.25">
      <c r="A548" s="7" t="str">
        <f t="shared" si="8"/>
        <v>2021.4</v>
      </c>
      <c r="B548" s="54">
        <v>44557</v>
      </c>
      <c r="C548" s="52">
        <v>1.88</v>
      </c>
      <c r="D548" s="9"/>
    </row>
    <row r="549" spans="1:4" x14ac:dyDescent="0.25">
      <c r="A549" s="7" t="str">
        <f t="shared" si="8"/>
        <v>2021.4</v>
      </c>
      <c r="B549" s="54">
        <v>44553</v>
      </c>
      <c r="C549" s="52">
        <v>1.91</v>
      </c>
      <c r="D549" s="9"/>
    </row>
    <row r="550" spans="1:4" x14ac:dyDescent="0.25">
      <c r="A550" s="7" t="str">
        <f t="shared" si="8"/>
        <v>2021.4</v>
      </c>
      <c r="B550" s="54">
        <v>44552</v>
      </c>
      <c r="C550" s="52">
        <v>1.86</v>
      </c>
      <c r="D550" s="9"/>
    </row>
    <row r="551" spans="1:4" x14ac:dyDescent="0.25">
      <c r="A551" s="7" t="str">
        <f t="shared" si="8"/>
        <v>2021.4</v>
      </c>
      <c r="B551" s="54">
        <v>44551</v>
      </c>
      <c r="C551" s="52">
        <v>1.89</v>
      </c>
      <c r="D551" s="9"/>
    </row>
    <row r="552" spans="1:4" x14ac:dyDescent="0.25">
      <c r="A552" s="7" t="str">
        <f t="shared" si="8"/>
        <v>2021.4</v>
      </c>
      <c r="B552" s="54">
        <v>44550</v>
      </c>
      <c r="C552" s="52">
        <v>1.85</v>
      </c>
      <c r="D552" s="9"/>
    </row>
    <row r="553" spans="1:4" x14ac:dyDescent="0.25">
      <c r="A553" s="7" t="str">
        <f t="shared" si="8"/>
        <v>2021.4</v>
      </c>
      <c r="B553" s="54">
        <v>44547</v>
      </c>
      <c r="C553" s="52">
        <v>1.82</v>
      </c>
      <c r="D553" s="9"/>
    </row>
    <row r="554" spans="1:4" x14ac:dyDescent="0.25">
      <c r="A554" s="7" t="str">
        <f t="shared" si="8"/>
        <v>2021.4</v>
      </c>
      <c r="B554" s="54">
        <v>44546</v>
      </c>
      <c r="C554" s="52">
        <v>1.87</v>
      </c>
      <c r="D554" s="9"/>
    </row>
    <row r="555" spans="1:4" x14ac:dyDescent="0.25">
      <c r="A555" s="7" t="str">
        <f t="shared" si="8"/>
        <v>2021.4</v>
      </c>
      <c r="B555" s="54">
        <v>44545</v>
      </c>
      <c r="C555" s="52">
        <v>1.86</v>
      </c>
      <c r="D555" s="9"/>
    </row>
    <row r="556" spans="1:4" x14ac:dyDescent="0.25">
      <c r="A556" s="7" t="str">
        <f t="shared" si="8"/>
        <v>2021.4</v>
      </c>
      <c r="B556" s="54">
        <v>44544</v>
      </c>
      <c r="C556" s="52">
        <v>1.82</v>
      </c>
      <c r="D556" s="9"/>
    </row>
    <row r="557" spans="1:4" x14ac:dyDescent="0.25">
      <c r="A557" s="7" t="str">
        <f t="shared" si="8"/>
        <v>2021.4</v>
      </c>
      <c r="B557" s="54">
        <v>44543</v>
      </c>
      <c r="C557" s="52">
        <v>1.81</v>
      </c>
      <c r="D557" s="9"/>
    </row>
    <row r="558" spans="1:4" x14ac:dyDescent="0.25">
      <c r="A558" s="7" t="str">
        <f t="shared" si="8"/>
        <v>2021.4</v>
      </c>
      <c r="B558" s="54">
        <v>44540</v>
      </c>
      <c r="C558" s="52">
        <v>1.88</v>
      </c>
      <c r="D558" s="9"/>
    </row>
    <row r="559" spans="1:4" x14ac:dyDescent="0.25">
      <c r="A559" s="7" t="str">
        <f t="shared" si="8"/>
        <v>2021.4</v>
      </c>
      <c r="B559" s="54">
        <v>44539</v>
      </c>
      <c r="C559" s="52">
        <v>1.87</v>
      </c>
      <c r="D559" s="9"/>
    </row>
    <row r="560" spans="1:4" x14ac:dyDescent="0.25">
      <c r="A560" s="7" t="str">
        <f t="shared" si="8"/>
        <v>2021.4</v>
      </c>
      <c r="B560" s="54">
        <v>44538</v>
      </c>
      <c r="C560" s="52">
        <v>1.87</v>
      </c>
      <c r="D560" s="9"/>
    </row>
    <row r="561" spans="1:4" x14ac:dyDescent="0.25">
      <c r="A561" s="7" t="str">
        <f t="shared" si="8"/>
        <v>2021.4</v>
      </c>
      <c r="B561" s="54">
        <v>44537</v>
      </c>
      <c r="C561" s="52">
        <v>1.8</v>
      </c>
      <c r="D561" s="9"/>
    </row>
    <row r="562" spans="1:4" x14ac:dyDescent="0.25">
      <c r="A562" s="7" t="str">
        <f t="shared" si="8"/>
        <v>2021.4</v>
      </c>
      <c r="B562" s="54">
        <v>44536</v>
      </c>
      <c r="C562" s="52">
        <v>1.75</v>
      </c>
      <c r="D562" s="9"/>
    </row>
    <row r="563" spans="1:4" x14ac:dyDescent="0.25">
      <c r="A563" s="7" t="str">
        <f t="shared" si="8"/>
        <v>2021.4</v>
      </c>
      <c r="B563" s="54">
        <v>44533</v>
      </c>
      <c r="C563" s="52">
        <v>1.69</v>
      </c>
      <c r="D563" s="9"/>
    </row>
    <row r="564" spans="1:4" x14ac:dyDescent="0.25">
      <c r="A564" s="7" t="str">
        <f t="shared" si="8"/>
        <v>2021.4</v>
      </c>
      <c r="B564" s="54">
        <v>44532</v>
      </c>
      <c r="C564" s="52">
        <v>1.76</v>
      </c>
      <c r="D564" s="9"/>
    </row>
    <row r="565" spans="1:4" x14ac:dyDescent="0.25">
      <c r="A565" s="7" t="str">
        <f t="shared" si="8"/>
        <v>2021.4</v>
      </c>
      <c r="B565" s="54">
        <v>44531</v>
      </c>
      <c r="C565" s="52">
        <v>1.77</v>
      </c>
      <c r="D565" s="9"/>
    </row>
    <row r="566" spans="1:4" x14ac:dyDescent="0.25">
      <c r="A566" s="7" t="str">
        <f t="shared" si="8"/>
        <v>2021.4</v>
      </c>
      <c r="B566" s="54">
        <v>44530</v>
      </c>
      <c r="C566" s="52">
        <v>1.78</v>
      </c>
      <c r="D566" s="9"/>
    </row>
    <row r="567" spans="1:4" x14ac:dyDescent="0.25">
      <c r="A567" s="7" t="str">
        <f t="shared" si="8"/>
        <v>2021.4</v>
      </c>
      <c r="B567" s="54">
        <v>44529</v>
      </c>
      <c r="C567" s="52">
        <v>1.87</v>
      </c>
      <c r="D567" s="9"/>
    </row>
    <row r="568" spans="1:4" x14ac:dyDescent="0.25">
      <c r="A568" s="7" t="str">
        <f t="shared" si="8"/>
        <v>2021.4</v>
      </c>
      <c r="B568" s="54">
        <v>44526</v>
      </c>
      <c r="C568" s="52">
        <v>1.83</v>
      </c>
      <c r="D568" s="9"/>
    </row>
    <row r="569" spans="1:4" x14ac:dyDescent="0.25">
      <c r="A569" s="7" t="str">
        <f t="shared" si="8"/>
        <v>2021.4</v>
      </c>
      <c r="B569" s="54">
        <v>44525</v>
      </c>
      <c r="C569" s="52">
        <v>1.96</v>
      </c>
      <c r="D569" s="9"/>
    </row>
    <row r="570" spans="1:4" x14ac:dyDescent="0.25">
      <c r="A570" s="7" t="str">
        <f t="shared" si="8"/>
        <v>2021.4</v>
      </c>
      <c r="B570" s="54">
        <v>44524</v>
      </c>
      <c r="C570" s="52">
        <v>1.96</v>
      </c>
      <c r="D570" s="9"/>
    </row>
    <row r="571" spans="1:4" x14ac:dyDescent="0.25">
      <c r="A571" s="7" t="str">
        <f t="shared" si="8"/>
        <v>2021.4</v>
      </c>
      <c r="B571" s="54">
        <v>44523</v>
      </c>
      <c r="C571" s="52">
        <v>2.02</v>
      </c>
      <c r="D571" s="9"/>
    </row>
    <row r="572" spans="1:4" x14ac:dyDescent="0.25">
      <c r="A572" s="7" t="str">
        <f t="shared" si="8"/>
        <v>2021.4</v>
      </c>
      <c r="B572" s="54">
        <v>44522</v>
      </c>
      <c r="C572" s="52">
        <v>1.98</v>
      </c>
      <c r="D572" s="9"/>
    </row>
    <row r="573" spans="1:4" x14ac:dyDescent="0.25">
      <c r="A573" s="7" t="str">
        <f t="shared" si="8"/>
        <v>2021.4</v>
      </c>
      <c r="B573" s="54">
        <v>44519</v>
      </c>
      <c r="C573" s="52">
        <v>1.91</v>
      </c>
      <c r="D573" s="9"/>
    </row>
    <row r="574" spans="1:4" x14ac:dyDescent="0.25">
      <c r="A574" s="7" t="str">
        <f t="shared" si="8"/>
        <v>2021.4</v>
      </c>
      <c r="B574" s="54">
        <v>44518</v>
      </c>
      <c r="C574" s="52">
        <v>1.97</v>
      </c>
      <c r="D574" s="9"/>
    </row>
    <row r="575" spans="1:4" x14ac:dyDescent="0.25">
      <c r="A575" s="7" t="str">
        <f t="shared" si="8"/>
        <v>2021.4</v>
      </c>
      <c r="B575" s="54">
        <v>44517</v>
      </c>
      <c r="C575" s="52">
        <v>2</v>
      </c>
      <c r="D575" s="9"/>
    </row>
    <row r="576" spans="1:4" x14ac:dyDescent="0.25">
      <c r="A576" s="7" t="str">
        <f t="shared" si="8"/>
        <v>2021.4</v>
      </c>
      <c r="B576" s="54">
        <v>44516</v>
      </c>
      <c r="C576" s="52">
        <v>2.02</v>
      </c>
      <c r="D576" s="9"/>
    </row>
    <row r="577" spans="1:4" x14ac:dyDescent="0.25">
      <c r="A577" s="7" t="str">
        <f t="shared" si="8"/>
        <v>2021.4</v>
      </c>
      <c r="B577" s="54">
        <v>44515</v>
      </c>
      <c r="C577" s="52">
        <v>2.0099999999999998</v>
      </c>
      <c r="D577" s="9"/>
    </row>
    <row r="578" spans="1:4" x14ac:dyDescent="0.25">
      <c r="A578" s="7" t="str">
        <f t="shared" si="8"/>
        <v>2021.4</v>
      </c>
      <c r="B578" s="54">
        <v>44512</v>
      </c>
      <c r="C578" s="52">
        <v>1.95</v>
      </c>
      <c r="D578" s="9"/>
    </row>
    <row r="579" spans="1:4" x14ac:dyDescent="0.25">
      <c r="A579" s="7" t="str">
        <f t="shared" si="8"/>
        <v>2021.4</v>
      </c>
      <c r="B579" s="54">
        <v>44510</v>
      </c>
      <c r="C579" s="52">
        <v>1.92</v>
      </c>
      <c r="D579" s="9"/>
    </row>
    <row r="580" spans="1:4" x14ac:dyDescent="0.25">
      <c r="A580" s="7" t="str">
        <f t="shared" ref="A580:A643" si="9">YEAR(B580)&amp;"."&amp;INT((MONTH(B580)-1)/3)+1</f>
        <v>2021.4</v>
      </c>
      <c r="B580" s="54">
        <v>44509</v>
      </c>
      <c r="C580" s="52">
        <v>1.83</v>
      </c>
      <c r="D580" s="9"/>
    </row>
    <row r="581" spans="1:4" x14ac:dyDescent="0.25">
      <c r="A581" s="7" t="str">
        <f t="shared" si="9"/>
        <v>2021.4</v>
      </c>
      <c r="B581" s="54">
        <v>44508</v>
      </c>
      <c r="C581" s="52">
        <v>1.89</v>
      </c>
      <c r="D581" s="9"/>
    </row>
    <row r="582" spans="1:4" x14ac:dyDescent="0.25">
      <c r="A582" s="7" t="str">
        <f t="shared" si="9"/>
        <v>2021.4</v>
      </c>
      <c r="B582" s="54">
        <v>44505</v>
      </c>
      <c r="C582" s="52">
        <v>1.87</v>
      </c>
      <c r="D582" s="9"/>
    </row>
    <row r="583" spans="1:4" x14ac:dyDescent="0.25">
      <c r="A583" s="7" t="str">
        <f t="shared" si="9"/>
        <v>2021.4</v>
      </c>
      <c r="B583" s="54">
        <v>44504</v>
      </c>
      <c r="C583" s="52">
        <v>1.96</v>
      </c>
      <c r="D583" s="9"/>
    </row>
    <row r="584" spans="1:4" x14ac:dyDescent="0.25">
      <c r="A584" s="7" t="str">
        <f t="shared" si="9"/>
        <v>2021.4</v>
      </c>
      <c r="B584" s="54">
        <v>44503</v>
      </c>
      <c r="C584" s="52">
        <v>2</v>
      </c>
      <c r="D584" s="9"/>
    </row>
    <row r="585" spans="1:4" x14ac:dyDescent="0.25">
      <c r="A585" s="7" t="str">
        <f t="shared" si="9"/>
        <v>2021.4</v>
      </c>
      <c r="B585" s="54">
        <v>44502</v>
      </c>
      <c r="C585" s="52">
        <v>1.96</v>
      </c>
      <c r="D585" s="9"/>
    </row>
    <row r="586" spans="1:4" x14ac:dyDescent="0.25">
      <c r="A586" s="7" t="str">
        <f t="shared" si="9"/>
        <v>2021.4</v>
      </c>
      <c r="B586" s="54">
        <v>44501</v>
      </c>
      <c r="C586" s="52">
        <v>1.98</v>
      </c>
      <c r="D586" s="9"/>
    </row>
    <row r="587" spans="1:4" x14ac:dyDescent="0.25">
      <c r="A587" s="7" t="str">
        <f t="shared" si="9"/>
        <v>2021.4</v>
      </c>
      <c r="B587" s="54">
        <v>44498</v>
      </c>
      <c r="C587" s="52">
        <v>1.93</v>
      </c>
      <c r="D587" s="9"/>
    </row>
    <row r="588" spans="1:4" x14ac:dyDescent="0.25">
      <c r="A588" s="7" t="str">
        <f t="shared" si="9"/>
        <v>2021.4</v>
      </c>
      <c r="B588" s="54">
        <v>44497</v>
      </c>
      <c r="C588" s="52">
        <v>1.96</v>
      </c>
      <c r="D588" s="9"/>
    </row>
    <row r="589" spans="1:4" x14ac:dyDescent="0.25">
      <c r="A589" s="7" t="str">
        <f t="shared" si="9"/>
        <v>2021.4</v>
      </c>
      <c r="B589" s="54">
        <v>44496</v>
      </c>
      <c r="C589" s="52">
        <v>1.95</v>
      </c>
      <c r="D589" s="9"/>
    </row>
    <row r="590" spans="1:4" x14ac:dyDescent="0.25">
      <c r="A590" s="7" t="str">
        <f t="shared" si="9"/>
        <v>2021.4</v>
      </c>
      <c r="B590" s="54">
        <v>44495</v>
      </c>
      <c r="C590" s="52">
        <v>2.0499999999999998</v>
      </c>
      <c r="D590" s="9"/>
    </row>
    <row r="591" spans="1:4" x14ac:dyDescent="0.25">
      <c r="A591" s="7" t="str">
        <f t="shared" si="9"/>
        <v>2021.4</v>
      </c>
      <c r="B591" s="54">
        <v>44494</v>
      </c>
      <c r="C591" s="52">
        <v>2.09</v>
      </c>
      <c r="D591" s="9"/>
    </row>
    <row r="592" spans="1:4" x14ac:dyDescent="0.25">
      <c r="A592" s="7" t="str">
        <f t="shared" si="9"/>
        <v>2021.4</v>
      </c>
      <c r="B592" s="54">
        <v>44491</v>
      </c>
      <c r="C592" s="52">
        <v>2.08</v>
      </c>
      <c r="D592" s="9"/>
    </row>
    <row r="593" spans="1:4" x14ac:dyDescent="0.25">
      <c r="A593" s="7" t="str">
        <f t="shared" si="9"/>
        <v>2021.4</v>
      </c>
      <c r="B593" s="54">
        <v>44490</v>
      </c>
      <c r="C593" s="52">
        <v>2.13</v>
      </c>
      <c r="D593" s="9"/>
    </row>
    <row r="594" spans="1:4" x14ac:dyDescent="0.25">
      <c r="A594" s="7" t="str">
        <f t="shared" si="9"/>
        <v>2021.4</v>
      </c>
      <c r="B594" s="54">
        <v>44489</v>
      </c>
      <c r="C594" s="52">
        <v>2.12</v>
      </c>
      <c r="D594" s="9"/>
    </row>
    <row r="595" spans="1:4" x14ac:dyDescent="0.25">
      <c r="A595" s="7" t="str">
        <f t="shared" si="9"/>
        <v>2021.4</v>
      </c>
      <c r="B595" s="54">
        <v>44488</v>
      </c>
      <c r="C595" s="52">
        <v>2.09</v>
      </c>
      <c r="D595" s="9"/>
    </row>
    <row r="596" spans="1:4" x14ac:dyDescent="0.25">
      <c r="A596" s="7" t="str">
        <f t="shared" si="9"/>
        <v>2021.4</v>
      </c>
      <c r="B596" s="54">
        <v>44487</v>
      </c>
      <c r="C596" s="52">
        <v>2.0099999999999998</v>
      </c>
      <c r="D596" s="9"/>
    </row>
    <row r="597" spans="1:4" x14ac:dyDescent="0.25">
      <c r="A597" s="7" t="str">
        <f t="shared" si="9"/>
        <v>2021.4</v>
      </c>
      <c r="B597" s="54">
        <v>44484</v>
      </c>
      <c r="C597" s="52">
        <v>2.0499999999999998</v>
      </c>
      <c r="D597" s="9"/>
    </row>
    <row r="598" spans="1:4" x14ac:dyDescent="0.25">
      <c r="A598" s="7" t="str">
        <f t="shared" si="9"/>
        <v>2021.4</v>
      </c>
      <c r="B598" s="54">
        <v>44483</v>
      </c>
      <c r="C598" s="52">
        <v>2.02</v>
      </c>
      <c r="D598" s="9"/>
    </row>
    <row r="599" spans="1:4" x14ac:dyDescent="0.25">
      <c r="A599" s="7" t="str">
        <f t="shared" si="9"/>
        <v>2021.4</v>
      </c>
      <c r="B599" s="54">
        <v>44482</v>
      </c>
      <c r="C599" s="52">
        <v>2.0499999999999998</v>
      </c>
      <c r="D599" s="9"/>
    </row>
    <row r="600" spans="1:4" x14ac:dyDescent="0.25">
      <c r="A600" s="7" t="str">
        <f t="shared" si="9"/>
        <v>2021.4</v>
      </c>
      <c r="B600" s="54">
        <v>44481</v>
      </c>
      <c r="C600" s="52">
        <v>2.1</v>
      </c>
      <c r="D600" s="9"/>
    </row>
    <row r="601" spans="1:4" x14ac:dyDescent="0.25">
      <c r="A601" s="7" t="str">
        <f t="shared" si="9"/>
        <v>2021.4</v>
      </c>
      <c r="B601" s="54">
        <v>44480</v>
      </c>
      <c r="C601" s="52">
        <v>2.16</v>
      </c>
      <c r="D601" s="9"/>
    </row>
    <row r="602" spans="1:4" x14ac:dyDescent="0.25">
      <c r="A602" s="7" t="str">
        <f t="shared" si="9"/>
        <v>2021.4</v>
      </c>
      <c r="B602" s="54">
        <v>44477</v>
      </c>
      <c r="C602" s="52">
        <v>2.16</v>
      </c>
      <c r="D602" s="9"/>
    </row>
    <row r="603" spans="1:4" x14ac:dyDescent="0.25">
      <c r="A603" s="7" t="str">
        <f t="shared" si="9"/>
        <v>2021.4</v>
      </c>
      <c r="B603" s="54">
        <v>44476</v>
      </c>
      <c r="C603" s="52">
        <v>2.13</v>
      </c>
      <c r="D603" s="9"/>
    </row>
    <row r="604" spans="1:4" x14ac:dyDescent="0.25">
      <c r="A604" s="7" t="str">
        <f t="shared" si="9"/>
        <v>2021.4</v>
      </c>
      <c r="B604" s="54">
        <v>44475</v>
      </c>
      <c r="C604" s="52">
        <v>2.08</v>
      </c>
      <c r="D604" s="9"/>
    </row>
    <row r="605" spans="1:4" x14ac:dyDescent="0.25">
      <c r="A605" s="7" t="str">
        <f t="shared" si="9"/>
        <v>2021.4</v>
      </c>
      <c r="B605" s="54">
        <v>44474</v>
      </c>
      <c r="C605" s="52">
        <v>2.1</v>
      </c>
      <c r="D605" s="9"/>
    </row>
    <row r="606" spans="1:4" x14ac:dyDescent="0.25">
      <c r="A606" s="7" t="str">
        <f t="shared" si="9"/>
        <v>2021.4</v>
      </c>
      <c r="B606" s="54">
        <v>44473</v>
      </c>
      <c r="C606" s="52">
        <v>2.0499999999999998</v>
      </c>
      <c r="D606" s="9"/>
    </row>
    <row r="607" spans="1:4" x14ac:dyDescent="0.25">
      <c r="A607" s="7" t="str">
        <f t="shared" si="9"/>
        <v>2021.4</v>
      </c>
      <c r="B607" s="54">
        <v>44470</v>
      </c>
      <c r="C607" s="52">
        <v>2.04</v>
      </c>
      <c r="D607" s="9"/>
    </row>
    <row r="608" spans="1:4" x14ac:dyDescent="0.25">
      <c r="A608" s="7" t="str">
        <f t="shared" si="9"/>
        <v>2021.3</v>
      </c>
      <c r="B608" s="54">
        <v>44469</v>
      </c>
      <c r="C608" s="52">
        <v>2.08</v>
      </c>
      <c r="D608" s="9"/>
    </row>
    <row r="609" spans="1:4" x14ac:dyDescent="0.25">
      <c r="A609" s="7" t="str">
        <f t="shared" si="9"/>
        <v>2021.3</v>
      </c>
      <c r="B609" s="54">
        <v>44468</v>
      </c>
      <c r="C609" s="52">
        <v>2.09</v>
      </c>
      <c r="D609" s="9"/>
    </row>
    <row r="610" spans="1:4" x14ac:dyDescent="0.25">
      <c r="A610" s="7" t="str">
        <f t="shared" si="9"/>
        <v>2021.3</v>
      </c>
      <c r="B610" s="54">
        <v>44467</v>
      </c>
      <c r="C610" s="52">
        <v>2.0699999999999998</v>
      </c>
      <c r="D610" s="9"/>
    </row>
    <row r="611" spans="1:4" x14ac:dyDescent="0.25">
      <c r="A611" s="7" t="str">
        <f t="shared" si="9"/>
        <v>2021.3</v>
      </c>
      <c r="B611" s="54">
        <v>44466</v>
      </c>
      <c r="C611" s="52">
        <v>1.99</v>
      </c>
      <c r="D611" s="9"/>
    </row>
    <row r="612" spans="1:4" x14ac:dyDescent="0.25">
      <c r="A612" s="7" t="str">
        <f t="shared" si="9"/>
        <v>2021.3</v>
      </c>
      <c r="B612" s="54">
        <v>44463</v>
      </c>
      <c r="C612" s="52">
        <v>1.99</v>
      </c>
      <c r="D612" s="9"/>
    </row>
    <row r="613" spans="1:4" x14ac:dyDescent="0.25">
      <c r="A613" s="7" t="str">
        <f t="shared" si="9"/>
        <v>2021.3</v>
      </c>
      <c r="B613" s="54">
        <v>44462</v>
      </c>
      <c r="C613" s="52">
        <v>1.92</v>
      </c>
      <c r="D613" s="9"/>
    </row>
    <row r="614" spans="1:4" x14ac:dyDescent="0.25">
      <c r="A614" s="7" t="str">
        <f t="shared" si="9"/>
        <v>2021.3</v>
      </c>
      <c r="B614" s="54">
        <v>44461</v>
      </c>
      <c r="C614" s="52">
        <v>1.84</v>
      </c>
      <c r="D614" s="9"/>
    </row>
    <row r="615" spans="1:4" x14ac:dyDescent="0.25">
      <c r="A615" s="7" t="str">
        <f t="shared" si="9"/>
        <v>2021.3</v>
      </c>
      <c r="B615" s="54">
        <v>44460</v>
      </c>
      <c r="C615" s="52">
        <v>1.86</v>
      </c>
      <c r="D615" s="9"/>
    </row>
    <row r="616" spans="1:4" x14ac:dyDescent="0.25">
      <c r="A616" s="7" t="str">
        <f t="shared" si="9"/>
        <v>2021.3</v>
      </c>
      <c r="B616" s="54">
        <v>44459</v>
      </c>
      <c r="C616" s="52">
        <v>1.85</v>
      </c>
      <c r="D616" s="9"/>
    </row>
    <row r="617" spans="1:4" x14ac:dyDescent="0.25">
      <c r="A617" s="7" t="str">
        <f t="shared" si="9"/>
        <v>2021.3</v>
      </c>
      <c r="B617" s="54">
        <v>44456</v>
      </c>
      <c r="C617" s="52">
        <v>1.91</v>
      </c>
      <c r="D617" s="9"/>
    </row>
    <row r="618" spans="1:4" x14ac:dyDescent="0.25">
      <c r="A618" s="7" t="str">
        <f t="shared" si="9"/>
        <v>2021.3</v>
      </c>
      <c r="B618" s="54">
        <v>44455</v>
      </c>
      <c r="C618" s="52">
        <v>1.88</v>
      </c>
      <c r="D618" s="9"/>
    </row>
    <row r="619" spans="1:4" x14ac:dyDescent="0.25">
      <c r="A619" s="7" t="str">
        <f t="shared" si="9"/>
        <v>2021.3</v>
      </c>
      <c r="B619" s="54">
        <v>44454</v>
      </c>
      <c r="C619" s="52">
        <v>1.87</v>
      </c>
      <c r="D619" s="9"/>
    </row>
    <row r="620" spans="1:4" x14ac:dyDescent="0.25">
      <c r="A620" s="7" t="str">
        <f t="shared" si="9"/>
        <v>2021.3</v>
      </c>
      <c r="B620" s="54">
        <v>44453</v>
      </c>
      <c r="C620" s="52">
        <v>1.85</v>
      </c>
      <c r="D620" s="9"/>
    </row>
    <row r="621" spans="1:4" x14ac:dyDescent="0.25">
      <c r="A621" s="7" t="str">
        <f t="shared" si="9"/>
        <v>2021.3</v>
      </c>
      <c r="B621" s="54">
        <v>44452</v>
      </c>
      <c r="C621" s="52">
        <v>1.91</v>
      </c>
      <c r="D621" s="9"/>
    </row>
    <row r="622" spans="1:4" x14ac:dyDescent="0.25">
      <c r="A622" s="7" t="str">
        <f t="shared" si="9"/>
        <v>2021.3</v>
      </c>
      <c r="B622" s="54">
        <v>44449</v>
      </c>
      <c r="C622" s="52">
        <v>1.94</v>
      </c>
      <c r="D622" s="9"/>
    </row>
    <row r="623" spans="1:4" x14ac:dyDescent="0.25">
      <c r="A623" s="7" t="str">
        <f t="shared" si="9"/>
        <v>2021.3</v>
      </c>
      <c r="B623" s="54">
        <v>44448</v>
      </c>
      <c r="C623" s="52">
        <v>1.9</v>
      </c>
      <c r="D623" s="9"/>
    </row>
    <row r="624" spans="1:4" x14ac:dyDescent="0.25">
      <c r="A624" s="7" t="str">
        <f t="shared" si="9"/>
        <v>2021.3</v>
      </c>
      <c r="B624" s="54">
        <v>44447</v>
      </c>
      <c r="C624" s="52">
        <v>1.95</v>
      </c>
      <c r="D624" s="9"/>
    </row>
    <row r="625" spans="1:4" x14ac:dyDescent="0.25">
      <c r="A625" s="7" t="str">
        <f t="shared" si="9"/>
        <v>2021.3</v>
      </c>
      <c r="B625" s="54">
        <v>44446</v>
      </c>
      <c r="C625" s="52">
        <v>1.99</v>
      </c>
      <c r="D625" s="9"/>
    </row>
    <row r="626" spans="1:4" x14ac:dyDescent="0.25">
      <c r="A626" s="7" t="str">
        <f t="shared" si="9"/>
        <v>2021.3</v>
      </c>
      <c r="B626" s="54">
        <v>44445</v>
      </c>
      <c r="C626" s="52">
        <v>1.94</v>
      </c>
      <c r="D626" s="9"/>
    </row>
    <row r="627" spans="1:4" x14ac:dyDescent="0.25">
      <c r="A627" s="7" t="str">
        <f t="shared" si="9"/>
        <v>2021.3</v>
      </c>
      <c r="B627" s="54">
        <v>44442</v>
      </c>
      <c r="C627" s="52">
        <v>1.94</v>
      </c>
      <c r="D627" s="9"/>
    </row>
    <row r="628" spans="1:4" x14ac:dyDescent="0.25">
      <c r="A628" s="7" t="str">
        <f t="shared" si="9"/>
        <v>2021.3</v>
      </c>
      <c r="B628" s="54">
        <v>44441</v>
      </c>
      <c r="C628" s="52">
        <v>1.9</v>
      </c>
      <c r="D628" s="9"/>
    </row>
    <row r="629" spans="1:4" x14ac:dyDescent="0.25">
      <c r="A629" s="7" t="str">
        <f t="shared" si="9"/>
        <v>2021.3</v>
      </c>
      <c r="B629" s="54">
        <v>44440</v>
      </c>
      <c r="C629" s="52">
        <v>1.92</v>
      </c>
      <c r="D629" s="9"/>
    </row>
    <row r="630" spans="1:4" x14ac:dyDescent="0.25">
      <c r="A630" s="7" t="str">
        <f t="shared" si="9"/>
        <v>2021.3</v>
      </c>
      <c r="B630" s="54">
        <v>44439</v>
      </c>
      <c r="C630" s="52">
        <v>1.92</v>
      </c>
      <c r="D630" s="9"/>
    </row>
    <row r="631" spans="1:4" x14ac:dyDescent="0.25">
      <c r="A631" s="7" t="str">
        <f t="shared" si="9"/>
        <v>2021.3</v>
      </c>
      <c r="B631" s="54">
        <v>44438</v>
      </c>
      <c r="C631" s="52">
        <v>1.9</v>
      </c>
      <c r="D631" s="9"/>
    </row>
    <row r="632" spans="1:4" x14ac:dyDescent="0.25">
      <c r="A632" s="7" t="str">
        <f t="shared" si="9"/>
        <v>2021.3</v>
      </c>
      <c r="B632" s="54">
        <v>44435</v>
      </c>
      <c r="C632" s="52">
        <v>1.91</v>
      </c>
      <c r="D632" s="9"/>
    </row>
    <row r="633" spans="1:4" x14ac:dyDescent="0.25">
      <c r="A633" s="7" t="str">
        <f t="shared" si="9"/>
        <v>2021.3</v>
      </c>
      <c r="B633" s="54">
        <v>44434</v>
      </c>
      <c r="C633" s="52">
        <v>1.94</v>
      </c>
      <c r="D633" s="9"/>
    </row>
    <row r="634" spans="1:4" x14ac:dyDescent="0.25">
      <c r="A634" s="7" t="str">
        <f t="shared" si="9"/>
        <v>2021.3</v>
      </c>
      <c r="B634" s="54">
        <v>44433</v>
      </c>
      <c r="C634" s="52">
        <v>1.96</v>
      </c>
      <c r="D634" s="9"/>
    </row>
    <row r="635" spans="1:4" x14ac:dyDescent="0.25">
      <c r="A635" s="7" t="str">
        <f t="shared" si="9"/>
        <v>2021.3</v>
      </c>
      <c r="B635" s="54">
        <v>44432</v>
      </c>
      <c r="C635" s="52">
        <v>1.91</v>
      </c>
      <c r="D635" s="9"/>
    </row>
    <row r="636" spans="1:4" x14ac:dyDescent="0.25">
      <c r="A636" s="7" t="str">
        <f t="shared" si="9"/>
        <v>2021.3</v>
      </c>
      <c r="B636" s="54">
        <v>44431</v>
      </c>
      <c r="C636" s="52">
        <v>1.87</v>
      </c>
      <c r="D636" s="9"/>
    </row>
    <row r="637" spans="1:4" x14ac:dyDescent="0.25">
      <c r="A637" s="7" t="str">
        <f t="shared" si="9"/>
        <v>2021.3</v>
      </c>
      <c r="B637" s="54">
        <v>44428</v>
      </c>
      <c r="C637" s="52">
        <v>1.87</v>
      </c>
      <c r="D637" s="9"/>
    </row>
    <row r="638" spans="1:4" x14ac:dyDescent="0.25">
      <c r="A638" s="7" t="str">
        <f t="shared" si="9"/>
        <v>2021.3</v>
      </c>
      <c r="B638" s="54">
        <v>44427</v>
      </c>
      <c r="C638" s="52">
        <v>1.88</v>
      </c>
      <c r="D638" s="9"/>
    </row>
    <row r="639" spans="1:4" x14ac:dyDescent="0.25">
      <c r="A639" s="7" t="str">
        <f t="shared" si="9"/>
        <v>2021.3</v>
      </c>
      <c r="B639" s="54">
        <v>44426</v>
      </c>
      <c r="C639" s="52">
        <v>1.91</v>
      </c>
      <c r="D639" s="9"/>
    </row>
    <row r="640" spans="1:4" x14ac:dyDescent="0.25">
      <c r="A640" s="7" t="str">
        <f t="shared" si="9"/>
        <v>2021.3</v>
      </c>
      <c r="B640" s="54">
        <v>44425</v>
      </c>
      <c r="C640" s="52">
        <v>1.92</v>
      </c>
      <c r="D640" s="9"/>
    </row>
    <row r="641" spans="1:4" x14ac:dyDescent="0.25">
      <c r="A641" s="7" t="str">
        <f t="shared" si="9"/>
        <v>2021.3</v>
      </c>
      <c r="B641" s="54">
        <v>44424</v>
      </c>
      <c r="C641" s="52">
        <v>1.92</v>
      </c>
      <c r="D641" s="9"/>
    </row>
    <row r="642" spans="1:4" x14ac:dyDescent="0.25">
      <c r="A642" s="7" t="str">
        <f t="shared" si="9"/>
        <v>2021.3</v>
      </c>
      <c r="B642" s="54">
        <v>44421</v>
      </c>
      <c r="C642" s="52">
        <v>1.94</v>
      </c>
      <c r="D642" s="9"/>
    </row>
    <row r="643" spans="1:4" x14ac:dyDescent="0.25">
      <c r="A643" s="7" t="str">
        <f t="shared" si="9"/>
        <v>2021.3</v>
      </c>
      <c r="B643" s="54">
        <v>44420</v>
      </c>
      <c r="C643" s="52">
        <v>2.0299999999999998</v>
      </c>
      <c r="D643" s="9"/>
    </row>
    <row r="644" spans="1:4" x14ac:dyDescent="0.25">
      <c r="A644" s="7" t="str">
        <f t="shared" ref="A644:A707" si="10">YEAR(B644)&amp;"."&amp;INT((MONTH(B644)-1)/3)+1</f>
        <v>2021.3</v>
      </c>
      <c r="B644" s="54">
        <v>44419</v>
      </c>
      <c r="C644" s="52">
        <v>1.99</v>
      </c>
      <c r="D644" s="9"/>
    </row>
    <row r="645" spans="1:4" x14ac:dyDescent="0.25">
      <c r="A645" s="7" t="str">
        <f t="shared" si="10"/>
        <v>2021.3</v>
      </c>
      <c r="B645" s="54">
        <v>44418</v>
      </c>
      <c r="C645" s="52">
        <v>1.99</v>
      </c>
      <c r="D645" s="9"/>
    </row>
    <row r="646" spans="1:4" x14ac:dyDescent="0.25">
      <c r="A646" s="7" t="str">
        <f t="shared" si="10"/>
        <v>2021.3</v>
      </c>
      <c r="B646" s="54">
        <v>44417</v>
      </c>
      <c r="C646" s="52">
        <v>1.96</v>
      </c>
      <c r="D646" s="9"/>
    </row>
    <row r="647" spans="1:4" x14ac:dyDescent="0.25">
      <c r="A647" s="7" t="str">
        <f t="shared" si="10"/>
        <v>2021.3</v>
      </c>
      <c r="B647" s="54">
        <v>44414</v>
      </c>
      <c r="C647" s="52">
        <v>1.94</v>
      </c>
      <c r="D647" s="9"/>
    </row>
    <row r="648" spans="1:4" x14ac:dyDescent="0.25">
      <c r="A648" s="7" t="str">
        <f t="shared" si="10"/>
        <v>2021.3</v>
      </c>
      <c r="B648" s="54">
        <v>44413</v>
      </c>
      <c r="C648" s="52">
        <v>1.86</v>
      </c>
      <c r="D648" s="9"/>
    </row>
    <row r="649" spans="1:4" x14ac:dyDescent="0.25">
      <c r="A649" s="7" t="str">
        <f t="shared" si="10"/>
        <v>2021.3</v>
      </c>
      <c r="B649" s="54">
        <v>44412</v>
      </c>
      <c r="C649" s="52">
        <v>1.83</v>
      </c>
      <c r="D649" s="9"/>
    </row>
    <row r="650" spans="1:4" x14ac:dyDescent="0.25">
      <c r="A650" s="7" t="str">
        <f t="shared" si="10"/>
        <v>2021.3</v>
      </c>
      <c r="B650" s="54">
        <v>44411</v>
      </c>
      <c r="C650" s="52">
        <v>1.85</v>
      </c>
      <c r="D650" s="9"/>
    </row>
    <row r="651" spans="1:4" x14ac:dyDescent="0.25">
      <c r="A651" s="7" t="str">
        <f t="shared" si="10"/>
        <v>2021.3</v>
      </c>
      <c r="B651" s="54">
        <v>44410</v>
      </c>
      <c r="C651" s="52">
        <v>1.86</v>
      </c>
      <c r="D651" s="9"/>
    </row>
    <row r="652" spans="1:4" x14ac:dyDescent="0.25">
      <c r="A652" s="7" t="str">
        <f t="shared" si="10"/>
        <v>2021.3</v>
      </c>
      <c r="B652" s="54">
        <v>44407</v>
      </c>
      <c r="C652" s="52">
        <v>1.89</v>
      </c>
      <c r="D652" s="9"/>
    </row>
    <row r="653" spans="1:4" x14ac:dyDescent="0.25">
      <c r="A653" s="7" t="str">
        <f t="shared" si="10"/>
        <v>2021.3</v>
      </c>
      <c r="B653" s="54">
        <v>44406</v>
      </c>
      <c r="C653" s="52">
        <v>1.91</v>
      </c>
      <c r="D653" s="9"/>
    </row>
    <row r="654" spans="1:4" x14ac:dyDescent="0.25">
      <c r="A654" s="7" t="str">
        <f t="shared" si="10"/>
        <v>2021.3</v>
      </c>
      <c r="B654" s="54">
        <v>44405</v>
      </c>
      <c r="C654" s="52">
        <v>1.9</v>
      </c>
      <c r="D654" s="9"/>
    </row>
    <row r="655" spans="1:4" x14ac:dyDescent="0.25">
      <c r="A655" s="7" t="str">
        <f t="shared" si="10"/>
        <v>2021.3</v>
      </c>
      <c r="B655" s="54">
        <v>44404</v>
      </c>
      <c r="C655" s="52">
        <v>1.89</v>
      </c>
      <c r="D655" s="9"/>
    </row>
    <row r="656" spans="1:4" x14ac:dyDescent="0.25">
      <c r="A656" s="7" t="str">
        <f t="shared" si="10"/>
        <v>2021.3</v>
      </c>
      <c r="B656" s="54">
        <v>44403</v>
      </c>
      <c r="C656" s="52">
        <v>1.93</v>
      </c>
      <c r="D656" s="9"/>
    </row>
    <row r="657" spans="1:4" x14ac:dyDescent="0.25">
      <c r="A657" s="7" t="str">
        <f t="shared" si="10"/>
        <v>2021.3</v>
      </c>
      <c r="B657" s="54">
        <v>44400</v>
      </c>
      <c r="C657" s="52">
        <v>1.92</v>
      </c>
      <c r="D657" s="9"/>
    </row>
    <row r="658" spans="1:4" x14ac:dyDescent="0.25">
      <c r="A658" s="7" t="str">
        <f t="shared" si="10"/>
        <v>2021.3</v>
      </c>
      <c r="B658" s="54">
        <v>44399</v>
      </c>
      <c r="C658" s="52">
        <v>1.9</v>
      </c>
      <c r="D658" s="9"/>
    </row>
    <row r="659" spans="1:4" x14ac:dyDescent="0.25">
      <c r="A659" s="7" t="str">
        <f t="shared" si="10"/>
        <v>2021.3</v>
      </c>
      <c r="B659" s="54">
        <v>44398</v>
      </c>
      <c r="C659" s="52">
        <v>1.94</v>
      </c>
      <c r="D659" s="9"/>
    </row>
    <row r="660" spans="1:4" x14ac:dyDescent="0.25">
      <c r="A660" s="7" t="str">
        <f t="shared" si="10"/>
        <v>2021.3</v>
      </c>
      <c r="B660" s="54">
        <v>44397</v>
      </c>
      <c r="C660" s="52">
        <v>1.88</v>
      </c>
      <c r="D660" s="9"/>
    </row>
    <row r="661" spans="1:4" x14ac:dyDescent="0.25">
      <c r="A661" s="7" t="str">
        <f t="shared" si="10"/>
        <v>2021.3</v>
      </c>
      <c r="B661" s="54">
        <v>44396</v>
      </c>
      <c r="C661" s="52">
        <v>1.81</v>
      </c>
      <c r="D661" s="9"/>
    </row>
    <row r="662" spans="1:4" x14ac:dyDescent="0.25">
      <c r="A662" s="7" t="str">
        <f t="shared" si="10"/>
        <v>2021.3</v>
      </c>
      <c r="B662" s="54">
        <v>44393</v>
      </c>
      <c r="C662" s="52">
        <v>1.93</v>
      </c>
      <c r="D662" s="9"/>
    </row>
    <row r="663" spans="1:4" x14ac:dyDescent="0.25">
      <c r="A663" s="7" t="str">
        <f t="shared" si="10"/>
        <v>2021.3</v>
      </c>
      <c r="B663" s="54">
        <v>44392</v>
      </c>
      <c r="C663" s="52">
        <v>1.92</v>
      </c>
      <c r="D663" s="9"/>
    </row>
    <row r="664" spans="1:4" x14ac:dyDescent="0.25">
      <c r="A664" s="7" t="str">
        <f t="shared" si="10"/>
        <v>2021.3</v>
      </c>
      <c r="B664" s="54">
        <v>44391</v>
      </c>
      <c r="C664" s="52">
        <v>1.98</v>
      </c>
      <c r="D664" s="9"/>
    </row>
    <row r="665" spans="1:4" x14ac:dyDescent="0.25">
      <c r="A665" s="7" t="str">
        <f t="shared" si="10"/>
        <v>2021.3</v>
      </c>
      <c r="B665" s="54">
        <v>44390</v>
      </c>
      <c r="C665" s="52">
        <v>2.04</v>
      </c>
      <c r="D665" s="9"/>
    </row>
    <row r="666" spans="1:4" x14ac:dyDescent="0.25">
      <c r="A666" s="7" t="str">
        <f t="shared" si="10"/>
        <v>2021.3</v>
      </c>
      <c r="B666" s="54">
        <v>44389</v>
      </c>
      <c r="C666" s="52">
        <v>2</v>
      </c>
      <c r="D666" s="9"/>
    </row>
    <row r="667" spans="1:4" x14ac:dyDescent="0.25">
      <c r="A667" s="7" t="str">
        <f t="shared" si="10"/>
        <v>2021.3</v>
      </c>
      <c r="B667" s="54">
        <v>44386</v>
      </c>
      <c r="C667" s="52">
        <v>1.99</v>
      </c>
      <c r="D667" s="9"/>
    </row>
    <row r="668" spans="1:4" x14ac:dyDescent="0.25">
      <c r="A668" s="7" t="str">
        <f t="shared" si="10"/>
        <v>2021.3</v>
      </c>
      <c r="B668" s="54">
        <v>44385</v>
      </c>
      <c r="C668" s="52">
        <v>1.91</v>
      </c>
      <c r="D668" s="9"/>
    </row>
    <row r="669" spans="1:4" x14ac:dyDescent="0.25">
      <c r="A669" s="7" t="str">
        <f t="shared" si="10"/>
        <v>2021.3</v>
      </c>
      <c r="B669" s="54">
        <v>44384</v>
      </c>
      <c r="C669" s="52">
        <v>1.94</v>
      </c>
      <c r="D669" s="9"/>
    </row>
    <row r="670" spans="1:4" x14ac:dyDescent="0.25">
      <c r="A670" s="7" t="str">
        <f t="shared" si="10"/>
        <v>2021.3</v>
      </c>
      <c r="B670" s="54">
        <v>44383</v>
      </c>
      <c r="C670" s="52">
        <v>2</v>
      </c>
      <c r="D670" s="9"/>
    </row>
    <row r="671" spans="1:4" x14ac:dyDescent="0.25">
      <c r="A671" s="7" t="str">
        <f t="shared" si="10"/>
        <v>2021.3</v>
      </c>
      <c r="B671" s="54">
        <v>44382</v>
      </c>
      <c r="C671" s="52">
        <v>2.0499999999999998</v>
      </c>
      <c r="D671" s="9"/>
    </row>
    <row r="672" spans="1:4" x14ac:dyDescent="0.25">
      <c r="A672" s="7" t="str">
        <f t="shared" si="10"/>
        <v>2021.3</v>
      </c>
      <c r="B672" s="54">
        <v>44379</v>
      </c>
      <c r="C672" s="52">
        <v>2.0499999999999998</v>
      </c>
      <c r="D672" s="9"/>
    </row>
    <row r="673" spans="1:4" x14ac:dyDescent="0.25">
      <c r="A673" s="7" t="str">
        <f t="shared" si="10"/>
        <v>2021.3</v>
      </c>
      <c r="B673" s="54">
        <v>44378</v>
      </c>
      <c r="C673" s="52">
        <v>2.0699999999999998</v>
      </c>
      <c r="D673" s="9"/>
    </row>
    <row r="674" spans="1:4" x14ac:dyDescent="0.25">
      <c r="A674" s="7" t="str">
        <f t="shared" si="10"/>
        <v>2021.2</v>
      </c>
      <c r="B674" s="54">
        <v>44377</v>
      </c>
      <c r="C674" s="52">
        <v>2.06</v>
      </c>
      <c r="D674" s="9"/>
    </row>
    <row r="675" spans="1:4" x14ac:dyDescent="0.25">
      <c r="A675" s="7" t="str">
        <f t="shared" si="10"/>
        <v>2021.2</v>
      </c>
      <c r="B675" s="54">
        <v>44376</v>
      </c>
      <c r="C675" s="52">
        <v>2.1</v>
      </c>
      <c r="D675" s="9"/>
    </row>
    <row r="676" spans="1:4" x14ac:dyDescent="0.25">
      <c r="A676" s="7" t="str">
        <f t="shared" si="10"/>
        <v>2021.2</v>
      </c>
      <c r="B676" s="54">
        <v>44375</v>
      </c>
      <c r="C676" s="52">
        <v>2.1</v>
      </c>
      <c r="D676" s="9"/>
    </row>
    <row r="677" spans="1:4" x14ac:dyDescent="0.25">
      <c r="A677" s="7" t="str">
        <f t="shared" si="10"/>
        <v>2021.2</v>
      </c>
      <c r="B677" s="54">
        <v>44372</v>
      </c>
      <c r="C677" s="52">
        <v>2.16</v>
      </c>
      <c r="D677" s="9"/>
    </row>
    <row r="678" spans="1:4" x14ac:dyDescent="0.25">
      <c r="A678" s="7" t="str">
        <f t="shared" si="10"/>
        <v>2021.2</v>
      </c>
      <c r="B678" s="54">
        <v>44371</v>
      </c>
      <c r="C678" s="52">
        <v>2.1</v>
      </c>
      <c r="D678" s="9"/>
    </row>
    <row r="679" spans="1:4" x14ac:dyDescent="0.25">
      <c r="A679" s="7" t="str">
        <f t="shared" si="10"/>
        <v>2021.2</v>
      </c>
      <c r="B679" s="54">
        <v>44370</v>
      </c>
      <c r="C679" s="52">
        <v>2.11</v>
      </c>
      <c r="D679" s="9"/>
    </row>
    <row r="680" spans="1:4" x14ac:dyDescent="0.25">
      <c r="A680" s="7" t="str">
        <f t="shared" si="10"/>
        <v>2021.2</v>
      </c>
      <c r="B680" s="54">
        <v>44369</v>
      </c>
      <c r="C680" s="52">
        <v>2.1</v>
      </c>
      <c r="D680" s="9"/>
    </row>
    <row r="681" spans="1:4" x14ac:dyDescent="0.25">
      <c r="A681" s="7" t="str">
        <f t="shared" si="10"/>
        <v>2021.2</v>
      </c>
      <c r="B681" s="54">
        <v>44368</v>
      </c>
      <c r="C681" s="52">
        <v>2.11</v>
      </c>
      <c r="D681" s="9"/>
    </row>
    <row r="682" spans="1:4" x14ac:dyDescent="0.25">
      <c r="A682" s="7" t="str">
        <f t="shared" si="10"/>
        <v>2021.2</v>
      </c>
      <c r="B682" s="54">
        <v>44365</v>
      </c>
      <c r="C682" s="52">
        <v>2.0099999999999998</v>
      </c>
      <c r="D682" s="9"/>
    </row>
    <row r="683" spans="1:4" x14ac:dyDescent="0.25">
      <c r="A683" s="7" t="str">
        <f t="shared" si="10"/>
        <v>2021.2</v>
      </c>
      <c r="B683" s="54">
        <v>44364</v>
      </c>
      <c r="C683" s="52">
        <v>2.11</v>
      </c>
      <c r="D683" s="9"/>
    </row>
    <row r="684" spans="1:4" x14ac:dyDescent="0.25">
      <c r="A684" s="7" t="str">
        <f t="shared" si="10"/>
        <v>2021.2</v>
      </c>
      <c r="B684" s="54">
        <v>44363</v>
      </c>
      <c r="C684" s="52">
        <v>2.2000000000000002</v>
      </c>
      <c r="D684" s="9"/>
    </row>
    <row r="685" spans="1:4" x14ac:dyDescent="0.25">
      <c r="A685" s="7" t="str">
        <f t="shared" si="10"/>
        <v>2021.2</v>
      </c>
      <c r="B685" s="54">
        <v>44362</v>
      </c>
      <c r="C685" s="52">
        <v>2.2000000000000002</v>
      </c>
      <c r="D685" s="9"/>
    </row>
    <row r="686" spans="1:4" x14ac:dyDescent="0.25">
      <c r="A686" s="7" t="str">
        <f t="shared" si="10"/>
        <v>2021.2</v>
      </c>
      <c r="B686" s="54">
        <v>44361</v>
      </c>
      <c r="C686" s="52">
        <v>2.19</v>
      </c>
      <c r="D686" s="9"/>
    </row>
    <row r="687" spans="1:4" x14ac:dyDescent="0.25">
      <c r="A687" s="7" t="str">
        <f t="shared" si="10"/>
        <v>2021.2</v>
      </c>
      <c r="B687" s="54">
        <v>44358</v>
      </c>
      <c r="C687" s="52">
        <v>2.15</v>
      </c>
      <c r="D687" s="9"/>
    </row>
    <row r="688" spans="1:4" x14ac:dyDescent="0.25">
      <c r="A688" s="7" t="str">
        <f t="shared" si="10"/>
        <v>2021.2</v>
      </c>
      <c r="B688" s="54">
        <v>44357</v>
      </c>
      <c r="C688" s="52">
        <v>2.15</v>
      </c>
      <c r="D688" s="9"/>
    </row>
    <row r="689" spans="1:4" x14ac:dyDescent="0.25">
      <c r="A689" s="7" t="str">
        <f t="shared" si="10"/>
        <v>2021.2</v>
      </c>
      <c r="B689" s="54">
        <v>44356</v>
      </c>
      <c r="C689" s="52">
        <v>2.17</v>
      </c>
      <c r="D689" s="9"/>
    </row>
    <row r="690" spans="1:4" x14ac:dyDescent="0.25">
      <c r="A690" s="7" t="str">
        <f t="shared" si="10"/>
        <v>2021.2</v>
      </c>
      <c r="B690" s="54">
        <v>44355</v>
      </c>
      <c r="C690" s="52">
        <v>2.21</v>
      </c>
      <c r="D690" s="9"/>
    </row>
    <row r="691" spans="1:4" x14ac:dyDescent="0.25">
      <c r="A691" s="7" t="str">
        <f t="shared" si="10"/>
        <v>2021.2</v>
      </c>
      <c r="B691" s="54">
        <v>44354</v>
      </c>
      <c r="C691" s="52">
        <v>2.25</v>
      </c>
      <c r="D691" s="9"/>
    </row>
    <row r="692" spans="1:4" x14ac:dyDescent="0.25">
      <c r="A692" s="7" t="str">
        <f t="shared" si="10"/>
        <v>2021.2</v>
      </c>
      <c r="B692" s="54">
        <v>44351</v>
      </c>
      <c r="C692" s="52">
        <v>2.2400000000000002</v>
      </c>
      <c r="D692" s="9"/>
    </row>
    <row r="693" spans="1:4" x14ac:dyDescent="0.25">
      <c r="A693" s="7" t="str">
        <f t="shared" si="10"/>
        <v>2021.2</v>
      </c>
      <c r="B693" s="54">
        <v>44350</v>
      </c>
      <c r="C693" s="52">
        <v>2.2999999999999998</v>
      </c>
      <c r="D693" s="9"/>
    </row>
    <row r="694" spans="1:4" x14ac:dyDescent="0.25">
      <c r="A694" s="7" t="str">
        <f t="shared" si="10"/>
        <v>2021.2</v>
      </c>
      <c r="B694" s="54">
        <v>44349</v>
      </c>
      <c r="C694" s="52">
        <v>2.2799999999999998</v>
      </c>
      <c r="D694" s="9"/>
    </row>
    <row r="695" spans="1:4" x14ac:dyDescent="0.25">
      <c r="A695" s="7" t="str">
        <f t="shared" si="10"/>
        <v>2021.2</v>
      </c>
      <c r="B695" s="54">
        <v>44348</v>
      </c>
      <c r="C695" s="52">
        <v>2.2999999999999998</v>
      </c>
      <c r="D695" s="9"/>
    </row>
    <row r="696" spans="1:4" x14ac:dyDescent="0.25">
      <c r="A696" s="7" t="str">
        <f t="shared" si="10"/>
        <v>2021.2</v>
      </c>
      <c r="B696" s="54">
        <v>44347</v>
      </c>
      <c r="C696" s="52">
        <v>2.2599999999999998</v>
      </c>
      <c r="D696" s="9"/>
    </row>
    <row r="697" spans="1:4" x14ac:dyDescent="0.25">
      <c r="A697" s="7" t="str">
        <f t="shared" si="10"/>
        <v>2021.2</v>
      </c>
      <c r="B697" s="54">
        <v>44344</v>
      </c>
      <c r="C697" s="52">
        <v>2.2599999999999998</v>
      </c>
      <c r="D697" s="9"/>
    </row>
    <row r="698" spans="1:4" x14ac:dyDescent="0.25">
      <c r="A698" s="7" t="str">
        <f t="shared" si="10"/>
        <v>2021.2</v>
      </c>
      <c r="B698" s="54">
        <v>44343</v>
      </c>
      <c r="C698" s="52">
        <v>2.29</v>
      </c>
      <c r="D698" s="9"/>
    </row>
    <row r="699" spans="1:4" x14ac:dyDescent="0.25">
      <c r="A699" s="7" t="str">
        <f t="shared" si="10"/>
        <v>2021.2</v>
      </c>
      <c r="B699" s="54">
        <v>44342</v>
      </c>
      <c r="C699" s="52">
        <v>2.27</v>
      </c>
      <c r="D699" s="9"/>
    </row>
    <row r="700" spans="1:4" x14ac:dyDescent="0.25">
      <c r="A700" s="7" t="str">
        <f t="shared" si="10"/>
        <v>2021.2</v>
      </c>
      <c r="B700" s="54">
        <v>44341</v>
      </c>
      <c r="C700" s="52">
        <v>2.2599999999999998</v>
      </c>
      <c r="D700" s="9"/>
    </row>
    <row r="701" spans="1:4" x14ac:dyDescent="0.25">
      <c r="A701" s="7" t="str">
        <f t="shared" si="10"/>
        <v>2021.2</v>
      </c>
      <c r="B701" s="54">
        <v>44340</v>
      </c>
      <c r="C701" s="52">
        <v>2.31</v>
      </c>
      <c r="D701" s="9"/>
    </row>
    <row r="702" spans="1:4" x14ac:dyDescent="0.25">
      <c r="A702" s="7" t="str">
        <f t="shared" si="10"/>
        <v>2021.2</v>
      </c>
      <c r="B702" s="54">
        <v>44337</v>
      </c>
      <c r="C702" s="52">
        <v>2.33</v>
      </c>
      <c r="D702" s="9"/>
    </row>
    <row r="703" spans="1:4" x14ac:dyDescent="0.25">
      <c r="A703" s="7" t="str">
        <f t="shared" si="10"/>
        <v>2021.2</v>
      </c>
      <c r="B703" s="54">
        <v>44336</v>
      </c>
      <c r="C703" s="52">
        <v>2.34</v>
      </c>
      <c r="D703" s="9"/>
    </row>
    <row r="704" spans="1:4" x14ac:dyDescent="0.25">
      <c r="A704" s="7" t="str">
        <f t="shared" si="10"/>
        <v>2021.2</v>
      </c>
      <c r="B704" s="54">
        <v>44335</v>
      </c>
      <c r="C704" s="52">
        <v>2.38</v>
      </c>
      <c r="D704" s="9"/>
    </row>
    <row r="705" spans="1:4" x14ac:dyDescent="0.25">
      <c r="A705" s="7" t="str">
        <f t="shared" si="10"/>
        <v>2021.2</v>
      </c>
      <c r="B705" s="54">
        <v>44334</v>
      </c>
      <c r="C705" s="52">
        <v>2.37</v>
      </c>
      <c r="D705" s="9"/>
    </row>
    <row r="706" spans="1:4" x14ac:dyDescent="0.25">
      <c r="A706" s="7" t="str">
        <f t="shared" si="10"/>
        <v>2021.2</v>
      </c>
      <c r="B706" s="54">
        <v>44333</v>
      </c>
      <c r="C706" s="52">
        <v>2.36</v>
      </c>
      <c r="D706" s="9"/>
    </row>
    <row r="707" spans="1:4" x14ac:dyDescent="0.25">
      <c r="A707" s="7" t="str">
        <f t="shared" si="10"/>
        <v>2021.2</v>
      </c>
      <c r="B707" s="54">
        <v>44330</v>
      </c>
      <c r="C707" s="52">
        <v>2.35</v>
      </c>
      <c r="D707" s="9"/>
    </row>
    <row r="708" spans="1:4" x14ac:dyDescent="0.25">
      <c r="A708" s="7" t="str">
        <f t="shared" ref="A708:A771" si="11">YEAR(B708)&amp;"."&amp;INT((MONTH(B708)-1)/3)+1</f>
        <v>2021.2</v>
      </c>
      <c r="B708" s="54">
        <v>44329</v>
      </c>
      <c r="C708" s="52">
        <v>2.39</v>
      </c>
      <c r="D708" s="9"/>
    </row>
    <row r="709" spans="1:4" x14ac:dyDescent="0.25">
      <c r="A709" s="7" t="str">
        <f t="shared" si="11"/>
        <v>2021.2</v>
      </c>
      <c r="B709" s="54">
        <v>44328</v>
      </c>
      <c r="C709" s="52">
        <v>2.4</v>
      </c>
      <c r="D709" s="9"/>
    </row>
    <row r="710" spans="1:4" x14ac:dyDescent="0.25">
      <c r="A710" s="7" t="str">
        <f t="shared" si="11"/>
        <v>2021.2</v>
      </c>
      <c r="B710" s="54">
        <v>44327</v>
      </c>
      <c r="C710" s="52">
        <v>2.35</v>
      </c>
      <c r="D710" s="9"/>
    </row>
    <row r="711" spans="1:4" x14ac:dyDescent="0.25">
      <c r="A711" s="7" t="str">
        <f t="shared" si="11"/>
        <v>2021.2</v>
      </c>
      <c r="B711" s="54">
        <v>44326</v>
      </c>
      <c r="C711" s="52">
        <v>2.3199999999999998</v>
      </c>
      <c r="D711" s="9"/>
    </row>
    <row r="712" spans="1:4" x14ac:dyDescent="0.25">
      <c r="A712" s="7" t="str">
        <f t="shared" si="11"/>
        <v>2021.2</v>
      </c>
      <c r="B712" s="54">
        <v>44323</v>
      </c>
      <c r="C712" s="52">
        <v>2.2799999999999998</v>
      </c>
      <c r="D712" s="9"/>
    </row>
    <row r="713" spans="1:4" x14ac:dyDescent="0.25">
      <c r="A713" s="7" t="str">
        <f t="shared" si="11"/>
        <v>2021.2</v>
      </c>
      <c r="B713" s="54">
        <v>44322</v>
      </c>
      <c r="C713" s="52">
        <v>2.2400000000000002</v>
      </c>
      <c r="D713" s="9"/>
    </row>
    <row r="714" spans="1:4" x14ac:dyDescent="0.25">
      <c r="A714" s="7" t="str">
        <f t="shared" si="11"/>
        <v>2021.2</v>
      </c>
      <c r="B714" s="54">
        <v>44321</v>
      </c>
      <c r="C714" s="52">
        <v>2.25</v>
      </c>
      <c r="D714" s="9"/>
    </row>
    <row r="715" spans="1:4" x14ac:dyDescent="0.25">
      <c r="A715" s="7" t="str">
        <f t="shared" si="11"/>
        <v>2021.2</v>
      </c>
      <c r="B715" s="54">
        <v>44320</v>
      </c>
      <c r="C715" s="52">
        <v>2.27</v>
      </c>
      <c r="D715" s="9"/>
    </row>
    <row r="716" spans="1:4" x14ac:dyDescent="0.25">
      <c r="A716" s="7" t="str">
        <f t="shared" si="11"/>
        <v>2021.2</v>
      </c>
      <c r="B716" s="54">
        <v>44319</v>
      </c>
      <c r="C716" s="52">
        <v>2.2999999999999998</v>
      </c>
      <c r="D716" s="9"/>
    </row>
    <row r="717" spans="1:4" x14ac:dyDescent="0.25">
      <c r="A717" s="7" t="str">
        <f t="shared" si="11"/>
        <v>2021.2</v>
      </c>
      <c r="B717" s="54">
        <v>44316</v>
      </c>
      <c r="C717" s="52">
        <v>2.2999999999999998</v>
      </c>
      <c r="D717" s="9"/>
    </row>
    <row r="718" spans="1:4" x14ac:dyDescent="0.25">
      <c r="A718" s="7" t="str">
        <f t="shared" si="11"/>
        <v>2021.2</v>
      </c>
      <c r="B718" s="54">
        <v>44315</v>
      </c>
      <c r="C718" s="52">
        <v>2.31</v>
      </c>
      <c r="D718" s="9"/>
    </row>
    <row r="719" spans="1:4" x14ac:dyDescent="0.25">
      <c r="A719" s="7" t="str">
        <f t="shared" si="11"/>
        <v>2021.2</v>
      </c>
      <c r="B719" s="54">
        <v>44314</v>
      </c>
      <c r="C719" s="52">
        <v>2.29</v>
      </c>
      <c r="D719" s="9"/>
    </row>
    <row r="720" spans="1:4" x14ac:dyDescent="0.25">
      <c r="A720" s="7" t="str">
        <f t="shared" si="11"/>
        <v>2021.2</v>
      </c>
      <c r="B720" s="54">
        <v>44313</v>
      </c>
      <c r="C720" s="52">
        <v>2.29</v>
      </c>
      <c r="D720" s="9"/>
    </row>
    <row r="721" spans="1:4" x14ac:dyDescent="0.25">
      <c r="A721" s="7" t="str">
        <f t="shared" si="11"/>
        <v>2021.2</v>
      </c>
      <c r="B721" s="54">
        <v>44312</v>
      </c>
      <c r="C721" s="52">
        <v>2.2400000000000002</v>
      </c>
      <c r="D721" s="9"/>
    </row>
    <row r="722" spans="1:4" x14ac:dyDescent="0.25">
      <c r="A722" s="7" t="str">
        <f t="shared" si="11"/>
        <v>2021.2</v>
      </c>
      <c r="B722" s="54">
        <v>44309</v>
      </c>
      <c r="C722" s="52">
        <v>2.25</v>
      </c>
      <c r="D722" s="9"/>
    </row>
    <row r="723" spans="1:4" x14ac:dyDescent="0.25">
      <c r="A723" s="7" t="str">
        <f t="shared" si="11"/>
        <v>2021.2</v>
      </c>
      <c r="B723" s="54">
        <v>44308</v>
      </c>
      <c r="C723" s="52">
        <v>2.2400000000000002</v>
      </c>
      <c r="D723" s="9"/>
    </row>
    <row r="724" spans="1:4" x14ac:dyDescent="0.25">
      <c r="A724" s="7" t="str">
        <f t="shared" si="11"/>
        <v>2021.2</v>
      </c>
      <c r="B724" s="54">
        <v>44307</v>
      </c>
      <c r="C724" s="52">
        <v>2.2599999999999998</v>
      </c>
      <c r="D724" s="9"/>
    </row>
    <row r="725" spans="1:4" x14ac:dyDescent="0.25">
      <c r="A725" s="7" t="str">
        <f t="shared" si="11"/>
        <v>2021.2</v>
      </c>
      <c r="B725" s="54">
        <v>44306</v>
      </c>
      <c r="C725" s="52">
        <v>2.27</v>
      </c>
      <c r="D725" s="9"/>
    </row>
    <row r="726" spans="1:4" x14ac:dyDescent="0.25">
      <c r="A726" s="7" t="str">
        <f t="shared" si="11"/>
        <v>2021.2</v>
      </c>
      <c r="B726" s="54">
        <v>44305</v>
      </c>
      <c r="C726" s="52">
        <v>2.29</v>
      </c>
      <c r="D726" s="9"/>
    </row>
    <row r="727" spans="1:4" x14ac:dyDescent="0.25">
      <c r="A727" s="7" t="str">
        <f t="shared" si="11"/>
        <v>2021.2</v>
      </c>
      <c r="B727" s="54">
        <v>44302</v>
      </c>
      <c r="C727" s="52">
        <v>2.2599999999999998</v>
      </c>
      <c r="D727" s="9"/>
    </row>
    <row r="728" spans="1:4" x14ac:dyDescent="0.25">
      <c r="A728" s="7" t="str">
        <f t="shared" si="11"/>
        <v>2021.2</v>
      </c>
      <c r="B728" s="54">
        <v>44301</v>
      </c>
      <c r="C728" s="52">
        <v>2.23</v>
      </c>
      <c r="D728" s="9"/>
    </row>
    <row r="729" spans="1:4" x14ac:dyDescent="0.25">
      <c r="A729" s="7" t="str">
        <f t="shared" si="11"/>
        <v>2021.2</v>
      </c>
      <c r="B729" s="54">
        <v>44300</v>
      </c>
      <c r="C729" s="52">
        <v>2.3199999999999998</v>
      </c>
      <c r="D729" s="9"/>
    </row>
    <row r="730" spans="1:4" x14ac:dyDescent="0.25">
      <c r="A730" s="7" t="str">
        <f t="shared" si="11"/>
        <v>2021.2</v>
      </c>
      <c r="B730" s="54">
        <v>44299</v>
      </c>
      <c r="C730" s="52">
        <v>2.3199999999999998</v>
      </c>
      <c r="D730" s="9"/>
    </row>
    <row r="731" spans="1:4" x14ac:dyDescent="0.25">
      <c r="A731" s="7" t="str">
        <f t="shared" si="11"/>
        <v>2021.2</v>
      </c>
      <c r="B731" s="54">
        <v>44298</v>
      </c>
      <c r="C731" s="52">
        <v>2.34</v>
      </c>
      <c r="D731" s="9"/>
    </row>
    <row r="732" spans="1:4" x14ac:dyDescent="0.25">
      <c r="A732" s="7" t="str">
        <f t="shared" si="11"/>
        <v>2021.2</v>
      </c>
      <c r="B732" s="54">
        <v>44295</v>
      </c>
      <c r="C732" s="52">
        <v>2.34</v>
      </c>
      <c r="D732" s="9"/>
    </row>
    <row r="733" spans="1:4" x14ac:dyDescent="0.25">
      <c r="A733" s="7" t="str">
        <f t="shared" si="11"/>
        <v>2021.2</v>
      </c>
      <c r="B733" s="54">
        <v>44294</v>
      </c>
      <c r="C733" s="52">
        <v>2.3199999999999998</v>
      </c>
      <c r="D733" s="9"/>
    </row>
    <row r="734" spans="1:4" x14ac:dyDescent="0.25">
      <c r="A734" s="7" t="str">
        <f t="shared" si="11"/>
        <v>2021.2</v>
      </c>
      <c r="B734" s="54">
        <v>44293</v>
      </c>
      <c r="C734" s="52">
        <v>2.35</v>
      </c>
      <c r="D734" s="9"/>
    </row>
    <row r="735" spans="1:4" x14ac:dyDescent="0.25">
      <c r="A735" s="7" t="str">
        <f t="shared" si="11"/>
        <v>2021.2</v>
      </c>
      <c r="B735" s="54">
        <v>44292</v>
      </c>
      <c r="C735" s="52">
        <v>2.3199999999999998</v>
      </c>
      <c r="D735" s="9"/>
    </row>
    <row r="736" spans="1:4" x14ac:dyDescent="0.25">
      <c r="A736" s="7" t="str">
        <f t="shared" si="11"/>
        <v>2021.2</v>
      </c>
      <c r="B736" s="54">
        <v>44291</v>
      </c>
      <c r="C736" s="52">
        <v>2.36</v>
      </c>
      <c r="D736" s="9"/>
    </row>
    <row r="737" spans="1:4" x14ac:dyDescent="0.25">
      <c r="A737" s="7" t="str">
        <f t="shared" si="11"/>
        <v>2021.2</v>
      </c>
      <c r="B737" s="54">
        <v>44288</v>
      </c>
      <c r="C737" s="52">
        <v>2.35</v>
      </c>
      <c r="D737" s="9"/>
    </row>
    <row r="738" spans="1:4" x14ac:dyDescent="0.25">
      <c r="A738" s="7" t="str">
        <f t="shared" si="11"/>
        <v>2021.2</v>
      </c>
      <c r="B738" s="54">
        <v>44287</v>
      </c>
      <c r="C738" s="52">
        <v>2.34</v>
      </c>
      <c r="D738" s="9"/>
    </row>
    <row r="739" spans="1:4" x14ac:dyDescent="0.25">
      <c r="A739" s="7" t="str">
        <f t="shared" si="11"/>
        <v>2021.1</v>
      </c>
      <c r="B739" s="54">
        <v>44286</v>
      </c>
      <c r="C739" s="52">
        <v>2.41</v>
      </c>
      <c r="D739" s="9"/>
    </row>
    <row r="740" spans="1:4" x14ac:dyDescent="0.25">
      <c r="A740" s="7" t="str">
        <f t="shared" si="11"/>
        <v>2021.1</v>
      </c>
      <c r="B740" s="54">
        <v>44285</v>
      </c>
      <c r="C740" s="52">
        <v>2.38</v>
      </c>
      <c r="D740" s="9"/>
    </row>
    <row r="741" spans="1:4" x14ac:dyDescent="0.25">
      <c r="A741" s="7" t="str">
        <f t="shared" si="11"/>
        <v>2021.1</v>
      </c>
      <c r="B741" s="54">
        <v>44284</v>
      </c>
      <c r="C741" s="52">
        <v>2.4300000000000002</v>
      </c>
      <c r="D741" s="9"/>
    </row>
    <row r="742" spans="1:4" x14ac:dyDescent="0.25">
      <c r="A742" s="7" t="str">
        <f t="shared" si="11"/>
        <v>2021.1</v>
      </c>
      <c r="B742" s="54">
        <v>44281</v>
      </c>
      <c r="C742" s="52">
        <v>2.37</v>
      </c>
      <c r="D742" s="9"/>
    </row>
    <row r="743" spans="1:4" x14ac:dyDescent="0.25">
      <c r="A743" s="7" t="str">
        <f t="shared" si="11"/>
        <v>2021.1</v>
      </c>
      <c r="B743" s="54">
        <v>44280</v>
      </c>
      <c r="C743" s="52">
        <v>2.34</v>
      </c>
      <c r="D743" s="9"/>
    </row>
    <row r="744" spans="1:4" x14ac:dyDescent="0.25">
      <c r="A744" s="7" t="str">
        <f t="shared" si="11"/>
        <v>2021.1</v>
      </c>
      <c r="B744" s="54">
        <v>44279</v>
      </c>
      <c r="C744" s="52">
        <v>2.31</v>
      </c>
      <c r="D744" s="9"/>
    </row>
    <row r="745" spans="1:4" x14ac:dyDescent="0.25">
      <c r="A745" s="7" t="str">
        <f t="shared" si="11"/>
        <v>2021.1</v>
      </c>
      <c r="B745" s="54">
        <v>44278</v>
      </c>
      <c r="C745" s="52">
        <v>2.34</v>
      </c>
      <c r="D745" s="9"/>
    </row>
    <row r="746" spans="1:4" x14ac:dyDescent="0.25">
      <c r="A746" s="7" t="str">
        <f t="shared" si="11"/>
        <v>2021.1</v>
      </c>
      <c r="B746" s="54">
        <v>44277</v>
      </c>
      <c r="C746" s="52">
        <v>2.38</v>
      </c>
      <c r="D746" s="9"/>
    </row>
    <row r="747" spans="1:4" x14ac:dyDescent="0.25">
      <c r="A747" s="7" t="str">
        <f t="shared" si="11"/>
        <v>2021.1</v>
      </c>
      <c r="B747" s="54">
        <v>44274</v>
      </c>
      <c r="C747" s="52">
        <v>2.4500000000000002</v>
      </c>
      <c r="D747" s="9"/>
    </row>
    <row r="748" spans="1:4" x14ac:dyDescent="0.25">
      <c r="A748" s="7" t="str">
        <f t="shared" si="11"/>
        <v>2021.1</v>
      </c>
      <c r="B748" s="54">
        <v>44273</v>
      </c>
      <c r="C748" s="52">
        <v>2.4500000000000002</v>
      </c>
      <c r="D748" s="9"/>
    </row>
    <row r="749" spans="1:4" x14ac:dyDescent="0.25">
      <c r="A749" s="7" t="str">
        <f t="shared" si="11"/>
        <v>2021.1</v>
      </c>
      <c r="B749" s="54">
        <v>44272</v>
      </c>
      <c r="C749" s="52">
        <v>2.42</v>
      </c>
      <c r="D749" s="9"/>
    </row>
    <row r="750" spans="1:4" x14ac:dyDescent="0.25">
      <c r="A750" s="7" t="str">
        <f t="shared" si="11"/>
        <v>2021.1</v>
      </c>
      <c r="B750" s="54">
        <v>44271</v>
      </c>
      <c r="C750" s="52">
        <v>2.38</v>
      </c>
      <c r="D750" s="9"/>
    </row>
    <row r="751" spans="1:4" x14ac:dyDescent="0.25">
      <c r="A751" s="7" t="str">
        <f t="shared" si="11"/>
        <v>2021.1</v>
      </c>
      <c r="B751" s="54">
        <v>44270</v>
      </c>
      <c r="C751" s="52">
        <v>2.37</v>
      </c>
      <c r="D751" s="9"/>
    </row>
    <row r="752" spans="1:4" x14ac:dyDescent="0.25">
      <c r="A752" s="7" t="str">
        <f t="shared" si="11"/>
        <v>2021.1</v>
      </c>
      <c r="B752" s="54">
        <v>44267</v>
      </c>
      <c r="C752" s="52">
        <v>2.4</v>
      </c>
      <c r="D752" s="9"/>
    </row>
    <row r="753" spans="1:4" x14ac:dyDescent="0.25">
      <c r="A753" s="7" t="str">
        <f t="shared" si="11"/>
        <v>2021.1</v>
      </c>
      <c r="B753" s="54">
        <v>44266</v>
      </c>
      <c r="C753" s="52">
        <v>2.29</v>
      </c>
      <c r="D753" s="9"/>
    </row>
    <row r="754" spans="1:4" x14ac:dyDescent="0.25">
      <c r="A754" s="7" t="str">
        <f t="shared" si="11"/>
        <v>2021.1</v>
      </c>
      <c r="B754" s="54">
        <v>44265</v>
      </c>
      <c r="C754" s="52">
        <v>2.2400000000000002</v>
      </c>
      <c r="D754" s="9"/>
    </row>
    <row r="755" spans="1:4" x14ac:dyDescent="0.25">
      <c r="A755" s="7" t="str">
        <f t="shared" si="11"/>
        <v>2021.1</v>
      </c>
      <c r="B755" s="54">
        <v>44264</v>
      </c>
      <c r="C755" s="52">
        <v>2.2599999999999998</v>
      </c>
      <c r="D755" s="9"/>
    </row>
    <row r="756" spans="1:4" x14ac:dyDescent="0.25">
      <c r="A756" s="7" t="str">
        <f t="shared" si="11"/>
        <v>2021.1</v>
      </c>
      <c r="B756" s="54">
        <v>44263</v>
      </c>
      <c r="C756" s="52">
        <v>2.31</v>
      </c>
      <c r="D756" s="9"/>
    </row>
    <row r="757" spans="1:4" x14ac:dyDescent="0.25">
      <c r="A757" s="7" t="str">
        <f t="shared" si="11"/>
        <v>2021.1</v>
      </c>
      <c r="B757" s="54">
        <v>44260</v>
      </c>
      <c r="C757" s="52">
        <v>2.2799999999999998</v>
      </c>
      <c r="D757" s="9"/>
    </row>
    <row r="758" spans="1:4" x14ac:dyDescent="0.25">
      <c r="A758" s="7" t="str">
        <f t="shared" si="11"/>
        <v>2021.1</v>
      </c>
      <c r="B758" s="54">
        <v>44259</v>
      </c>
      <c r="C758" s="52">
        <v>2.2999999999999998</v>
      </c>
      <c r="D758" s="9"/>
    </row>
    <row r="759" spans="1:4" x14ac:dyDescent="0.25">
      <c r="A759" s="7" t="str">
        <f t="shared" si="11"/>
        <v>2021.1</v>
      </c>
      <c r="B759" s="54">
        <v>44258</v>
      </c>
      <c r="C759" s="52">
        <v>2.25</v>
      </c>
      <c r="D759" s="9"/>
    </row>
    <row r="760" spans="1:4" x14ac:dyDescent="0.25">
      <c r="A760" s="7" t="str">
        <f t="shared" si="11"/>
        <v>2021.1</v>
      </c>
      <c r="B760" s="54">
        <v>44257</v>
      </c>
      <c r="C760" s="52">
        <v>2.21</v>
      </c>
      <c r="D760" s="9"/>
    </row>
    <row r="761" spans="1:4" x14ac:dyDescent="0.25">
      <c r="A761" s="7" t="str">
        <f t="shared" si="11"/>
        <v>2021.1</v>
      </c>
      <c r="B761" s="54">
        <v>44256</v>
      </c>
      <c r="C761" s="52">
        <v>2.23</v>
      </c>
      <c r="D761" s="9"/>
    </row>
    <row r="762" spans="1:4" x14ac:dyDescent="0.25">
      <c r="A762" s="7" t="str">
        <f t="shared" si="11"/>
        <v>2021.1</v>
      </c>
      <c r="B762" s="54">
        <v>44253</v>
      </c>
      <c r="C762" s="52">
        <v>2.17</v>
      </c>
      <c r="D762" s="9"/>
    </row>
    <row r="763" spans="1:4" x14ac:dyDescent="0.25">
      <c r="A763" s="7" t="str">
        <f t="shared" si="11"/>
        <v>2021.1</v>
      </c>
      <c r="B763" s="54">
        <v>44252</v>
      </c>
      <c r="C763" s="52">
        <v>2.33</v>
      </c>
      <c r="D763" s="9"/>
    </row>
    <row r="764" spans="1:4" x14ac:dyDescent="0.25">
      <c r="A764" s="7" t="str">
        <f t="shared" si="11"/>
        <v>2021.1</v>
      </c>
      <c r="B764" s="54">
        <v>44251</v>
      </c>
      <c r="C764" s="52">
        <v>2.2400000000000002</v>
      </c>
      <c r="D764" s="9"/>
    </row>
    <row r="765" spans="1:4" x14ac:dyDescent="0.25">
      <c r="A765" s="7" t="str">
        <f t="shared" si="11"/>
        <v>2021.1</v>
      </c>
      <c r="B765" s="54">
        <v>44250</v>
      </c>
      <c r="C765" s="52">
        <v>2.21</v>
      </c>
      <c r="D765" s="9"/>
    </row>
    <row r="766" spans="1:4" x14ac:dyDescent="0.25">
      <c r="A766" s="7" t="str">
        <f t="shared" si="11"/>
        <v>2021.1</v>
      </c>
      <c r="B766" s="54">
        <v>44249</v>
      </c>
      <c r="C766" s="52">
        <v>2.19</v>
      </c>
      <c r="D766" s="9"/>
    </row>
    <row r="767" spans="1:4" x14ac:dyDescent="0.25">
      <c r="A767" s="7" t="str">
        <f t="shared" si="11"/>
        <v>2021.1</v>
      </c>
      <c r="B767" s="54">
        <v>44246</v>
      </c>
      <c r="C767" s="52">
        <v>2.14</v>
      </c>
      <c r="D767" s="9"/>
    </row>
    <row r="768" spans="1:4" x14ac:dyDescent="0.25">
      <c r="A768" s="7" t="str">
        <f t="shared" si="11"/>
        <v>2021.1</v>
      </c>
      <c r="B768" s="54">
        <v>44245</v>
      </c>
      <c r="C768" s="52">
        <v>2.08</v>
      </c>
      <c r="D768" s="9"/>
    </row>
    <row r="769" spans="1:4" x14ac:dyDescent="0.25">
      <c r="A769" s="7" t="str">
        <f t="shared" si="11"/>
        <v>2021.1</v>
      </c>
      <c r="B769" s="54">
        <v>44244</v>
      </c>
      <c r="C769" s="52">
        <v>2.06</v>
      </c>
      <c r="D769" s="9"/>
    </row>
    <row r="770" spans="1:4" x14ac:dyDescent="0.25">
      <c r="A770" s="7" t="str">
        <f t="shared" si="11"/>
        <v>2021.1</v>
      </c>
      <c r="B770" s="54">
        <v>44243</v>
      </c>
      <c r="C770" s="52">
        <v>2.08</v>
      </c>
      <c r="D770" s="9"/>
    </row>
    <row r="771" spans="1:4" x14ac:dyDescent="0.25">
      <c r="A771" s="7" t="str">
        <f t="shared" si="11"/>
        <v>2021.1</v>
      </c>
      <c r="B771" s="54">
        <v>44242</v>
      </c>
      <c r="C771" s="52">
        <v>2.0099999999999998</v>
      </c>
      <c r="D771" s="9"/>
    </row>
    <row r="772" spans="1:4" x14ac:dyDescent="0.25">
      <c r="A772" s="7" t="str">
        <f t="shared" ref="A772:A835" si="12">YEAR(B772)&amp;"."&amp;INT((MONTH(B772)-1)/3)+1</f>
        <v>2021.1</v>
      </c>
      <c r="B772" s="54">
        <v>44239</v>
      </c>
      <c r="C772" s="52">
        <v>2.0099999999999998</v>
      </c>
      <c r="D772" s="9"/>
    </row>
    <row r="773" spans="1:4" x14ac:dyDescent="0.25">
      <c r="A773" s="7" t="str">
        <f t="shared" si="12"/>
        <v>2021.1</v>
      </c>
      <c r="B773" s="54">
        <v>44238</v>
      </c>
      <c r="C773" s="52">
        <v>1.94</v>
      </c>
      <c r="D773" s="9"/>
    </row>
    <row r="774" spans="1:4" x14ac:dyDescent="0.25">
      <c r="A774" s="7" t="str">
        <f t="shared" si="12"/>
        <v>2021.1</v>
      </c>
      <c r="B774" s="54">
        <v>44237</v>
      </c>
      <c r="C774" s="52">
        <v>1.92</v>
      </c>
      <c r="D774" s="9"/>
    </row>
    <row r="775" spans="1:4" x14ac:dyDescent="0.25">
      <c r="A775" s="7" t="str">
        <f t="shared" si="12"/>
        <v>2021.1</v>
      </c>
      <c r="B775" s="54">
        <v>44236</v>
      </c>
      <c r="C775" s="52">
        <v>1.95</v>
      </c>
      <c r="D775" s="9"/>
    </row>
    <row r="776" spans="1:4" x14ac:dyDescent="0.25">
      <c r="A776" s="7" t="str">
        <f t="shared" si="12"/>
        <v>2021.1</v>
      </c>
      <c r="B776" s="54">
        <v>44235</v>
      </c>
      <c r="C776" s="52">
        <v>1.96</v>
      </c>
      <c r="D776" s="9"/>
    </row>
    <row r="777" spans="1:4" x14ac:dyDescent="0.25">
      <c r="A777" s="7" t="str">
        <f t="shared" si="12"/>
        <v>2021.1</v>
      </c>
      <c r="B777" s="54">
        <v>44232</v>
      </c>
      <c r="C777" s="52">
        <v>1.97</v>
      </c>
      <c r="D777" s="9"/>
    </row>
    <row r="778" spans="1:4" x14ac:dyDescent="0.25">
      <c r="A778" s="7" t="str">
        <f t="shared" si="12"/>
        <v>2021.1</v>
      </c>
      <c r="B778" s="54">
        <v>44231</v>
      </c>
      <c r="C778" s="52">
        <v>1.93</v>
      </c>
      <c r="D778" s="9"/>
    </row>
    <row r="779" spans="1:4" x14ac:dyDescent="0.25">
      <c r="A779" s="7" t="str">
        <f t="shared" si="12"/>
        <v>2021.1</v>
      </c>
      <c r="B779" s="54">
        <v>44230</v>
      </c>
      <c r="C779" s="52">
        <v>1.92</v>
      </c>
      <c r="D779" s="9"/>
    </row>
    <row r="780" spans="1:4" x14ac:dyDescent="0.25">
      <c r="A780" s="7" t="str">
        <f t="shared" si="12"/>
        <v>2021.1</v>
      </c>
      <c r="B780" s="54">
        <v>44229</v>
      </c>
      <c r="C780" s="52">
        <v>1.87</v>
      </c>
      <c r="D780" s="9"/>
    </row>
    <row r="781" spans="1:4" x14ac:dyDescent="0.25">
      <c r="A781" s="7" t="str">
        <f t="shared" si="12"/>
        <v>2021.1</v>
      </c>
      <c r="B781" s="54">
        <v>44228</v>
      </c>
      <c r="C781" s="52">
        <v>1.84</v>
      </c>
      <c r="D781" s="9"/>
    </row>
    <row r="782" spans="1:4" x14ac:dyDescent="0.25">
      <c r="A782" s="7" t="str">
        <f t="shared" si="12"/>
        <v>2021.1</v>
      </c>
      <c r="B782" s="54">
        <v>44225</v>
      </c>
      <c r="C782" s="52">
        <v>1.87</v>
      </c>
      <c r="D782" s="9"/>
    </row>
    <row r="783" spans="1:4" x14ac:dyDescent="0.25">
      <c r="A783" s="7" t="str">
        <f t="shared" si="12"/>
        <v>2021.1</v>
      </c>
      <c r="B783" s="54">
        <v>44224</v>
      </c>
      <c r="C783" s="52">
        <v>1.81</v>
      </c>
      <c r="D783" s="9"/>
    </row>
    <row r="784" spans="1:4" x14ac:dyDescent="0.25">
      <c r="A784" s="7" t="str">
        <f t="shared" si="12"/>
        <v>2021.1</v>
      </c>
      <c r="B784" s="54">
        <v>44223</v>
      </c>
      <c r="C784" s="52">
        <v>1.79</v>
      </c>
      <c r="D784" s="9"/>
    </row>
    <row r="785" spans="1:4" x14ac:dyDescent="0.25">
      <c r="A785" s="7" t="str">
        <f t="shared" si="12"/>
        <v>2021.1</v>
      </c>
      <c r="B785" s="54">
        <v>44222</v>
      </c>
      <c r="C785" s="52">
        <v>1.8</v>
      </c>
      <c r="D785" s="9"/>
    </row>
    <row r="786" spans="1:4" x14ac:dyDescent="0.25">
      <c r="A786" s="7" t="str">
        <f t="shared" si="12"/>
        <v>2021.1</v>
      </c>
      <c r="B786" s="54">
        <v>44221</v>
      </c>
      <c r="C786" s="52">
        <v>1.8</v>
      </c>
      <c r="D786" s="9"/>
    </row>
    <row r="787" spans="1:4" x14ac:dyDescent="0.25">
      <c r="A787" s="7" t="str">
        <f t="shared" si="12"/>
        <v>2021.1</v>
      </c>
      <c r="B787" s="54">
        <v>44218</v>
      </c>
      <c r="C787" s="52">
        <v>1.85</v>
      </c>
      <c r="D787" s="9"/>
    </row>
    <row r="788" spans="1:4" x14ac:dyDescent="0.25">
      <c r="A788" s="7" t="str">
        <f t="shared" si="12"/>
        <v>2021.1</v>
      </c>
      <c r="B788" s="54">
        <v>44217</v>
      </c>
      <c r="C788" s="52">
        <v>1.87</v>
      </c>
      <c r="D788" s="9"/>
    </row>
    <row r="789" spans="1:4" x14ac:dyDescent="0.25">
      <c r="A789" s="7" t="str">
        <f t="shared" si="12"/>
        <v>2021.1</v>
      </c>
      <c r="B789" s="54">
        <v>44216</v>
      </c>
      <c r="C789" s="52">
        <v>1.84</v>
      </c>
      <c r="D789" s="9"/>
    </row>
    <row r="790" spans="1:4" x14ac:dyDescent="0.25">
      <c r="A790" s="7" t="str">
        <f t="shared" si="12"/>
        <v>2021.1</v>
      </c>
      <c r="B790" s="54">
        <v>44215</v>
      </c>
      <c r="C790" s="52">
        <v>1.84</v>
      </c>
      <c r="D790" s="9"/>
    </row>
    <row r="791" spans="1:4" x14ac:dyDescent="0.25">
      <c r="A791" s="7" t="str">
        <f t="shared" si="12"/>
        <v>2021.1</v>
      </c>
      <c r="B791" s="54">
        <v>44214</v>
      </c>
      <c r="C791" s="52">
        <v>1.85</v>
      </c>
      <c r="D791" s="9"/>
    </row>
    <row r="792" spans="1:4" x14ac:dyDescent="0.25">
      <c r="A792" s="7" t="str">
        <f t="shared" si="12"/>
        <v>2021.1</v>
      </c>
      <c r="B792" s="54">
        <v>44211</v>
      </c>
      <c r="C792" s="52">
        <v>1.85</v>
      </c>
      <c r="D792" s="9"/>
    </row>
    <row r="793" spans="1:4" x14ac:dyDescent="0.25">
      <c r="A793" s="7" t="str">
        <f t="shared" si="12"/>
        <v>2021.1</v>
      </c>
      <c r="B793" s="54">
        <v>44210</v>
      </c>
      <c r="C793" s="52">
        <v>1.88</v>
      </c>
      <c r="D793" s="9"/>
    </row>
    <row r="794" spans="1:4" x14ac:dyDescent="0.25">
      <c r="A794" s="7" t="str">
        <f t="shared" si="12"/>
        <v>2021.1</v>
      </c>
      <c r="B794" s="54">
        <v>44209</v>
      </c>
      <c r="C794" s="52">
        <v>1.82</v>
      </c>
      <c r="D794" s="9"/>
    </row>
    <row r="795" spans="1:4" x14ac:dyDescent="0.25">
      <c r="A795" s="7" t="str">
        <f t="shared" si="12"/>
        <v>2021.1</v>
      </c>
      <c r="B795" s="54">
        <v>44208</v>
      </c>
      <c r="C795" s="52">
        <v>1.88</v>
      </c>
      <c r="D795" s="9"/>
    </row>
    <row r="796" spans="1:4" x14ac:dyDescent="0.25">
      <c r="A796" s="7" t="str">
        <f t="shared" si="12"/>
        <v>2021.1</v>
      </c>
      <c r="B796" s="54">
        <v>44207</v>
      </c>
      <c r="C796" s="52">
        <v>1.88</v>
      </c>
      <c r="D796" s="9"/>
    </row>
    <row r="797" spans="1:4" x14ac:dyDescent="0.25">
      <c r="A797" s="7" t="str">
        <f t="shared" si="12"/>
        <v>2021.1</v>
      </c>
      <c r="B797" s="54">
        <v>44204</v>
      </c>
      <c r="C797" s="52">
        <v>1.87</v>
      </c>
      <c r="D797" s="9"/>
    </row>
    <row r="798" spans="1:4" x14ac:dyDescent="0.25">
      <c r="A798" s="7" t="str">
        <f t="shared" si="12"/>
        <v>2021.1</v>
      </c>
      <c r="B798" s="54">
        <v>44203</v>
      </c>
      <c r="C798" s="52">
        <v>1.85</v>
      </c>
      <c r="D798" s="9"/>
    </row>
    <row r="799" spans="1:4" x14ac:dyDescent="0.25">
      <c r="A799" s="7" t="str">
        <f t="shared" si="12"/>
        <v>2021.1</v>
      </c>
      <c r="B799" s="54">
        <v>44202</v>
      </c>
      <c r="C799" s="52">
        <v>1.81</v>
      </c>
      <c r="D799" s="9"/>
    </row>
    <row r="800" spans="1:4" x14ac:dyDescent="0.25">
      <c r="A800" s="7" t="str">
        <f t="shared" si="12"/>
        <v>2021.1</v>
      </c>
      <c r="B800" s="54">
        <v>44201</v>
      </c>
      <c r="C800" s="52">
        <v>1.7</v>
      </c>
      <c r="D800" s="9"/>
    </row>
    <row r="801" spans="1:4" x14ac:dyDescent="0.25">
      <c r="A801" s="7" t="str">
        <f t="shared" si="12"/>
        <v>2021.1</v>
      </c>
      <c r="B801" s="54">
        <v>44200</v>
      </c>
      <c r="C801" s="52">
        <v>1.66</v>
      </c>
      <c r="D801" s="9"/>
    </row>
    <row r="802" spans="1:4" x14ac:dyDescent="0.25">
      <c r="A802" s="7" t="str">
        <f t="shared" si="12"/>
        <v>2021.1</v>
      </c>
      <c r="B802" s="54">
        <v>44197</v>
      </c>
      <c r="C802" s="52">
        <v>1.65</v>
      </c>
      <c r="D802" s="9"/>
    </row>
    <row r="803" spans="1:4" x14ac:dyDescent="0.25">
      <c r="A803" s="7" t="str">
        <f t="shared" si="12"/>
        <v>2020.4</v>
      </c>
      <c r="B803" s="54">
        <v>44196</v>
      </c>
      <c r="C803" s="52">
        <v>1.65</v>
      </c>
      <c r="D803" s="9"/>
    </row>
    <row r="804" spans="1:4" x14ac:dyDescent="0.25">
      <c r="A804" s="7" t="str">
        <f t="shared" si="12"/>
        <v>2020.4</v>
      </c>
      <c r="B804" s="54">
        <v>44195</v>
      </c>
      <c r="C804" s="52">
        <v>1.66</v>
      </c>
      <c r="D804" s="9"/>
    </row>
    <row r="805" spans="1:4" x14ac:dyDescent="0.25">
      <c r="A805" s="7" t="str">
        <f t="shared" si="12"/>
        <v>2020.4</v>
      </c>
      <c r="B805" s="54">
        <v>44194</v>
      </c>
      <c r="C805" s="52">
        <v>1.67</v>
      </c>
      <c r="D805" s="9"/>
    </row>
    <row r="806" spans="1:4" x14ac:dyDescent="0.25">
      <c r="A806" s="7" t="str">
        <f t="shared" si="12"/>
        <v>2020.4</v>
      </c>
      <c r="B806" s="54">
        <v>44193</v>
      </c>
      <c r="C806" s="52">
        <v>1.67</v>
      </c>
      <c r="D806" s="9"/>
    </row>
    <row r="807" spans="1:4" x14ac:dyDescent="0.25">
      <c r="A807" s="7" t="str">
        <f t="shared" si="12"/>
        <v>2020.4</v>
      </c>
      <c r="B807" s="54">
        <v>44190</v>
      </c>
      <c r="C807" s="52">
        <v>1.66</v>
      </c>
      <c r="D807" s="9"/>
    </row>
    <row r="808" spans="1:4" x14ac:dyDescent="0.25">
      <c r="A808" s="7" t="str">
        <f t="shared" si="12"/>
        <v>2020.4</v>
      </c>
      <c r="B808" s="54">
        <v>44189</v>
      </c>
      <c r="C808" s="52">
        <v>1.66</v>
      </c>
      <c r="D808" s="9"/>
    </row>
    <row r="809" spans="1:4" x14ac:dyDescent="0.25">
      <c r="A809" s="7" t="str">
        <f t="shared" si="12"/>
        <v>2020.4</v>
      </c>
      <c r="B809" s="54">
        <v>44188</v>
      </c>
      <c r="C809" s="52">
        <v>1.7</v>
      </c>
      <c r="D809" s="9"/>
    </row>
    <row r="810" spans="1:4" x14ac:dyDescent="0.25">
      <c r="A810" s="7" t="str">
        <f t="shared" si="12"/>
        <v>2020.4</v>
      </c>
      <c r="B810" s="54">
        <v>44187</v>
      </c>
      <c r="C810" s="52">
        <v>1.65</v>
      </c>
      <c r="D810" s="9"/>
    </row>
    <row r="811" spans="1:4" x14ac:dyDescent="0.25">
      <c r="A811" s="7" t="str">
        <f t="shared" si="12"/>
        <v>2020.4</v>
      </c>
      <c r="B811" s="54">
        <v>44186</v>
      </c>
      <c r="C811" s="52">
        <v>1.68</v>
      </c>
      <c r="D811" s="9"/>
    </row>
    <row r="812" spans="1:4" x14ac:dyDescent="0.25">
      <c r="A812" s="7" t="str">
        <f t="shared" si="12"/>
        <v>2020.4</v>
      </c>
      <c r="B812" s="54">
        <v>44183</v>
      </c>
      <c r="C812" s="52">
        <v>1.7</v>
      </c>
      <c r="D812" s="9"/>
    </row>
    <row r="813" spans="1:4" x14ac:dyDescent="0.25">
      <c r="A813" s="7" t="str">
        <f t="shared" si="12"/>
        <v>2020.4</v>
      </c>
      <c r="B813" s="54">
        <v>44182</v>
      </c>
      <c r="C813" s="52">
        <v>1.68</v>
      </c>
      <c r="D813" s="9"/>
    </row>
    <row r="814" spans="1:4" x14ac:dyDescent="0.25">
      <c r="A814" s="7" t="str">
        <f t="shared" si="12"/>
        <v>2020.4</v>
      </c>
      <c r="B814" s="54">
        <v>44181</v>
      </c>
      <c r="C814" s="52">
        <v>1.66</v>
      </c>
      <c r="D814" s="9"/>
    </row>
    <row r="815" spans="1:4" x14ac:dyDescent="0.25">
      <c r="A815" s="7" t="str">
        <f t="shared" si="12"/>
        <v>2020.4</v>
      </c>
      <c r="B815" s="54">
        <v>44180</v>
      </c>
      <c r="C815" s="52">
        <v>1.65</v>
      </c>
      <c r="D815" s="9"/>
    </row>
    <row r="816" spans="1:4" x14ac:dyDescent="0.25">
      <c r="A816" s="7" t="str">
        <f t="shared" si="12"/>
        <v>2020.4</v>
      </c>
      <c r="B816" s="54">
        <v>44179</v>
      </c>
      <c r="C816" s="52">
        <v>1.63</v>
      </c>
      <c r="D816" s="9"/>
    </row>
    <row r="817" spans="1:4" x14ac:dyDescent="0.25">
      <c r="A817" s="7" t="str">
        <f t="shared" si="12"/>
        <v>2020.4</v>
      </c>
      <c r="B817" s="54">
        <v>44176</v>
      </c>
      <c r="C817" s="52">
        <v>1.63</v>
      </c>
      <c r="D817" s="9"/>
    </row>
    <row r="818" spans="1:4" x14ac:dyDescent="0.25">
      <c r="A818" s="7" t="str">
        <f t="shared" si="12"/>
        <v>2020.4</v>
      </c>
      <c r="B818" s="54">
        <v>44175</v>
      </c>
      <c r="C818" s="52">
        <v>1.65</v>
      </c>
      <c r="D818" s="9"/>
    </row>
    <row r="819" spans="1:4" x14ac:dyDescent="0.25">
      <c r="A819" s="7" t="str">
        <f t="shared" si="12"/>
        <v>2020.4</v>
      </c>
      <c r="B819" s="54">
        <v>44174</v>
      </c>
      <c r="C819" s="52">
        <v>1.69</v>
      </c>
      <c r="D819" s="9"/>
    </row>
    <row r="820" spans="1:4" x14ac:dyDescent="0.25">
      <c r="A820" s="7" t="str">
        <f t="shared" si="12"/>
        <v>2020.4</v>
      </c>
      <c r="B820" s="54">
        <v>44173</v>
      </c>
      <c r="C820" s="52">
        <v>1.67</v>
      </c>
      <c r="D820" s="9"/>
    </row>
    <row r="821" spans="1:4" x14ac:dyDescent="0.25">
      <c r="A821" s="7" t="str">
        <f t="shared" si="12"/>
        <v>2020.4</v>
      </c>
      <c r="B821" s="54">
        <v>44172</v>
      </c>
      <c r="C821" s="52">
        <v>1.69</v>
      </c>
      <c r="D821" s="9"/>
    </row>
    <row r="822" spans="1:4" x14ac:dyDescent="0.25">
      <c r="A822" s="7" t="str">
        <f t="shared" si="12"/>
        <v>2020.4</v>
      </c>
      <c r="B822" s="54">
        <v>44169</v>
      </c>
      <c r="C822" s="52">
        <v>1.73</v>
      </c>
      <c r="D822" s="9"/>
    </row>
    <row r="823" spans="1:4" x14ac:dyDescent="0.25">
      <c r="A823" s="7" t="str">
        <f t="shared" si="12"/>
        <v>2020.4</v>
      </c>
      <c r="B823" s="54">
        <v>44168</v>
      </c>
      <c r="C823" s="52">
        <v>1.67</v>
      </c>
      <c r="D823" s="9"/>
    </row>
    <row r="824" spans="1:4" x14ac:dyDescent="0.25">
      <c r="A824" s="7" t="str">
        <f t="shared" si="12"/>
        <v>2020.4</v>
      </c>
      <c r="B824" s="54">
        <v>44167</v>
      </c>
      <c r="C824" s="52">
        <v>1.7</v>
      </c>
      <c r="D824" s="9"/>
    </row>
    <row r="825" spans="1:4" x14ac:dyDescent="0.25">
      <c r="A825" s="7" t="str">
        <f t="shared" si="12"/>
        <v>2020.4</v>
      </c>
      <c r="B825" s="54">
        <v>44166</v>
      </c>
      <c r="C825" s="52">
        <v>1.66</v>
      </c>
      <c r="D825" s="9"/>
    </row>
    <row r="826" spans="1:4" x14ac:dyDescent="0.25">
      <c r="A826" s="7" t="str">
        <f t="shared" si="12"/>
        <v>2020.4</v>
      </c>
      <c r="B826" s="54">
        <v>44165</v>
      </c>
      <c r="C826" s="52">
        <v>1.58</v>
      </c>
      <c r="D826" s="9"/>
    </row>
    <row r="827" spans="1:4" x14ac:dyDescent="0.25">
      <c r="A827" s="7" t="str">
        <f t="shared" si="12"/>
        <v>2020.4</v>
      </c>
      <c r="B827" s="54">
        <v>44162</v>
      </c>
      <c r="C827" s="52">
        <v>1.57</v>
      </c>
      <c r="D827" s="9"/>
    </row>
    <row r="828" spans="1:4" x14ac:dyDescent="0.25">
      <c r="A828" s="7" t="str">
        <f t="shared" si="12"/>
        <v>2020.4</v>
      </c>
      <c r="B828" s="54">
        <v>44161</v>
      </c>
      <c r="C828" s="52">
        <v>1.62</v>
      </c>
      <c r="D828" s="9"/>
    </row>
    <row r="829" spans="1:4" x14ac:dyDescent="0.25">
      <c r="A829" s="7" t="str">
        <f t="shared" si="12"/>
        <v>2020.4</v>
      </c>
      <c r="B829" s="54">
        <v>44160</v>
      </c>
      <c r="C829" s="52">
        <v>1.62</v>
      </c>
      <c r="D829" s="9"/>
    </row>
    <row r="830" spans="1:4" x14ac:dyDescent="0.25">
      <c r="A830" s="7" t="str">
        <f t="shared" si="12"/>
        <v>2020.4</v>
      </c>
      <c r="B830" s="54">
        <v>44159</v>
      </c>
      <c r="C830" s="52">
        <v>1.6</v>
      </c>
      <c r="D830" s="9"/>
    </row>
    <row r="831" spans="1:4" x14ac:dyDescent="0.25">
      <c r="A831" s="7" t="str">
        <f t="shared" si="12"/>
        <v>2020.4</v>
      </c>
      <c r="B831" s="54">
        <v>44158</v>
      </c>
      <c r="C831" s="52">
        <v>1.56</v>
      </c>
      <c r="D831" s="9"/>
    </row>
    <row r="832" spans="1:4" x14ac:dyDescent="0.25">
      <c r="A832" s="7" t="str">
        <f t="shared" si="12"/>
        <v>2020.4</v>
      </c>
      <c r="B832" s="54">
        <v>44155</v>
      </c>
      <c r="C832" s="52">
        <v>1.53</v>
      </c>
      <c r="D832" s="9"/>
    </row>
    <row r="833" spans="1:4" x14ac:dyDescent="0.25">
      <c r="A833" s="7" t="str">
        <f t="shared" si="12"/>
        <v>2020.4</v>
      </c>
      <c r="B833" s="54">
        <v>44154</v>
      </c>
      <c r="C833" s="52">
        <v>1.58</v>
      </c>
      <c r="D833" s="9"/>
    </row>
    <row r="834" spans="1:4" x14ac:dyDescent="0.25">
      <c r="A834" s="7" t="str">
        <f t="shared" si="12"/>
        <v>2020.4</v>
      </c>
      <c r="B834" s="54">
        <v>44153</v>
      </c>
      <c r="C834" s="52">
        <v>1.62</v>
      </c>
      <c r="D834" s="9"/>
    </row>
    <row r="835" spans="1:4" x14ac:dyDescent="0.25">
      <c r="A835" s="7" t="str">
        <f t="shared" si="12"/>
        <v>2020.4</v>
      </c>
      <c r="B835" s="54">
        <v>44152</v>
      </c>
      <c r="C835" s="52">
        <v>1.62</v>
      </c>
      <c r="D835" s="9"/>
    </row>
    <row r="836" spans="1:4" x14ac:dyDescent="0.25">
      <c r="A836" s="7" t="str">
        <f t="shared" ref="A836:A899" si="13">YEAR(B836)&amp;"."&amp;INT((MONTH(B836)-1)/3)+1</f>
        <v>2020.4</v>
      </c>
      <c r="B836" s="54">
        <v>44151</v>
      </c>
      <c r="C836" s="52">
        <v>1.66</v>
      </c>
      <c r="D836" s="9"/>
    </row>
    <row r="837" spans="1:4" x14ac:dyDescent="0.25">
      <c r="A837" s="7" t="str">
        <f t="shared" si="13"/>
        <v>2020.4</v>
      </c>
      <c r="B837" s="54">
        <v>44148</v>
      </c>
      <c r="C837" s="52">
        <v>1.65</v>
      </c>
      <c r="D837" s="9"/>
    </row>
    <row r="838" spans="1:4" x14ac:dyDescent="0.25">
      <c r="A838" s="7" t="str">
        <f t="shared" si="13"/>
        <v>2020.4</v>
      </c>
      <c r="B838" s="54">
        <v>44147</v>
      </c>
      <c r="C838" s="52">
        <v>1.64</v>
      </c>
      <c r="D838" s="9"/>
    </row>
    <row r="839" spans="1:4" x14ac:dyDescent="0.25">
      <c r="A839" s="7" t="str">
        <f t="shared" si="13"/>
        <v>2020.4</v>
      </c>
      <c r="B839" s="54">
        <v>44146</v>
      </c>
      <c r="C839" s="52">
        <v>1.75</v>
      </c>
      <c r="D839" s="9"/>
    </row>
    <row r="840" spans="1:4" x14ac:dyDescent="0.25">
      <c r="A840" s="7" t="str">
        <f t="shared" si="13"/>
        <v>2020.4</v>
      </c>
      <c r="B840" s="54">
        <v>44145</v>
      </c>
      <c r="C840" s="52">
        <v>1.75</v>
      </c>
      <c r="D840" s="9"/>
    </row>
    <row r="841" spans="1:4" x14ac:dyDescent="0.25">
      <c r="A841" s="7" t="str">
        <f t="shared" si="13"/>
        <v>2020.4</v>
      </c>
      <c r="B841" s="54">
        <v>44144</v>
      </c>
      <c r="C841" s="52">
        <v>1.73</v>
      </c>
      <c r="D841" s="9"/>
    </row>
    <row r="842" spans="1:4" x14ac:dyDescent="0.25">
      <c r="A842" s="7" t="str">
        <f t="shared" si="13"/>
        <v>2020.4</v>
      </c>
      <c r="B842" s="54">
        <v>44141</v>
      </c>
      <c r="C842" s="52">
        <v>1.6</v>
      </c>
      <c r="D842" s="9"/>
    </row>
    <row r="843" spans="1:4" x14ac:dyDescent="0.25">
      <c r="A843" s="7" t="str">
        <f t="shared" si="13"/>
        <v>2020.4</v>
      </c>
      <c r="B843" s="54">
        <v>44140</v>
      </c>
      <c r="C843" s="52">
        <v>1.54</v>
      </c>
      <c r="D843" s="9"/>
    </row>
    <row r="844" spans="1:4" x14ac:dyDescent="0.25">
      <c r="A844" s="7" t="str">
        <f t="shared" si="13"/>
        <v>2020.4</v>
      </c>
      <c r="B844" s="54">
        <v>44139</v>
      </c>
      <c r="C844" s="52">
        <v>1.55</v>
      </c>
      <c r="D844" s="9"/>
    </row>
    <row r="845" spans="1:4" x14ac:dyDescent="0.25">
      <c r="A845" s="7" t="str">
        <f t="shared" si="13"/>
        <v>2020.4</v>
      </c>
      <c r="B845" s="54">
        <v>44138</v>
      </c>
      <c r="C845" s="52">
        <v>1.66</v>
      </c>
      <c r="D845" s="9"/>
    </row>
    <row r="846" spans="1:4" x14ac:dyDescent="0.25">
      <c r="A846" s="7" t="str">
        <f t="shared" si="13"/>
        <v>2020.4</v>
      </c>
      <c r="B846" s="54">
        <v>44137</v>
      </c>
      <c r="C846" s="52">
        <v>1.63</v>
      </c>
      <c r="D846" s="9"/>
    </row>
    <row r="847" spans="1:4" x14ac:dyDescent="0.25">
      <c r="A847" s="7" t="str">
        <f t="shared" si="13"/>
        <v>2020.4</v>
      </c>
      <c r="B847" s="54">
        <v>44134</v>
      </c>
      <c r="C847" s="52">
        <v>1.65</v>
      </c>
      <c r="D847" s="9"/>
    </row>
    <row r="848" spans="1:4" x14ac:dyDescent="0.25">
      <c r="A848" s="7" t="str">
        <f t="shared" si="13"/>
        <v>2020.4</v>
      </c>
      <c r="B848" s="54">
        <v>44133</v>
      </c>
      <c r="C848" s="52">
        <v>1.62</v>
      </c>
      <c r="D848" s="9"/>
    </row>
    <row r="849" spans="1:4" x14ac:dyDescent="0.25">
      <c r="A849" s="7" t="str">
        <f t="shared" si="13"/>
        <v>2020.4</v>
      </c>
      <c r="B849" s="54">
        <v>44132</v>
      </c>
      <c r="C849" s="52">
        <v>1.56</v>
      </c>
      <c r="D849" s="9"/>
    </row>
    <row r="850" spans="1:4" x14ac:dyDescent="0.25">
      <c r="A850" s="7" t="str">
        <f t="shared" si="13"/>
        <v>2020.4</v>
      </c>
      <c r="B850" s="54">
        <v>44131</v>
      </c>
      <c r="C850" s="52">
        <v>1.57</v>
      </c>
      <c r="D850" s="9"/>
    </row>
    <row r="851" spans="1:4" x14ac:dyDescent="0.25">
      <c r="A851" s="7" t="str">
        <f t="shared" si="13"/>
        <v>2020.4</v>
      </c>
      <c r="B851" s="54">
        <v>44130</v>
      </c>
      <c r="C851" s="52">
        <v>1.59</v>
      </c>
      <c r="D851" s="9"/>
    </row>
    <row r="852" spans="1:4" x14ac:dyDescent="0.25">
      <c r="A852" s="7" t="str">
        <f t="shared" si="13"/>
        <v>2020.4</v>
      </c>
      <c r="B852" s="54">
        <v>44127</v>
      </c>
      <c r="C852" s="52">
        <v>1.64</v>
      </c>
      <c r="D852" s="9"/>
    </row>
    <row r="853" spans="1:4" x14ac:dyDescent="0.25">
      <c r="A853" s="7" t="str">
        <f t="shared" si="13"/>
        <v>2020.4</v>
      </c>
      <c r="B853" s="54">
        <v>44126</v>
      </c>
      <c r="C853" s="52">
        <v>1.67</v>
      </c>
      <c r="D853" s="9"/>
    </row>
    <row r="854" spans="1:4" x14ac:dyDescent="0.25">
      <c r="A854" s="7" t="str">
        <f t="shared" si="13"/>
        <v>2020.4</v>
      </c>
      <c r="B854" s="54">
        <v>44125</v>
      </c>
      <c r="C854" s="52">
        <v>1.62</v>
      </c>
      <c r="D854" s="9"/>
    </row>
    <row r="855" spans="1:4" x14ac:dyDescent="0.25">
      <c r="A855" s="7" t="str">
        <f t="shared" si="13"/>
        <v>2020.4</v>
      </c>
      <c r="B855" s="54">
        <v>44124</v>
      </c>
      <c r="C855" s="52">
        <v>1.6</v>
      </c>
      <c r="D855" s="9"/>
    </row>
    <row r="856" spans="1:4" x14ac:dyDescent="0.25">
      <c r="A856" s="7" t="str">
        <f t="shared" si="13"/>
        <v>2020.4</v>
      </c>
      <c r="B856" s="54">
        <v>44123</v>
      </c>
      <c r="C856" s="52">
        <v>1.55</v>
      </c>
      <c r="D856" s="9"/>
    </row>
    <row r="857" spans="1:4" x14ac:dyDescent="0.25">
      <c r="A857" s="7" t="str">
        <f t="shared" si="13"/>
        <v>2020.4</v>
      </c>
      <c r="B857" s="54">
        <v>44120</v>
      </c>
      <c r="C857" s="52">
        <v>1.52</v>
      </c>
      <c r="D857" s="9"/>
    </row>
    <row r="858" spans="1:4" x14ac:dyDescent="0.25">
      <c r="A858" s="7" t="str">
        <f t="shared" si="13"/>
        <v>2020.4</v>
      </c>
      <c r="B858" s="54">
        <v>44119</v>
      </c>
      <c r="C858" s="52">
        <v>1.52</v>
      </c>
      <c r="D858" s="9"/>
    </row>
    <row r="859" spans="1:4" x14ac:dyDescent="0.25">
      <c r="A859" s="7" t="str">
        <f t="shared" si="13"/>
        <v>2020.4</v>
      </c>
      <c r="B859" s="54">
        <v>44118</v>
      </c>
      <c r="C859" s="52">
        <v>1.5</v>
      </c>
      <c r="D859" s="9"/>
    </row>
    <row r="860" spans="1:4" x14ac:dyDescent="0.25">
      <c r="A860" s="7" t="str">
        <f t="shared" si="13"/>
        <v>2020.4</v>
      </c>
      <c r="B860" s="54">
        <v>44117</v>
      </c>
      <c r="C860" s="52">
        <v>1.52</v>
      </c>
      <c r="D860" s="9"/>
    </row>
    <row r="861" spans="1:4" x14ac:dyDescent="0.25">
      <c r="A861" s="7" t="str">
        <f t="shared" si="13"/>
        <v>2020.4</v>
      </c>
      <c r="B861" s="54">
        <v>44116</v>
      </c>
      <c r="C861" s="52">
        <v>1.58</v>
      </c>
      <c r="D861" s="9"/>
    </row>
    <row r="862" spans="1:4" x14ac:dyDescent="0.25">
      <c r="A862" s="7" t="str">
        <f t="shared" si="13"/>
        <v>2020.4</v>
      </c>
      <c r="B862" s="54">
        <v>44113</v>
      </c>
      <c r="C862" s="52">
        <v>1.58</v>
      </c>
      <c r="D862" s="9"/>
    </row>
    <row r="863" spans="1:4" x14ac:dyDescent="0.25">
      <c r="A863" s="7" t="str">
        <f t="shared" si="13"/>
        <v>2020.4</v>
      </c>
      <c r="B863" s="54">
        <v>44112</v>
      </c>
      <c r="C863" s="52">
        <v>1.57</v>
      </c>
      <c r="D863" s="9"/>
    </row>
    <row r="864" spans="1:4" x14ac:dyDescent="0.25">
      <c r="A864" s="7" t="str">
        <f t="shared" si="13"/>
        <v>2020.4</v>
      </c>
      <c r="B864" s="54">
        <v>44111</v>
      </c>
      <c r="C864" s="52">
        <v>1.6</v>
      </c>
      <c r="D864" s="9"/>
    </row>
    <row r="865" spans="1:4" x14ac:dyDescent="0.25">
      <c r="A865" s="7" t="str">
        <f t="shared" si="13"/>
        <v>2020.4</v>
      </c>
      <c r="B865" s="54">
        <v>44110</v>
      </c>
      <c r="C865" s="52">
        <v>1.56</v>
      </c>
      <c r="D865" s="9"/>
    </row>
    <row r="866" spans="1:4" x14ac:dyDescent="0.25">
      <c r="A866" s="7" t="str">
        <f t="shared" si="13"/>
        <v>2020.4</v>
      </c>
      <c r="B866" s="54">
        <v>44109</v>
      </c>
      <c r="C866" s="52">
        <v>1.57</v>
      </c>
      <c r="D866" s="9"/>
    </row>
    <row r="867" spans="1:4" x14ac:dyDescent="0.25">
      <c r="A867" s="7" t="str">
        <f t="shared" si="13"/>
        <v>2020.4</v>
      </c>
      <c r="B867" s="54">
        <v>44106</v>
      </c>
      <c r="C867" s="52">
        <v>1.48</v>
      </c>
      <c r="D867" s="9"/>
    </row>
    <row r="868" spans="1:4" x14ac:dyDescent="0.25">
      <c r="A868" s="7" t="str">
        <f t="shared" si="13"/>
        <v>2020.4</v>
      </c>
      <c r="B868" s="54">
        <v>44105</v>
      </c>
      <c r="C868" s="52">
        <v>1.45</v>
      </c>
      <c r="D868" s="9"/>
    </row>
    <row r="869" spans="1:4" x14ac:dyDescent="0.25">
      <c r="A869" s="7" t="str">
        <f t="shared" si="13"/>
        <v>2020.3</v>
      </c>
      <c r="B869" s="54">
        <v>44104</v>
      </c>
      <c r="C869" s="52">
        <v>1.46</v>
      </c>
      <c r="D869" s="9"/>
    </row>
    <row r="870" spans="1:4" x14ac:dyDescent="0.25">
      <c r="A870" s="7" t="str">
        <f t="shared" si="13"/>
        <v>2020.3</v>
      </c>
      <c r="B870" s="54">
        <v>44103</v>
      </c>
      <c r="C870" s="52">
        <v>1.41</v>
      </c>
      <c r="D870" s="9"/>
    </row>
    <row r="871" spans="1:4" x14ac:dyDescent="0.25">
      <c r="A871" s="7" t="str">
        <f t="shared" si="13"/>
        <v>2020.3</v>
      </c>
      <c r="B871" s="54">
        <v>44102</v>
      </c>
      <c r="C871" s="52">
        <v>1.42</v>
      </c>
      <c r="D871" s="9"/>
    </row>
    <row r="872" spans="1:4" x14ac:dyDescent="0.25">
      <c r="A872" s="7" t="str">
        <f t="shared" si="13"/>
        <v>2020.3</v>
      </c>
      <c r="B872" s="54">
        <v>44099</v>
      </c>
      <c r="C872" s="52">
        <v>1.4</v>
      </c>
      <c r="D872" s="9"/>
    </row>
    <row r="873" spans="1:4" x14ac:dyDescent="0.25">
      <c r="A873" s="7" t="str">
        <f t="shared" si="13"/>
        <v>2020.3</v>
      </c>
      <c r="B873" s="54">
        <v>44098</v>
      </c>
      <c r="C873" s="52">
        <v>1.4</v>
      </c>
      <c r="D873" s="9"/>
    </row>
    <row r="874" spans="1:4" x14ac:dyDescent="0.25">
      <c r="A874" s="7" t="str">
        <f t="shared" si="13"/>
        <v>2020.3</v>
      </c>
      <c r="B874" s="54">
        <v>44097</v>
      </c>
      <c r="C874" s="52">
        <v>1.42</v>
      </c>
      <c r="D874" s="9"/>
    </row>
    <row r="875" spans="1:4" x14ac:dyDescent="0.25">
      <c r="A875" s="7" t="str">
        <f t="shared" si="13"/>
        <v>2020.3</v>
      </c>
      <c r="B875" s="54">
        <v>44096</v>
      </c>
      <c r="C875" s="52">
        <v>1.42</v>
      </c>
      <c r="D875" s="9"/>
    </row>
    <row r="876" spans="1:4" x14ac:dyDescent="0.25">
      <c r="A876" s="7" t="str">
        <f t="shared" si="13"/>
        <v>2020.3</v>
      </c>
      <c r="B876" s="54">
        <v>44095</v>
      </c>
      <c r="C876" s="52">
        <v>1.43</v>
      </c>
      <c r="D876" s="9"/>
    </row>
    <row r="877" spans="1:4" x14ac:dyDescent="0.25">
      <c r="A877" s="7" t="str">
        <f t="shared" si="13"/>
        <v>2020.3</v>
      </c>
      <c r="B877" s="54">
        <v>44092</v>
      </c>
      <c r="C877" s="52">
        <v>1.45</v>
      </c>
      <c r="D877" s="9"/>
    </row>
    <row r="878" spans="1:4" x14ac:dyDescent="0.25">
      <c r="A878" s="7" t="str">
        <f t="shared" si="13"/>
        <v>2020.3</v>
      </c>
      <c r="B878" s="54">
        <v>44091</v>
      </c>
      <c r="C878" s="52">
        <v>1.43</v>
      </c>
      <c r="D878" s="9"/>
    </row>
    <row r="879" spans="1:4" x14ac:dyDescent="0.25">
      <c r="A879" s="7" t="str">
        <f t="shared" si="13"/>
        <v>2020.3</v>
      </c>
      <c r="B879" s="54">
        <v>44090</v>
      </c>
      <c r="C879" s="52">
        <v>1.45</v>
      </c>
      <c r="D879" s="9"/>
    </row>
    <row r="880" spans="1:4" x14ac:dyDescent="0.25">
      <c r="A880" s="7" t="str">
        <f t="shared" si="13"/>
        <v>2020.3</v>
      </c>
      <c r="B880" s="54">
        <v>44089</v>
      </c>
      <c r="C880" s="52">
        <v>1.43</v>
      </c>
      <c r="D880" s="9"/>
    </row>
    <row r="881" spans="1:4" x14ac:dyDescent="0.25">
      <c r="A881" s="7" t="str">
        <f t="shared" si="13"/>
        <v>2020.3</v>
      </c>
      <c r="B881" s="54">
        <v>44088</v>
      </c>
      <c r="C881" s="52">
        <v>1.42</v>
      </c>
      <c r="D881" s="9"/>
    </row>
    <row r="882" spans="1:4" x14ac:dyDescent="0.25">
      <c r="A882" s="7" t="str">
        <f t="shared" si="13"/>
        <v>2020.3</v>
      </c>
      <c r="B882" s="54">
        <v>44085</v>
      </c>
      <c r="C882" s="52">
        <v>1.42</v>
      </c>
      <c r="D882" s="9"/>
    </row>
    <row r="883" spans="1:4" x14ac:dyDescent="0.25">
      <c r="A883" s="7" t="str">
        <f t="shared" si="13"/>
        <v>2020.3</v>
      </c>
      <c r="B883" s="54">
        <v>44084</v>
      </c>
      <c r="C883" s="52">
        <v>1.43</v>
      </c>
      <c r="D883" s="9"/>
    </row>
    <row r="884" spans="1:4" x14ac:dyDescent="0.25">
      <c r="A884" s="7" t="str">
        <f t="shared" si="13"/>
        <v>2020.3</v>
      </c>
      <c r="B884" s="54">
        <v>44083</v>
      </c>
      <c r="C884" s="52">
        <v>1.45</v>
      </c>
      <c r="D884" s="9"/>
    </row>
    <row r="885" spans="1:4" x14ac:dyDescent="0.25">
      <c r="A885" s="7" t="str">
        <f t="shared" si="13"/>
        <v>2020.3</v>
      </c>
      <c r="B885" s="54">
        <v>44082</v>
      </c>
      <c r="C885" s="52">
        <v>1.43</v>
      </c>
      <c r="D885" s="9"/>
    </row>
    <row r="886" spans="1:4" x14ac:dyDescent="0.25">
      <c r="A886" s="7" t="str">
        <f t="shared" si="13"/>
        <v>2020.3</v>
      </c>
      <c r="B886" s="54">
        <v>44081</v>
      </c>
      <c r="C886" s="52">
        <v>1.46</v>
      </c>
      <c r="D886" s="9"/>
    </row>
    <row r="887" spans="1:4" x14ac:dyDescent="0.25">
      <c r="A887" s="7" t="str">
        <f t="shared" si="13"/>
        <v>2020.3</v>
      </c>
      <c r="B887" s="54">
        <v>44078</v>
      </c>
      <c r="C887" s="52">
        <v>1.46</v>
      </c>
      <c r="D887" s="9"/>
    </row>
    <row r="888" spans="1:4" x14ac:dyDescent="0.25">
      <c r="A888" s="7" t="str">
        <f t="shared" si="13"/>
        <v>2020.3</v>
      </c>
      <c r="B888" s="54">
        <v>44077</v>
      </c>
      <c r="C888" s="52">
        <v>1.34</v>
      </c>
      <c r="D888" s="9"/>
    </row>
    <row r="889" spans="1:4" x14ac:dyDescent="0.25">
      <c r="A889" s="7" t="str">
        <f t="shared" si="13"/>
        <v>2020.3</v>
      </c>
      <c r="B889" s="54">
        <v>44076</v>
      </c>
      <c r="C889" s="52">
        <v>1.38</v>
      </c>
      <c r="D889" s="9"/>
    </row>
    <row r="890" spans="1:4" x14ac:dyDescent="0.25">
      <c r="A890" s="7" t="str">
        <f t="shared" si="13"/>
        <v>2020.3</v>
      </c>
      <c r="B890" s="54">
        <v>44075</v>
      </c>
      <c r="C890" s="52">
        <v>1.43</v>
      </c>
      <c r="D890" s="9"/>
    </row>
    <row r="891" spans="1:4" x14ac:dyDescent="0.25">
      <c r="A891" s="7" t="str">
        <f t="shared" si="13"/>
        <v>2020.3</v>
      </c>
      <c r="B891" s="54">
        <v>44074</v>
      </c>
      <c r="C891" s="52">
        <v>1.49</v>
      </c>
      <c r="D891" s="9"/>
    </row>
    <row r="892" spans="1:4" x14ac:dyDescent="0.25">
      <c r="A892" s="7" t="str">
        <f t="shared" si="13"/>
        <v>2020.3</v>
      </c>
      <c r="B892" s="54">
        <v>44071</v>
      </c>
      <c r="C892" s="52">
        <v>1.52</v>
      </c>
      <c r="D892" s="9"/>
    </row>
    <row r="893" spans="1:4" x14ac:dyDescent="0.25">
      <c r="A893" s="7" t="str">
        <f t="shared" si="13"/>
        <v>2020.3</v>
      </c>
      <c r="B893" s="54">
        <v>44070</v>
      </c>
      <c r="C893" s="52">
        <v>1.5</v>
      </c>
      <c r="D893" s="9"/>
    </row>
    <row r="894" spans="1:4" x14ac:dyDescent="0.25">
      <c r="A894" s="7" t="str">
        <f t="shared" si="13"/>
        <v>2020.3</v>
      </c>
      <c r="B894" s="54">
        <v>44069</v>
      </c>
      <c r="C894" s="52">
        <v>1.41</v>
      </c>
      <c r="D894" s="9"/>
    </row>
    <row r="895" spans="1:4" x14ac:dyDescent="0.25">
      <c r="A895" s="7" t="str">
        <f t="shared" si="13"/>
        <v>2020.3</v>
      </c>
      <c r="B895" s="54">
        <v>44068</v>
      </c>
      <c r="C895" s="52">
        <v>1.39</v>
      </c>
      <c r="D895" s="9"/>
    </row>
    <row r="896" spans="1:4" x14ac:dyDescent="0.25">
      <c r="A896" s="7" t="str">
        <f t="shared" si="13"/>
        <v>2020.3</v>
      </c>
      <c r="B896" s="54">
        <v>44067</v>
      </c>
      <c r="C896" s="52">
        <v>1.35</v>
      </c>
      <c r="D896" s="9"/>
    </row>
    <row r="897" spans="1:4" x14ac:dyDescent="0.25">
      <c r="A897" s="7" t="str">
        <f t="shared" si="13"/>
        <v>2020.3</v>
      </c>
      <c r="B897" s="54">
        <v>44064</v>
      </c>
      <c r="C897" s="52">
        <v>1.35</v>
      </c>
      <c r="D897" s="9"/>
    </row>
    <row r="898" spans="1:4" x14ac:dyDescent="0.25">
      <c r="A898" s="7" t="str">
        <f t="shared" si="13"/>
        <v>2020.3</v>
      </c>
      <c r="B898" s="54">
        <v>44063</v>
      </c>
      <c r="C898" s="52">
        <v>1.38</v>
      </c>
      <c r="D898" s="9"/>
    </row>
    <row r="899" spans="1:4" x14ac:dyDescent="0.25">
      <c r="A899" s="7" t="str">
        <f t="shared" si="13"/>
        <v>2020.3</v>
      </c>
      <c r="B899" s="54">
        <v>44062</v>
      </c>
      <c r="C899" s="52">
        <v>1.42</v>
      </c>
      <c r="D899" s="9"/>
    </row>
    <row r="900" spans="1:4" x14ac:dyDescent="0.25">
      <c r="A900" s="7" t="str">
        <f t="shared" ref="A900:A963" si="14">YEAR(B900)&amp;"."&amp;INT((MONTH(B900)-1)/3)+1</f>
        <v>2020.3</v>
      </c>
      <c r="B900" s="54">
        <v>44061</v>
      </c>
      <c r="C900" s="52">
        <v>1.4</v>
      </c>
      <c r="D900" s="9"/>
    </row>
    <row r="901" spans="1:4" x14ac:dyDescent="0.25">
      <c r="A901" s="7" t="str">
        <f t="shared" si="14"/>
        <v>2020.3</v>
      </c>
      <c r="B901" s="54">
        <v>44060</v>
      </c>
      <c r="C901" s="52">
        <v>1.43</v>
      </c>
      <c r="D901" s="9"/>
    </row>
    <row r="902" spans="1:4" x14ac:dyDescent="0.25">
      <c r="A902" s="7" t="str">
        <f t="shared" si="14"/>
        <v>2020.3</v>
      </c>
      <c r="B902" s="54">
        <v>44057</v>
      </c>
      <c r="C902" s="52">
        <v>1.45</v>
      </c>
      <c r="D902" s="9"/>
    </row>
    <row r="903" spans="1:4" x14ac:dyDescent="0.25">
      <c r="A903" s="7" t="str">
        <f t="shared" si="14"/>
        <v>2020.3</v>
      </c>
      <c r="B903" s="54">
        <v>44056</v>
      </c>
      <c r="C903" s="52">
        <v>1.42</v>
      </c>
      <c r="D903" s="9"/>
    </row>
    <row r="904" spans="1:4" x14ac:dyDescent="0.25">
      <c r="A904" s="7" t="str">
        <f t="shared" si="14"/>
        <v>2020.3</v>
      </c>
      <c r="B904" s="54">
        <v>44055</v>
      </c>
      <c r="C904" s="52">
        <v>1.37</v>
      </c>
      <c r="D904" s="9"/>
    </row>
    <row r="905" spans="1:4" x14ac:dyDescent="0.25">
      <c r="A905" s="7" t="str">
        <f t="shared" si="14"/>
        <v>2020.3</v>
      </c>
      <c r="B905" s="54">
        <v>44054</v>
      </c>
      <c r="C905" s="52">
        <v>1.32</v>
      </c>
      <c r="D905" s="9"/>
    </row>
    <row r="906" spans="1:4" x14ac:dyDescent="0.25">
      <c r="A906" s="7" t="str">
        <f t="shared" si="14"/>
        <v>2020.3</v>
      </c>
      <c r="B906" s="54">
        <v>44053</v>
      </c>
      <c r="C906" s="52">
        <v>1.25</v>
      </c>
      <c r="D906" s="9"/>
    </row>
    <row r="907" spans="1:4" x14ac:dyDescent="0.25">
      <c r="A907" s="7" t="str">
        <f t="shared" si="14"/>
        <v>2020.3</v>
      </c>
      <c r="B907" s="54">
        <v>44050</v>
      </c>
      <c r="C907" s="52">
        <v>1.23</v>
      </c>
      <c r="D907" s="9"/>
    </row>
    <row r="908" spans="1:4" x14ac:dyDescent="0.25">
      <c r="A908" s="7" t="str">
        <f t="shared" si="14"/>
        <v>2020.3</v>
      </c>
      <c r="B908" s="54">
        <v>44049</v>
      </c>
      <c r="C908" s="52">
        <v>1.2</v>
      </c>
      <c r="D908" s="9"/>
    </row>
    <row r="909" spans="1:4" x14ac:dyDescent="0.25">
      <c r="A909" s="7" t="str">
        <f t="shared" si="14"/>
        <v>2020.3</v>
      </c>
      <c r="B909" s="54">
        <v>44048</v>
      </c>
      <c r="C909" s="52">
        <v>1.22</v>
      </c>
      <c r="D909" s="9"/>
    </row>
    <row r="910" spans="1:4" x14ac:dyDescent="0.25">
      <c r="A910" s="7" t="str">
        <f t="shared" si="14"/>
        <v>2020.3</v>
      </c>
      <c r="B910" s="54">
        <v>44047</v>
      </c>
      <c r="C910" s="52">
        <v>1.19</v>
      </c>
      <c r="D910" s="9"/>
    </row>
    <row r="911" spans="1:4" x14ac:dyDescent="0.25">
      <c r="A911" s="7" t="str">
        <f t="shared" si="14"/>
        <v>2020.3</v>
      </c>
      <c r="B911" s="54">
        <v>44046</v>
      </c>
      <c r="C911" s="52">
        <v>1.23</v>
      </c>
      <c r="D911" s="9"/>
    </row>
    <row r="912" spans="1:4" x14ac:dyDescent="0.25">
      <c r="A912" s="7" t="str">
        <f t="shared" si="14"/>
        <v>2020.3</v>
      </c>
      <c r="B912" s="54">
        <v>44043</v>
      </c>
      <c r="C912" s="52">
        <v>1.2</v>
      </c>
      <c r="D912" s="9"/>
    </row>
    <row r="913" spans="1:4" x14ac:dyDescent="0.25">
      <c r="A913" s="7" t="str">
        <f t="shared" si="14"/>
        <v>2020.3</v>
      </c>
      <c r="B913" s="54">
        <v>44042</v>
      </c>
      <c r="C913" s="52">
        <v>1.2</v>
      </c>
      <c r="D913" s="9"/>
    </row>
    <row r="914" spans="1:4" x14ac:dyDescent="0.25">
      <c r="A914" s="7" t="str">
        <f t="shared" si="14"/>
        <v>2020.3</v>
      </c>
      <c r="B914" s="54">
        <v>44041</v>
      </c>
      <c r="C914" s="52">
        <v>1.24</v>
      </c>
      <c r="D914" s="9"/>
    </row>
    <row r="915" spans="1:4" x14ac:dyDescent="0.25">
      <c r="A915" s="7" t="str">
        <f t="shared" si="14"/>
        <v>2020.3</v>
      </c>
      <c r="B915" s="54">
        <v>44040</v>
      </c>
      <c r="C915" s="52">
        <v>1.22</v>
      </c>
      <c r="D915" s="9"/>
    </row>
    <row r="916" spans="1:4" x14ac:dyDescent="0.25">
      <c r="A916" s="7" t="str">
        <f t="shared" si="14"/>
        <v>2020.3</v>
      </c>
      <c r="B916" s="54">
        <v>44039</v>
      </c>
      <c r="C916" s="52">
        <v>1.25</v>
      </c>
      <c r="D916" s="9"/>
    </row>
    <row r="917" spans="1:4" x14ac:dyDescent="0.25">
      <c r="A917" s="7" t="str">
        <f t="shared" si="14"/>
        <v>2020.3</v>
      </c>
      <c r="B917" s="54">
        <v>44036</v>
      </c>
      <c r="C917" s="52">
        <v>1.23</v>
      </c>
      <c r="D917" s="9"/>
    </row>
    <row r="918" spans="1:4" x14ac:dyDescent="0.25">
      <c r="A918" s="7" t="str">
        <f t="shared" si="14"/>
        <v>2020.3</v>
      </c>
      <c r="B918" s="54">
        <v>44035</v>
      </c>
      <c r="C918" s="52">
        <v>1.24</v>
      </c>
      <c r="D918" s="9"/>
    </row>
    <row r="919" spans="1:4" x14ac:dyDescent="0.25">
      <c r="A919" s="7" t="str">
        <f t="shared" si="14"/>
        <v>2020.3</v>
      </c>
      <c r="B919" s="54">
        <v>44034</v>
      </c>
      <c r="C919" s="52">
        <v>1.29</v>
      </c>
      <c r="D919" s="9"/>
    </row>
    <row r="920" spans="1:4" x14ac:dyDescent="0.25">
      <c r="A920" s="7" t="str">
        <f t="shared" si="14"/>
        <v>2020.3</v>
      </c>
      <c r="B920" s="54">
        <v>44033</v>
      </c>
      <c r="C920" s="52">
        <v>1.31</v>
      </c>
      <c r="D920" s="9"/>
    </row>
    <row r="921" spans="1:4" x14ac:dyDescent="0.25">
      <c r="A921" s="7" t="str">
        <f t="shared" si="14"/>
        <v>2020.3</v>
      </c>
      <c r="B921" s="54">
        <v>44032</v>
      </c>
      <c r="C921" s="52">
        <v>1.32</v>
      </c>
      <c r="D921" s="9"/>
    </row>
    <row r="922" spans="1:4" x14ac:dyDescent="0.25">
      <c r="A922" s="7" t="str">
        <f t="shared" si="14"/>
        <v>2020.3</v>
      </c>
      <c r="B922" s="54">
        <v>44029</v>
      </c>
      <c r="C922" s="52">
        <v>1.33</v>
      </c>
      <c r="D922" s="9"/>
    </row>
    <row r="923" spans="1:4" x14ac:dyDescent="0.25">
      <c r="A923" s="7" t="str">
        <f t="shared" si="14"/>
        <v>2020.3</v>
      </c>
      <c r="B923" s="54">
        <v>44028</v>
      </c>
      <c r="C923" s="52">
        <v>1.31</v>
      </c>
      <c r="D923" s="9"/>
    </row>
    <row r="924" spans="1:4" x14ac:dyDescent="0.25">
      <c r="A924" s="7" t="str">
        <f t="shared" si="14"/>
        <v>2020.3</v>
      </c>
      <c r="B924" s="54">
        <v>44027</v>
      </c>
      <c r="C924" s="52">
        <v>1.33</v>
      </c>
      <c r="D924" s="9"/>
    </row>
    <row r="925" spans="1:4" x14ac:dyDescent="0.25">
      <c r="A925" s="7" t="str">
        <f t="shared" si="14"/>
        <v>2020.3</v>
      </c>
      <c r="B925" s="54">
        <v>44026</v>
      </c>
      <c r="C925" s="52">
        <v>1.3</v>
      </c>
      <c r="D925" s="9"/>
    </row>
    <row r="926" spans="1:4" x14ac:dyDescent="0.25">
      <c r="A926" s="7" t="str">
        <f t="shared" si="14"/>
        <v>2020.3</v>
      </c>
      <c r="B926" s="54">
        <v>44025</v>
      </c>
      <c r="C926" s="52">
        <v>1.33</v>
      </c>
      <c r="D926" s="9"/>
    </row>
    <row r="927" spans="1:4" x14ac:dyDescent="0.25">
      <c r="A927" s="7" t="str">
        <f t="shared" si="14"/>
        <v>2020.3</v>
      </c>
      <c r="B927" s="54">
        <v>44022</v>
      </c>
      <c r="C927" s="52">
        <v>1.33</v>
      </c>
      <c r="D927" s="9"/>
    </row>
    <row r="928" spans="1:4" x14ac:dyDescent="0.25">
      <c r="A928" s="7" t="str">
        <f t="shared" si="14"/>
        <v>2020.3</v>
      </c>
      <c r="B928" s="54">
        <v>44021</v>
      </c>
      <c r="C928" s="52">
        <v>1.32</v>
      </c>
      <c r="D928" s="9"/>
    </row>
    <row r="929" spans="1:4" x14ac:dyDescent="0.25">
      <c r="A929" s="7" t="str">
        <f t="shared" si="14"/>
        <v>2020.3</v>
      </c>
      <c r="B929" s="54">
        <v>44020</v>
      </c>
      <c r="C929" s="52">
        <v>1.39</v>
      </c>
      <c r="D929" s="9"/>
    </row>
    <row r="930" spans="1:4" x14ac:dyDescent="0.25">
      <c r="A930" s="7" t="str">
        <f t="shared" si="14"/>
        <v>2020.3</v>
      </c>
      <c r="B930" s="54">
        <v>44019</v>
      </c>
      <c r="C930" s="52">
        <v>1.38</v>
      </c>
      <c r="D930" s="9"/>
    </row>
    <row r="931" spans="1:4" x14ac:dyDescent="0.25">
      <c r="A931" s="7" t="str">
        <f t="shared" si="14"/>
        <v>2020.3</v>
      </c>
      <c r="B931" s="54">
        <v>44018</v>
      </c>
      <c r="C931" s="52">
        <v>1.45</v>
      </c>
      <c r="D931" s="9"/>
    </row>
    <row r="932" spans="1:4" x14ac:dyDescent="0.25">
      <c r="A932" s="7" t="str">
        <f t="shared" si="14"/>
        <v>2020.3</v>
      </c>
      <c r="B932" s="54">
        <v>44015</v>
      </c>
      <c r="C932" s="52">
        <v>1.43</v>
      </c>
      <c r="D932" s="9"/>
    </row>
    <row r="933" spans="1:4" x14ac:dyDescent="0.25">
      <c r="A933" s="7" t="str">
        <f t="shared" si="14"/>
        <v>2020.3</v>
      </c>
      <c r="B933" s="54">
        <v>44014</v>
      </c>
      <c r="C933" s="52">
        <v>1.43</v>
      </c>
      <c r="D933" s="9"/>
    </row>
    <row r="934" spans="1:4" x14ac:dyDescent="0.25">
      <c r="A934" s="7" t="str">
        <f t="shared" si="14"/>
        <v>2020.3</v>
      </c>
      <c r="B934" s="54">
        <v>44013</v>
      </c>
      <c r="C934" s="52">
        <v>1.43</v>
      </c>
      <c r="D934" s="9"/>
    </row>
    <row r="935" spans="1:4" x14ac:dyDescent="0.25">
      <c r="A935" s="7" t="str">
        <f t="shared" si="14"/>
        <v>2020.2</v>
      </c>
      <c r="B935" s="54">
        <v>44012</v>
      </c>
      <c r="C935" s="52">
        <v>1.41</v>
      </c>
      <c r="D935" s="9"/>
    </row>
    <row r="936" spans="1:4" x14ac:dyDescent="0.25">
      <c r="A936" s="7" t="str">
        <f t="shared" si="14"/>
        <v>2020.2</v>
      </c>
      <c r="B936" s="54">
        <v>44011</v>
      </c>
      <c r="C936" s="52">
        <v>1.39</v>
      </c>
      <c r="D936" s="9"/>
    </row>
    <row r="937" spans="1:4" x14ac:dyDescent="0.25">
      <c r="A937" s="7" t="str">
        <f t="shared" si="14"/>
        <v>2020.2</v>
      </c>
      <c r="B937" s="54">
        <v>44008</v>
      </c>
      <c r="C937" s="52">
        <v>1.37</v>
      </c>
      <c r="D937" s="9"/>
    </row>
    <row r="938" spans="1:4" x14ac:dyDescent="0.25">
      <c r="A938" s="7" t="str">
        <f t="shared" si="14"/>
        <v>2020.2</v>
      </c>
      <c r="B938" s="54">
        <v>44007</v>
      </c>
      <c r="C938" s="52">
        <v>1.43</v>
      </c>
      <c r="D938" s="9"/>
    </row>
    <row r="939" spans="1:4" x14ac:dyDescent="0.25">
      <c r="A939" s="7" t="str">
        <f t="shared" si="14"/>
        <v>2020.2</v>
      </c>
      <c r="B939" s="54">
        <v>44006</v>
      </c>
      <c r="C939" s="52">
        <v>1.44</v>
      </c>
      <c r="D939" s="9"/>
    </row>
    <row r="940" spans="1:4" x14ac:dyDescent="0.25">
      <c r="A940" s="7" t="str">
        <f t="shared" si="14"/>
        <v>2020.2</v>
      </c>
      <c r="B940" s="54">
        <v>44005</v>
      </c>
      <c r="C940" s="52">
        <v>1.49</v>
      </c>
      <c r="D940" s="9"/>
    </row>
    <row r="941" spans="1:4" x14ac:dyDescent="0.25">
      <c r="A941" s="7" t="str">
        <f t="shared" si="14"/>
        <v>2020.2</v>
      </c>
      <c r="B941" s="54">
        <v>44004</v>
      </c>
      <c r="C941" s="52">
        <v>1.46</v>
      </c>
      <c r="D941" s="9"/>
    </row>
    <row r="942" spans="1:4" x14ac:dyDescent="0.25">
      <c r="A942" s="7" t="str">
        <f t="shared" si="14"/>
        <v>2020.2</v>
      </c>
      <c r="B942" s="54">
        <v>44001</v>
      </c>
      <c r="C942" s="52">
        <v>1.47</v>
      </c>
      <c r="D942" s="9"/>
    </row>
    <row r="943" spans="1:4" x14ac:dyDescent="0.25">
      <c r="A943" s="7" t="str">
        <f t="shared" si="14"/>
        <v>2020.2</v>
      </c>
      <c r="B943" s="54">
        <v>44000</v>
      </c>
      <c r="C943" s="52">
        <v>1.47</v>
      </c>
      <c r="D943" s="9"/>
    </row>
    <row r="944" spans="1:4" x14ac:dyDescent="0.25">
      <c r="A944" s="7" t="str">
        <f t="shared" si="14"/>
        <v>2020.2</v>
      </c>
      <c r="B944" s="54">
        <v>43999</v>
      </c>
      <c r="C944" s="52">
        <v>1.52</v>
      </c>
      <c r="D944" s="9"/>
    </row>
    <row r="945" spans="1:4" x14ac:dyDescent="0.25">
      <c r="A945" s="7" t="str">
        <f t="shared" si="14"/>
        <v>2020.2</v>
      </c>
      <c r="B945" s="54">
        <v>43998</v>
      </c>
      <c r="C945" s="52">
        <v>1.54</v>
      </c>
      <c r="D945" s="9"/>
    </row>
    <row r="946" spans="1:4" x14ac:dyDescent="0.25">
      <c r="A946" s="7" t="str">
        <f t="shared" si="14"/>
        <v>2020.2</v>
      </c>
      <c r="B946" s="54">
        <v>43997</v>
      </c>
      <c r="C946" s="52">
        <v>1.45</v>
      </c>
      <c r="D946" s="9"/>
    </row>
    <row r="947" spans="1:4" x14ac:dyDescent="0.25">
      <c r="A947" s="7" t="str">
        <f t="shared" si="14"/>
        <v>2020.2</v>
      </c>
      <c r="B947" s="54">
        <v>43994</v>
      </c>
      <c r="C947" s="52">
        <v>1.45</v>
      </c>
      <c r="D947" s="9"/>
    </row>
    <row r="948" spans="1:4" x14ac:dyDescent="0.25">
      <c r="A948" s="7" t="str">
        <f t="shared" si="14"/>
        <v>2020.2</v>
      </c>
      <c r="B948" s="54">
        <v>43993</v>
      </c>
      <c r="C948" s="52">
        <v>1.41</v>
      </c>
      <c r="D948" s="9"/>
    </row>
    <row r="949" spans="1:4" x14ac:dyDescent="0.25">
      <c r="A949" s="7" t="str">
        <f t="shared" si="14"/>
        <v>2020.2</v>
      </c>
      <c r="B949" s="54">
        <v>43992</v>
      </c>
      <c r="C949" s="52">
        <v>1.53</v>
      </c>
      <c r="D949" s="9"/>
    </row>
    <row r="950" spans="1:4" x14ac:dyDescent="0.25">
      <c r="A950" s="7" t="str">
        <f t="shared" si="14"/>
        <v>2020.2</v>
      </c>
      <c r="B950" s="54">
        <v>43991</v>
      </c>
      <c r="C950" s="52">
        <v>1.59</v>
      </c>
      <c r="D950" s="9"/>
    </row>
    <row r="951" spans="1:4" x14ac:dyDescent="0.25">
      <c r="A951" s="7" t="str">
        <f t="shared" si="14"/>
        <v>2020.2</v>
      </c>
      <c r="B951" s="54">
        <v>43990</v>
      </c>
      <c r="C951" s="52">
        <v>1.65</v>
      </c>
      <c r="D951" s="9"/>
    </row>
    <row r="952" spans="1:4" x14ac:dyDescent="0.25">
      <c r="A952" s="7" t="str">
        <f t="shared" si="14"/>
        <v>2020.2</v>
      </c>
      <c r="B952" s="54">
        <v>43987</v>
      </c>
      <c r="C952" s="52">
        <v>1.68</v>
      </c>
      <c r="D952" s="9"/>
    </row>
    <row r="953" spans="1:4" x14ac:dyDescent="0.25">
      <c r="A953" s="7" t="str">
        <f t="shared" si="14"/>
        <v>2020.2</v>
      </c>
      <c r="B953" s="54">
        <v>43986</v>
      </c>
      <c r="C953" s="52">
        <v>1.61</v>
      </c>
      <c r="D953" s="9"/>
    </row>
    <row r="954" spans="1:4" x14ac:dyDescent="0.25">
      <c r="A954" s="7" t="str">
        <f t="shared" si="14"/>
        <v>2020.2</v>
      </c>
      <c r="B954" s="54">
        <v>43985</v>
      </c>
      <c r="C954" s="52">
        <v>1.56</v>
      </c>
      <c r="D954" s="9"/>
    </row>
    <row r="955" spans="1:4" x14ac:dyDescent="0.25">
      <c r="A955" s="7" t="str">
        <f t="shared" si="14"/>
        <v>2020.2</v>
      </c>
      <c r="B955" s="54">
        <v>43984</v>
      </c>
      <c r="C955" s="52">
        <v>1.48</v>
      </c>
      <c r="D955" s="9"/>
    </row>
    <row r="956" spans="1:4" x14ac:dyDescent="0.25">
      <c r="A956" s="7" t="str">
        <f t="shared" si="14"/>
        <v>2020.2</v>
      </c>
      <c r="B956" s="54">
        <v>43983</v>
      </c>
      <c r="C956" s="52">
        <v>1.46</v>
      </c>
      <c r="D956" s="9"/>
    </row>
    <row r="957" spans="1:4" x14ac:dyDescent="0.25">
      <c r="A957" s="7" t="str">
        <f t="shared" si="14"/>
        <v>2020.2</v>
      </c>
      <c r="B957" s="54">
        <v>43980</v>
      </c>
      <c r="C957" s="52">
        <v>1.41</v>
      </c>
      <c r="D957" s="9"/>
    </row>
    <row r="958" spans="1:4" x14ac:dyDescent="0.25">
      <c r="A958" s="7" t="str">
        <f t="shared" si="14"/>
        <v>2020.2</v>
      </c>
      <c r="B958" s="54">
        <v>43979</v>
      </c>
      <c r="C958" s="52">
        <v>1.47</v>
      </c>
      <c r="D958" s="9"/>
    </row>
    <row r="959" spans="1:4" x14ac:dyDescent="0.25">
      <c r="A959" s="7" t="str">
        <f t="shared" si="14"/>
        <v>2020.2</v>
      </c>
      <c r="B959" s="54">
        <v>43978</v>
      </c>
      <c r="C959" s="52">
        <v>1.44</v>
      </c>
      <c r="D959" s="9"/>
    </row>
    <row r="960" spans="1:4" x14ac:dyDescent="0.25">
      <c r="A960" s="7" t="str">
        <f t="shared" si="14"/>
        <v>2020.2</v>
      </c>
      <c r="B960" s="54">
        <v>43977</v>
      </c>
      <c r="C960" s="52">
        <v>1.43</v>
      </c>
      <c r="D960" s="9"/>
    </row>
    <row r="961" spans="1:4" x14ac:dyDescent="0.25">
      <c r="A961" s="7" t="str">
        <f t="shared" si="14"/>
        <v>2020.2</v>
      </c>
      <c r="B961" s="54">
        <v>43976</v>
      </c>
      <c r="C961" s="52">
        <v>1.37</v>
      </c>
      <c r="D961" s="9"/>
    </row>
    <row r="962" spans="1:4" x14ac:dyDescent="0.25">
      <c r="A962" s="7" t="str">
        <f t="shared" si="14"/>
        <v>2020.2</v>
      </c>
      <c r="B962" s="54">
        <v>43973</v>
      </c>
      <c r="C962" s="52">
        <v>1.37</v>
      </c>
      <c r="D962" s="9"/>
    </row>
    <row r="963" spans="1:4" x14ac:dyDescent="0.25">
      <c r="A963" s="7" t="str">
        <f t="shared" si="14"/>
        <v>2020.2</v>
      </c>
      <c r="B963" s="54">
        <v>43972</v>
      </c>
      <c r="C963" s="52">
        <v>1.4</v>
      </c>
      <c r="D963" s="9"/>
    </row>
    <row r="964" spans="1:4" x14ac:dyDescent="0.25">
      <c r="A964" s="7" t="str">
        <f t="shared" ref="A964:A1027" si="15">YEAR(B964)&amp;"."&amp;INT((MONTH(B964)-1)/3)+1</f>
        <v>2020.2</v>
      </c>
      <c r="B964" s="54">
        <v>43971</v>
      </c>
      <c r="C964" s="52">
        <v>1.4</v>
      </c>
      <c r="D964" s="9"/>
    </row>
    <row r="965" spans="1:4" x14ac:dyDescent="0.25">
      <c r="A965" s="7" t="str">
        <f t="shared" si="15"/>
        <v>2020.2</v>
      </c>
      <c r="B965" s="54">
        <v>43970</v>
      </c>
      <c r="C965" s="52">
        <v>1.43</v>
      </c>
      <c r="D965" s="9"/>
    </row>
    <row r="966" spans="1:4" x14ac:dyDescent="0.25">
      <c r="A966" s="7" t="str">
        <f t="shared" si="15"/>
        <v>2020.2</v>
      </c>
      <c r="B966" s="54">
        <v>43969</v>
      </c>
      <c r="C966" s="52">
        <v>1.44</v>
      </c>
      <c r="D966" s="9"/>
    </row>
    <row r="967" spans="1:4" x14ac:dyDescent="0.25">
      <c r="A967" s="7" t="str">
        <f t="shared" si="15"/>
        <v>2020.2</v>
      </c>
      <c r="B967" s="54">
        <v>43966</v>
      </c>
      <c r="C967" s="52">
        <v>1.32</v>
      </c>
      <c r="D967" s="9"/>
    </row>
    <row r="968" spans="1:4" x14ac:dyDescent="0.25">
      <c r="A968" s="7" t="str">
        <f t="shared" si="15"/>
        <v>2020.2</v>
      </c>
      <c r="B968" s="54">
        <v>43965</v>
      </c>
      <c r="C968" s="52">
        <v>1.3</v>
      </c>
      <c r="D968" s="9"/>
    </row>
    <row r="969" spans="1:4" x14ac:dyDescent="0.25">
      <c r="A969" s="7" t="str">
        <f t="shared" si="15"/>
        <v>2020.2</v>
      </c>
      <c r="B969" s="54">
        <v>43964</v>
      </c>
      <c r="C969" s="52">
        <v>1.35</v>
      </c>
      <c r="D969" s="9"/>
    </row>
    <row r="970" spans="1:4" x14ac:dyDescent="0.25">
      <c r="A970" s="7" t="str">
        <f t="shared" si="15"/>
        <v>2020.2</v>
      </c>
      <c r="B970" s="54">
        <v>43963</v>
      </c>
      <c r="C970" s="52">
        <v>1.38</v>
      </c>
      <c r="D970" s="9"/>
    </row>
    <row r="971" spans="1:4" x14ac:dyDescent="0.25">
      <c r="A971" s="7" t="str">
        <f t="shared" si="15"/>
        <v>2020.2</v>
      </c>
      <c r="B971" s="54">
        <v>43962</v>
      </c>
      <c r="C971" s="52">
        <v>1.43</v>
      </c>
      <c r="D971" s="9"/>
    </row>
    <row r="972" spans="1:4" x14ac:dyDescent="0.25">
      <c r="A972" s="7" t="str">
        <f t="shared" si="15"/>
        <v>2020.2</v>
      </c>
      <c r="B972" s="54">
        <v>43959</v>
      </c>
      <c r="C972" s="52">
        <v>1.39</v>
      </c>
      <c r="D972" s="9"/>
    </row>
    <row r="973" spans="1:4" x14ac:dyDescent="0.25">
      <c r="A973" s="7" t="str">
        <f t="shared" si="15"/>
        <v>2020.2</v>
      </c>
      <c r="B973" s="54">
        <v>43958</v>
      </c>
      <c r="C973" s="52">
        <v>1.31</v>
      </c>
      <c r="D973" s="9"/>
    </row>
    <row r="974" spans="1:4" x14ac:dyDescent="0.25">
      <c r="A974" s="7" t="str">
        <f t="shared" si="15"/>
        <v>2020.2</v>
      </c>
      <c r="B974" s="54">
        <v>43957</v>
      </c>
      <c r="C974" s="52">
        <v>1.41</v>
      </c>
      <c r="D974" s="9"/>
    </row>
    <row r="975" spans="1:4" x14ac:dyDescent="0.25">
      <c r="A975" s="7" t="str">
        <f t="shared" si="15"/>
        <v>2020.2</v>
      </c>
      <c r="B975" s="54">
        <v>43956</v>
      </c>
      <c r="C975" s="52">
        <v>1.32</v>
      </c>
      <c r="D975" s="9"/>
    </row>
    <row r="976" spans="1:4" x14ac:dyDescent="0.25">
      <c r="A976" s="7" t="str">
        <f t="shared" si="15"/>
        <v>2020.2</v>
      </c>
      <c r="B976" s="54">
        <v>43955</v>
      </c>
      <c r="C976" s="52">
        <v>1.29</v>
      </c>
      <c r="D976" s="9"/>
    </row>
    <row r="977" spans="1:4" x14ac:dyDescent="0.25">
      <c r="A977" s="7" t="str">
        <f t="shared" si="15"/>
        <v>2020.2</v>
      </c>
      <c r="B977" s="54">
        <v>43952</v>
      </c>
      <c r="C977" s="52">
        <v>1.27</v>
      </c>
      <c r="D977" s="9"/>
    </row>
    <row r="978" spans="1:4" x14ac:dyDescent="0.25">
      <c r="A978" s="7" t="str">
        <f t="shared" si="15"/>
        <v>2020.2</v>
      </c>
      <c r="B978" s="54">
        <v>43951</v>
      </c>
      <c r="C978" s="52">
        <v>1.28</v>
      </c>
      <c r="D978" s="9"/>
    </row>
    <row r="979" spans="1:4" x14ac:dyDescent="0.25">
      <c r="A979" s="7" t="str">
        <f t="shared" si="15"/>
        <v>2020.2</v>
      </c>
      <c r="B979" s="54">
        <v>43950</v>
      </c>
      <c r="C979" s="52">
        <v>1.24</v>
      </c>
      <c r="D979" s="9"/>
    </row>
    <row r="980" spans="1:4" x14ac:dyDescent="0.25">
      <c r="A980" s="7" t="str">
        <f t="shared" si="15"/>
        <v>2020.2</v>
      </c>
      <c r="B980" s="54">
        <v>43949</v>
      </c>
      <c r="C980" s="52">
        <v>1.2</v>
      </c>
      <c r="D980" s="9"/>
    </row>
    <row r="981" spans="1:4" x14ac:dyDescent="0.25">
      <c r="A981" s="7" t="str">
        <f t="shared" si="15"/>
        <v>2020.2</v>
      </c>
      <c r="B981" s="54">
        <v>43948</v>
      </c>
      <c r="C981" s="52">
        <v>1.25</v>
      </c>
      <c r="D981" s="9"/>
    </row>
    <row r="982" spans="1:4" x14ac:dyDescent="0.25">
      <c r="A982" s="7" t="str">
        <f t="shared" si="15"/>
        <v>2020.2</v>
      </c>
      <c r="B982" s="54">
        <v>43945</v>
      </c>
      <c r="C982" s="52">
        <v>1.17</v>
      </c>
      <c r="D982" s="9"/>
    </row>
    <row r="983" spans="1:4" x14ac:dyDescent="0.25">
      <c r="A983" s="7" t="str">
        <f t="shared" si="15"/>
        <v>2020.2</v>
      </c>
      <c r="B983" s="54">
        <v>43944</v>
      </c>
      <c r="C983" s="52">
        <v>1.18</v>
      </c>
      <c r="D983" s="9"/>
    </row>
    <row r="984" spans="1:4" x14ac:dyDescent="0.25">
      <c r="A984" s="7" t="str">
        <f t="shared" si="15"/>
        <v>2020.2</v>
      </c>
      <c r="B984" s="54">
        <v>43943</v>
      </c>
      <c r="C984" s="52">
        <v>1.22</v>
      </c>
      <c r="D984" s="9"/>
    </row>
    <row r="985" spans="1:4" x14ac:dyDescent="0.25">
      <c r="A985" s="7" t="str">
        <f t="shared" si="15"/>
        <v>2020.2</v>
      </c>
      <c r="B985" s="54">
        <v>43942</v>
      </c>
      <c r="C985" s="52">
        <v>1.17</v>
      </c>
      <c r="D985" s="9"/>
    </row>
    <row r="986" spans="1:4" x14ac:dyDescent="0.25">
      <c r="A986" s="7" t="str">
        <f t="shared" si="15"/>
        <v>2020.2</v>
      </c>
      <c r="B986" s="54">
        <v>43941</v>
      </c>
      <c r="C986" s="52">
        <v>1.23</v>
      </c>
      <c r="D986" s="9"/>
    </row>
    <row r="987" spans="1:4" x14ac:dyDescent="0.25">
      <c r="A987" s="7" t="str">
        <f t="shared" si="15"/>
        <v>2020.2</v>
      </c>
      <c r="B987" s="54">
        <v>43938</v>
      </c>
      <c r="C987" s="52">
        <v>1.27</v>
      </c>
      <c r="D987" s="9"/>
    </row>
    <row r="988" spans="1:4" x14ac:dyDescent="0.25">
      <c r="A988" s="7" t="str">
        <f t="shared" si="15"/>
        <v>2020.2</v>
      </c>
      <c r="B988" s="54">
        <v>43937</v>
      </c>
      <c r="C988" s="52">
        <v>1.21</v>
      </c>
      <c r="D988" s="9"/>
    </row>
    <row r="989" spans="1:4" x14ac:dyDescent="0.25">
      <c r="A989" s="7" t="str">
        <f t="shared" si="15"/>
        <v>2020.2</v>
      </c>
      <c r="B989" s="54">
        <v>43936</v>
      </c>
      <c r="C989" s="52">
        <v>1.27</v>
      </c>
      <c r="D989" s="9"/>
    </row>
    <row r="990" spans="1:4" x14ac:dyDescent="0.25">
      <c r="A990" s="7" t="str">
        <f t="shared" si="15"/>
        <v>2020.2</v>
      </c>
      <c r="B990" s="54">
        <v>43935</v>
      </c>
      <c r="C990" s="52">
        <v>1.41</v>
      </c>
      <c r="D990" s="9"/>
    </row>
    <row r="991" spans="1:4" x14ac:dyDescent="0.25">
      <c r="A991" s="7" t="str">
        <f t="shared" si="15"/>
        <v>2020.2</v>
      </c>
      <c r="B991" s="54">
        <v>43934</v>
      </c>
      <c r="C991" s="52">
        <v>1.39</v>
      </c>
      <c r="D991" s="9"/>
    </row>
    <row r="992" spans="1:4" x14ac:dyDescent="0.25">
      <c r="A992" s="7" t="str">
        <f t="shared" si="15"/>
        <v>2020.2</v>
      </c>
      <c r="B992" s="54">
        <v>43931</v>
      </c>
      <c r="C992" s="52">
        <v>1.35</v>
      </c>
      <c r="D992" s="9"/>
    </row>
    <row r="993" spans="1:4" x14ac:dyDescent="0.25">
      <c r="A993" s="7" t="str">
        <f t="shared" si="15"/>
        <v>2020.2</v>
      </c>
      <c r="B993" s="54">
        <v>43930</v>
      </c>
      <c r="C993" s="52">
        <v>1.35</v>
      </c>
      <c r="D993" s="9"/>
    </row>
    <row r="994" spans="1:4" x14ac:dyDescent="0.25">
      <c r="A994" s="7" t="str">
        <f t="shared" si="15"/>
        <v>2020.2</v>
      </c>
      <c r="B994" s="54">
        <v>43929</v>
      </c>
      <c r="C994" s="52">
        <v>1.37</v>
      </c>
      <c r="D994" s="9"/>
    </row>
    <row r="995" spans="1:4" x14ac:dyDescent="0.25">
      <c r="A995" s="7" t="str">
        <f t="shared" si="15"/>
        <v>2020.2</v>
      </c>
      <c r="B995" s="54">
        <v>43928</v>
      </c>
      <c r="C995" s="52">
        <v>1.32</v>
      </c>
      <c r="D995" s="9"/>
    </row>
    <row r="996" spans="1:4" x14ac:dyDescent="0.25">
      <c r="A996" s="7" t="str">
        <f t="shared" si="15"/>
        <v>2020.2</v>
      </c>
      <c r="B996" s="54">
        <v>43927</v>
      </c>
      <c r="C996" s="52">
        <v>1.27</v>
      </c>
      <c r="D996" s="9"/>
    </row>
    <row r="997" spans="1:4" x14ac:dyDescent="0.25">
      <c r="A997" s="7" t="str">
        <f t="shared" si="15"/>
        <v>2020.2</v>
      </c>
      <c r="B997" s="54">
        <v>43924</v>
      </c>
      <c r="C997" s="52">
        <v>1.24</v>
      </c>
      <c r="D997" s="9"/>
    </row>
    <row r="998" spans="1:4" x14ac:dyDescent="0.25">
      <c r="A998" s="7" t="str">
        <f t="shared" si="15"/>
        <v>2020.2</v>
      </c>
      <c r="B998" s="54">
        <v>43923</v>
      </c>
      <c r="C998" s="52">
        <v>1.26</v>
      </c>
      <c r="D998" s="9"/>
    </row>
    <row r="999" spans="1:4" x14ac:dyDescent="0.25">
      <c r="A999" s="7" t="str">
        <f t="shared" si="15"/>
        <v>2020.2</v>
      </c>
      <c r="B999" s="54">
        <v>43922</v>
      </c>
      <c r="C999" s="52">
        <v>1.27</v>
      </c>
      <c r="D999" s="9"/>
    </row>
    <row r="1000" spans="1:4" x14ac:dyDescent="0.25">
      <c r="A1000" s="7" t="str">
        <f t="shared" si="15"/>
        <v>2020.1</v>
      </c>
      <c r="B1000" s="54">
        <v>43921</v>
      </c>
      <c r="C1000" s="52">
        <v>1.35</v>
      </c>
      <c r="D1000" s="9"/>
    </row>
    <row r="1001" spans="1:4" x14ac:dyDescent="0.25">
      <c r="A1001" s="7" t="str">
        <f t="shared" si="15"/>
        <v>2020.1</v>
      </c>
      <c r="B1001" s="54">
        <v>43920</v>
      </c>
      <c r="C1001" s="52">
        <v>1.31</v>
      </c>
      <c r="D1001" s="9"/>
    </row>
    <row r="1002" spans="1:4" x14ac:dyDescent="0.25">
      <c r="A1002" s="7" t="str">
        <f t="shared" si="15"/>
        <v>2020.1</v>
      </c>
      <c r="B1002" s="54">
        <v>43917</v>
      </c>
      <c r="C1002" s="52">
        <v>1.29</v>
      </c>
      <c r="D1002" s="9"/>
    </row>
    <row r="1003" spans="1:4" x14ac:dyDescent="0.25">
      <c r="A1003" s="7" t="str">
        <f t="shared" si="15"/>
        <v>2020.1</v>
      </c>
      <c r="B1003" s="54">
        <v>43916</v>
      </c>
      <c r="C1003" s="52">
        <v>1.42</v>
      </c>
      <c r="D1003" s="9"/>
    </row>
    <row r="1004" spans="1:4" x14ac:dyDescent="0.25">
      <c r="A1004" s="7" t="str">
        <f t="shared" si="15"/>
        <v>2020.1</v>
      </c>
      <c r="B1004" s="54">
        <v>43915</v>
      </c>
      <c r="C1004" s="52">
        <v>1.45</v>
      </c>
      <c r="D1004" s="9"/>
    </row>
    <row r="1005" spans="1:4" x14ac:dyDescent="0.25">
      <c r="A1005" s="7" t="str">
        <f t="shared" si="15"/>
        <v>2020.1</v>
      </c>
      <c r="B1005" s="54">
        <v>43914</v>
      </c>
      <c r="C1005" s="52">
        <v>1.39</v>
      </c>
      <c r="D1005" s="9"/>
    </row>
    <row r="1006" spans="1:4" x14ac:dyDescent="0.25">
      <c r="A1006" s="7" t="str">
        <f t="shared" si="15"/>
        <v>2020.1</v>
      </c>
      <c r="B1006" s="54">
        <v>43913</v>
      </c>
      <c r="C1006" s="52">
        <v>1.33</v>
      </c>
      <c r="D1006" s="9"/>
    </row>
    <row r="1007" spans="1:4" x14ac:dyDescent="0.25">
      <c r="A1007" s="7" t="str">
        <f t="shared" si="15"/>
        <v>2020.1</v>
      </c>
      <c r="B1007" s="54">
        <v>43910</v>
      </c>
      <c r="C1007" s="52">
        <v>1.55</v>
      </c>
      <c r="D1007" s="9"/>
    </row>
    <row r="1008" spans="1:4" x14ac:dyDescent="0.25">
      <c r="A1008" s="7" t="str">
        <f t="shared" si="15"/>
        <v>2020.1</v>
      </c>
      <c r="B1008" s="54">
        <v>43909</v>
      </c>
      <c r="C1008" s="52">
        <v>1.78</v>
      </c>
      <c r="D1008" s="9"/>
    </row>
    <row r="1009" spans="1:4" x14ac:dyDescent="0.25">
      <c r="A1009" s="7" t="str">
        <f t="shared" si="15"/>
        <v>2020.1</v>
      </c>
      <c r="B1009" s="54">
        <v>43908</v>
      </c>
      <c r="C1009" s="52">
        <v>1.77</v>
      </c>
      <c r="D1009" s="9"/>
    </row>
    <row r="1010" spans="1:4" x14ac:dyDescent="0.25">
      <c r="A1010" s="7" t="str">
        <f t="shared" si="15"/>
        <v>2020.1</v>
      </c>
      <c r="B1010" s="54">
        <v>43907</v>
      </c>
      <c r="C1010" s="52">
        <v>1.63</v>
      </c>
      <c r="D1010" s="9"/>
    </row>
    <row r="1011" spans="1:4" x14ac:dyDescent="0.25">
      <c r="A1011" s="7" t="str">
        <f t="shared" si="15"/>
        <v>2020.1</v>
      </c>
      <c r="B1011" s="54">
        <v>43906</v>
      </c>
      <c r="C1011" s="52">
        <v>1.34</v>
      </c>
      <c r="D1011" s="9"/>
    </row>
    <row r="1012" spans="1:4" x14ac:dyDescent="0.25">
      <c r="A1012" s="7" t="str">
        <f t="shared" si="15"/>
        <v>2020.1</v>
      </c>
      <c r="B1012" s="54">
        <v>43903</v>
      </c>
      <c r="C1012" s="52">
        <v>1.56</v>
      </c>
      <c r="D1012" s="9"/>
    </row>
    <row r="1013" spans="1:4" x14ac:dyDescent="0.25">
      <c r="A1013" s="7" t="str">
        <f t="shared" si="15"/>
        <v>2020.1</v>
      </c>
      <c r="B1013" s="54">
        <v>43902</v>
      </c>
      <c r="C1013" s="52">
        <v>1.49</v>
      </c>
      <c r="D1013" s="9"/>
    </row>
    <row r="1014" spans="1:4" x14ac:dyDescent="0.25">
      <c r="A1014" s="7" t="str">
        <f t="shared" si="15"/>
        <v>2020.1</v>
      </c>
      <c r="B1014" s="54">
        <v>43901</v>
      </c>
      <c r="C1014" s="52">
        <v>1.3</v>
      </c>
      <c r="D1014" s="9"/>
    </row>
    <row r="1015" spans="1:4" x14ac:dyDescent="0.25">
      <c r="A1015" s="7" t="str">
        <f t="shared" si="15"/>
        <v>2020.1</v>
      </c>
      <c r="B1015" s="54">
        <v>43900</v>
      </c>
      <c r="C1015" s="52">
        <v>1.28</v>
      </c>
      <c r="D1015" s="9"/>
    </row>
    <row r="1016" spans="1:4" x14ac:dyDescent="0.25">
      <c r="A1016" s="7" t="str">
        <f t="shared" si="15"/>
        <v>2020.1</v>
      </c>
      <c r="B1016" s="54">
        <v>43899</v>
      </c>
      <c r="C1016" s="52">
        <v>0.99</v>
      </c>
      <c r="D1016" s="9"/>
    </row>
    <row r="1017" spans="1:4" x14ac:dyDescent="0.25">
      <c r="A1017" s="7" t="str">
        <f t="shared" si="15"/>
        <v>2020.1</v>
      </c>
      <c r="B1017" s="54">
        <v>43896</v>
      </c>
      <c r="C1017" s="52">
        <v>1.25</v>
      </c>
      <c r="D1017" s="9"/>
    </row>
    <row r="1018" spans="1:4" x14ac:dyDescent="0.25">
      <c r="A1018" s="7" t="str">
        <f t="shared" si="15"/>
        <v>2020.1</v>
      </c>
      <c r="B1018" s="54">
        <v>43895</v>
      </c>
      <c r="C1018" s="52">
        <v>1.56</v>
      </c>
      <c r="D1018" s="9"/>
    </row>
    <row r="1019" spans="1:4" x14ac:dyDescent="0.25">
      <c r="A1019" s="7" t="str">
        <f t="shared" si="15"/>
        <v>2020.1</v>
      </c>
      <c r="B1019" s="54">
        <v>43894</v>
      </c>
      <c r="C1019" s="52">
        <v>1.67</v>
      </c>
      <c r="D1019" s="9"/>
    </row>
    <row r="1020" spans="1:4" x14ac:dyDescent="0.25">
      <c r="A1020" s="7" t="str">
        <f t="shared" si="15"/>
        <v>2020.1</v>
      </c>
      <c r="B1020" s="54">
        <v>43893</v>
      </c>
      <c r="C1020" s="52">
        <v>1.64</v>
      </c>
      <c r="D1020" s="9"/>
    </row>
    <row r="1021" spans="1:4" x14ac:dyDescent="0.25">
      <c r="A1021" s="7" t="str">
        <f t="shared" si="15"/>
        <v>2020.1</v>
      </c>
      <c r="B1021" s="54">
        <v>43892</v>
      </c>
      <c r="C1021" s="52">
        <v>1.66</v>
      </c>
      <c r="D1021" s="9"/>
    </row>
    <row r="1022" spans="1:4" x14ac:dyDescent="0.25">
      <c r="A1022" s="7" t="str">
        <f t="shared" si="15"/>
        <v>2020.1</v>
      </c>
      <c r="B1022" s="54">
        <v>43889</v>
      </c>
      <c r="C1022" s="52">
        <v>1.65</v>
      </c>
      <c r="D1022" s="9"/>
    </row>
    <row r="1023" spans="1:4" x14ac:dyDescent="0.25">
      <c r="A1023" s="7" t="str">
        <f t="shared" si="15"/>
        <v>2020.1</v>
      </c>
      <c r="B1023" s="54">
        <v>43888</v>
      </c>
      <c r="C1023" s="52">
        <v>1.79</v>
      </c>
      <c r="D1023" s="9"/>
    </row>
    <row r="1024" spans="1:4" x14ac:dyDescent="0.25">
      <c r="A1024" s="7" t="str">
        <f t="shared" si="15"/>
        <v>2020.1</v>
      </c>
      <c r="B1024" s="54">
        <v>43887</v>
      </c>
      <c r="C1024" s="52">
        <v>1.81</v>
      </c>
      <c r="D1024" s="9"/>
    </row>
    <row r="1025" spans="1:4" x14ac:dyDescent="0.25">
      <c r="A1025" s="7" t="str">
        <f t="shared" si="15"/>
        <v>2020.1</v>
      </c>
      <c r="B1025" s="54">
        <v>43886</v>
      </c>
      <c r="C1025" s="52">
        <v>1.8</v>
      </c>
      <c r="D1025" s="9"/>
    </row>
    <row r="1026" spans="1:4" x14ac:dyDescent="0.25">
      <c r="A1026" s="7" t="str">
        <f t="shared" si="15"/>
        <v>2020.1</v>
      </c>
      <c r="B1026" s="54">
        <v>43885</v>
      </c>
      <c r="C1026" s="52">
        <v>1.84</v>
      </c>
      <c r="D1026" s="9"/>
    </row>
    <row r="1027" spans="1:4" x14ac:dyDescent="0.25">
      <c r="A1027" s="7" t="str">
        <f t="shared" si="15"/>
        <v>2020.1</v>
      </c>
      <c r="B1027" s="54">
        <v>43882</v>
      </c>
      <c r="C1027" s="52">
        <v>1.9</v>
      </c>
      <c r="D1027" s="9"/>
    </row>
    <row r="1028" spans="1:4" x14ac:dyDescent="0.25">
      <c r="A1028" s="7" t="str">
        <f t="shared" ref="A1028:A1091" si="16">YEAR(B1028)&amp;"."&amp;INT((MONTH(B1028)-1)/3)+1</f>
        <v>2020.1</v>
      </c>
      <c r="B1028" s="54">
        <v>43881</v>
      </c>
      <c r="C1028" s="52">
        <v>1.97</v>
      </c>
      <c r="D1028" s="9"/>
    </row>
    <row r="1029" spans="1:4" x14ac:dyDescent="0.25">
      <c r="A1029" s="7" t="str">
        <f t="shared" si="16"/>
        <v>2020.1</v>
      </c>
      <c r="B1029" s="54">
        <v>43880</v>
      </c>
      <c r="C1029" s="52">
        <v>2.0099999999999998</v>
      </c>
      <c r="D1029" s="9"/>
    </row>
    <row r="1030" spans="1:4" x14ac:dyDescent="0.25">
      <c r="A1030" s="7" t="str">
        <f t="shared" si="16"/>
        <v>2020.1</v>
      </c>
      <c r="B1030" s="54">
        <v>43879</v>
      </c>
      <c r="C1030" s="52">
        <v>2</v>
      </c>
      <c r="D1030" s="9"/>
    </row>
    <row r="1031" spans="1:4" x14ac:dyDescent="0.25">
      <c r="A1031" s="7" t="str">
        <f t="shared" si="16"/>
        <v>2020.1</v>
      </c>
      <c r="B1031" s="54">
        <v>43878</v>
      </c>
      <c r="C1031" s="52">
        <v>2.04</v>
      </c>
      <c r="D1031" s="9"/>
    </row>
    <row r="1032" spans="1:4" x14ac:dyDescent="0.25">
      <c r="A1032" s="7" t="str">
        <f t="shared" si="16"/>
        <v>2020.1</v>
      </c>
      <c r="B1032" s="54">
        <v>43875</v>
      </c>
      <c r="C1032" s="52">
        <v>2.04</v>
      </c>
      <c r="D1032" s="9"/>
    </row>
    <row r="1033" spans="1:4" x14ac:dyDescent="0.25">
      <c r="A1033" s="7" t="str">
        <f t="shared" si="16"/>
        <v>2020.1</v>
      </c>
      <c r="B1033" s="54">
        <v>43874</v>
      </c>
      <c r="C1033" s="52">
        <v>2.0699999999999998</v>
      </c>
      <c r="D1033" s="9"/>
    </row>
    <row r="1034" spans="1:4" x14ac:dyDescent="0.25">
      <c r="A1034" s="7" t="str">
        <f t="shared" si="16"/>
        <v>2020.1</v>
      </c>
      <c r="B1034" s="54">
        <v>43873</v>
      </c>
      <c r="C1034" s="52">
        <v>2.09</v>
      </c>
      <c r="D1034" s="9"/>
    </row>
    <row r="1035" spans="1:4" x14ac:dyDescent="0.25">
      <c r="A1035" s="7" t="str">
        <f t="shared" si="16"/>
        <v>2020.1</v>
      </c>
      <c r="B1035" s="54">
        <v>43872</v>
      </c>
      <c r="C1035" s="52">
        <v>2.0499999999999998</v>
      </c>
      <c r="D1035" s="9"/>
    </row>
    <row r="1036" spans="1:4" x14ac:dyDescent="0.25">
      <c r="A1036" s="7" t="str">
        <f t="shared" si="16"/>
        <v>2020.1</v>
      </c>
      <c r="B1036" s="54">
        <v>43871</v>
      </c>
      <c r="C1036" s="52">
        <v>2.0299999999999998</v>
      </c>
      <c r="D1036" s="9"/>
    </row>
    <row r="1037" spans="1:4" x14ac:dyDescent="0.25">
      <c r="A1037" s="7" t="str">
        <f t="shared" si="16"/>
        <v>2020.1</v>
      </c>
      <c r="B1037" s="54">
        <v>43868</v>
      </c>
      <c r="C1037" s="52">
        <v>2.0499999999999998</v>
      </c>
      <c r="D1037" s="9"/>
    </row>
    <row r="1038" spans="1:4" x14ac:dyDescent="0.25">
      <c r="A1038" s="7" t="str">
        <f t="shared" si="16"/>
        <v>2020.1</v>
      </c>
      <c r="B1038" s="54">
        <v>43867</v>
      </c>
      <c r="C1038" s="52">
        <v>2.11</v>
      </c>
      <c r="D1038" s="9"/>
    </row>
    <row r="1039" spans="1:4" x14ac:dyDescent="0.25">
      <c r="A1039" s="7" t="str">
        <f t="shared" si="16"/>
        <v>2020.1</v>
      </c>
      <c r="B1039" s="54">
        <v>43866</v>
      </c>
      <c r="C1039" s="52">
        <v>2.14</v>
      </c>
      <c r="D1039" s="9"/>
    </row>
    <row r="1040" spans="1:4" x14ac:dyDescent="0.25">
      <c r="A1040" s="7" t="str">
        <f t="shared" si="16"/>
        <v>2020.1</v>
      </c>
      <c r="B1040" s="54">
        <v>43865</v>
      </c>
      <c r="C1040" s="52">
        <v>2.08</v>
      </c>
      <c r="D1040" s="9"/>
    </row>
    <row r="1041" spans="1:4" x14ac:dyDescent="0.25">
      <c r="A1041" s="7" t="str">
        <f t="shared" si="16"/>
        <v>2020.1</v>
      </c>
      <c r="B1041" s="54">
        <v>43864</v>
      </c>
      <c r="C1041" s="52">
        <v>2.0099999999999998</v>
      </c>
      <c r="D1041" s="9"/>
    </row>
    <row r="1042" spans="1:4" x14ac:dyDescent="0.25">
      <c r="A1042" s="7" t="str">
        <f t="shared" si="16"/>
        <v>2020.1</v>
      </c>
      <c r="B1042" s="54">
        <v>43861</v>
      </c>
      <c r="C1042" s="52">
        <v>1.99</v>
      </c>
      <c r="D1042" s="9"/>
    </row>
    <row r="1043" spans="1:4" x14ac:dyDescent="0.25">
      <c r="A1043" s="7" t="str">
        <f t="shared" si="16"/>
        <v>2020.1</v>
      </c>
      <c r="B1043" s="54">
        <v>43860</v>
      </c>
      <c r="C1043" s="52">
        <v>2.04</v>
      </c>
      <c r="D1043" s="9"/>
    </row>
    <row r="1044" spans="1:4" x14ac:dyDescent="0.25">
      <c r="A1044" s="7" t="str">
        <f t="shared" si="16"/>
        <v>2020.1</v>
      </c>
      <c r="B1044" s="54">
        <v>43859</v>
      </c>
      <c r="C1044" s="52">
        <v>2.0499999999999998</v>
      </c>
      <c r="D1044" s="9"/>
    </row>
    <row r="1045" spans="1:4" x14ac:dyDescent="0.25">
      <c r="A1045" s="7" t="str">
        <f t="shared" si="16"/>
        <v>2020.1</v>
      </c>
      <c r="B1045" s="54">
        <v>43858</v>
      </c>
      <c r="C1045" s="52">
        <v>2.1</v>
      </c>
      <c r="D1045" s="9"/>
    </row>
    <row r="1046" spans="1:4" x14ac:dyDescent="0.25">
      <c r="A1046" s="7" t="str">
        <f t="shared" si="16"/>
        <v>2020.1</v>
      </c>
      <c r="B1046" s="54">
        <v>43857</v>
      </c>
      <c r="C1046" s="52">
        <v>2.0499999999999998</v>
      </c>
      <c r="D1046" s="9"/>
    </row>
    <row r="1047" spans="1:4" x14ac:dyDescent="0.25">
      <c r="A1047" s="7" t="str">
        <f t="shared" si="16"/>
        <v>2020.1</v>
      </c>
      <c r="B1047" s="54">
        <v>43854</v>
      </c>
      <c r="C1047" s="52">
        <v>2.14</v>
      </c>
      <c r="D1047" s="9"/>
    </row>
    <row r="1048" spans="1:4" x14ac:dyDescent="0.25">
      <c r="A1048" s="7" t="str">
        <f t="shared" si="16"/>
        <v>2020.1</v>
      </c>
      <c r="B1048" s="54">
        <v>43853</v>
      </c>
      <c r="C1048" s="52">
        <v>2.1800000000000002</v>
      </c>
      <c r="D1048" s="9"/>
    </row>
    <row r="1049" spans="1:4" x14ac:dyDescent="0.25">
      <c r="A1049" s="7" t="str">
        <f t="shared" si="16"/>
        <v>2020.1</v>
      </c>
      <c r="B1049" s="54">
        <v>43852</v>
      </c>
      <c r="C1049" s="52">
        <v>2.2200000000000002</v>
      </c>
      <c r="D1049" s="9"/>
    </row>
    <row r="1050" spans="1:4" x14ac:dyDescent="0.25">
      <c r="A1050" s="7" t="str">
        <f t="shared" si="16"/>
        <v>2020.1</v>
      </c>
      <c r="B1050" s="54">
        <v>43851</v>
      </c>
      <c r="C1050" s="52">
        <v>2.23</v>
      </c>
      <c r="D1050" s="9"/>
    </row>
    <row r="1051" spans="1:4" x14ac:dyDescent="0.25">
      <c r="A1051" s="7" t="str">
        <f t="shared" si="16"/>
        <v>2020.1</v>
      </c>
      <c r="B1051" s="54">
        <v>43850</v>
      </c>
      <c r="C1051" s="52">
        <v>2.29</v>
      </c>
      <c r="D1051" s="9"/>
    </row>
    <row r="1052" spans="1:4" x14ac:dyDescent="0.25">
      <c r="A1052" s="7" t="str">
        <f t="shared" si="16"/>
        <v>2020.1</v>
      </c>
      <c r="B1052" s="54">
        <v>43847</v>
      </c>
      <c r="C1052" s="52">
        <v>2.29</v>
      </c>
      <c r="D1052" s="9"/>
    </row>
    <row r="1053" spans="1:4" x14ac:dyDescent="0.25">
      <c r="A1053" s="7" t="str">
        <f t="shared" si="16"/>
        <v>2020.1</v>
      </c>
      <c r="B1053" s="54">
        <v>43846</v>
      </c>
      <c r="C1053" s="52">
        <v>2.2599999999999998</v>
      </c>
      <c r="D1053" s="9"/>
    </row>
    <row r="1054" spans="1:4" x14ac:dyDescent="0.25">
      <c r="A1054" s="7" t="str">
        <f t="shared" si="16"/>
        <v>2020.1</v>
      </c>
      <c r="B1054" s="54">
        <v>43845</v>
      </c>
      <c r="C1054" s="52">
        <v>2.23</v>
      </c>
      <c r="D1054" s="9"/>
    </row>
    <row r="1055" spans="1:4" x14ac:dyDescent="0.25">
      <c r="A1055" s="7" t="str">
        <f t="shared" si="16"/>
        <v>2020.1</v>
      </c>
      <c r="B1055" s="54">
        <v>43844</v>
      </c>
      <c r="C1055" s="52">
        <v>2.27</v>
      </c>
      <c r="D1055" s="9"/>
    </row>
    <row r="1056" spans="1:4" x14ac:dyDescent="0.25">
      <c r="A1056" s="7" t="str">
        <f t="shared" si="16"/>
        <v>2020.1</v>
      </c>
      <c r="B1056" s="54">
        <v>43843</v>
      </c>
      <c r="C1056" s="52">
        <v>2.2999999999999998</v>
      </c>
      <c r="D1056" s="9"/>
    </row>
    <row r="1057" spans="1:4" x14ac:dyDescent="0.25">
      <c r="A1057" s="7" t="str">
        <f t="shared" si="16"/>
        <v>2020.1</v>
      </c>
      <c r="B1057" s="54">
        <v>43840</v>
      </c>
      <c r="C1057" s="52">
        <v>2.2799999999999998</v>
      </c>
      <c r="D1057" s="9"/>
    </row>
    <row r="1058" spans="1:4" x14ac:dyDescent="0.25">
      <c r="A1058" s="7" t="str">
        <f t="shared" si="16"/>
        <v>2020.1</v>
      </c>
      <c r="B1058" s="54">
        <v>43839</v>
      </c>
      <c r="C1058" s="52">
        <v>2.38</v>
      </c>
      <c r="D1058" s="9"/>
    </row>
    <row r="1059" spans="1:4" x14ac:dyDescent="0.25">
      <c r="A1059" s="7" t="str">
        <f t="shared" si="16"/>
        <v>2020.1</v>
      </c>
      <c r="B1059" s="54">
        <v>43838</v>
      </c>
      <c r="C1059" s="52">
        <v>2.35</v>
      </c>
      <c r="D1059" s="9"/>
    </row>
    <row r="1060" spans="1:4" x14ac:dyDescent="0.25">
      <c r="A1060" s="7" t="str">
        <f t="shared" si="16"/>
        <v>2020.1</v>
      </c>
      <c r="B1060" s="54">
        <v>43837</v>
      </c>
      <c r="C1060" s="52">
        <v>2.31</v>
      </c>
      <c r="D1060" s="9"/>
    </row>
    <row r="1061" spans="1:4" x14ac:dyDescent="0.25">
      <c r="A1061" s="7" t="str">
        <f t="shared" si="16"/>
        <v>2020.1</v>
      </c>
      <c r="B1061" s="54">
        <v>43836</v>
      </c>
      <c r="C1061" s="52">
        <v>2.2799999999999998</v>
      </c>
      <c r="D1061" s="9"/>
    </row>
    <row r="1062" spans="1:4" x14ac:dyDescent="0.25">
      <c r="A1062" s="7" t="str">
        <f t="shared" si="16"/>
        <v>2020.1</v>
      </c>
      <c r="B1062" s="54">
        <v>43833</v>
      </c>
      <c r="C1062" s="52">
        <v>2.2599999999999998</v>
      </c>
      <c r="D1062" s="9"/>
    </row>
    <row r="1063" spans="1:4" x14ac:dyDescent="0.25">
      <c r="A1063" s="7" t="str">
        <f t="shared" si="16"/>
        <v>2020.1</v>
      </c>
      <c r="B1063" s="54">
        <v>43832</v>
      </c>
      <c r="C1063" s="52">
        <v>2.33</v>
      </c>
      <c r="D1063" s="9"/>
    </row>
    <row r="1064" spans="1:4" x14ac:dyDescent="0.25">
      <c r="A1064" s="7" t="str">
        <f t="shared" si="16"/>
        <v>2020.1</v>
      </c>
      <c r="B1064" s="54">
        <v>43831</v>
      </c>
      <c r="C1064" s="52">
        <v>2.39</v>
      </c>
      <c r="D1064" s="9"/>
    </row>
    <row r="1065" spans="1:4" x14ac:dyDescent="0.25">
      <c r="A1065" s="7" t="str">
        <f t="shared" si="16"/>
        <v>2019.4</v>
      </c>
      <c r="B1065" s="54">
        <v>43830</v>
      </c>
      <c r="C1065" s="52">
        <v>2.39</v>
      </c>
      <c r="D1065" s="9"/>
    </row>
    <row r="1066" spans="1:4" x14ac:dyDescent="0.25">
      <c r="A1066" s="7" t="str">
        <f t="shared" si="16"/>
        <v>2019.4</v>
      </c>
      <c r="B1066" s="54">
        <v>43829</v>
      </c>
      <c r="C1066" s="52">
        <v>2.34</v>
      </c>
      <c r="D1066" s="9"/>
    </row>
    <row r="1067" spans="1:4" x14ac:dyDescent="0.25">
      <c r="A1067" s="7" t="str">
        <f t="shared" si="16"/>
        <v>2019.4</v>
      </c>
      <c r="B1067" s="54">
        <v>43826</v>
      </c>
      <c r="C1067" s="52">
        <v>2.3199999999999998</v>
      </c>
      <c r="D1067" s="9"/>
    </row>
    <row r="1068" spans="1:4" x14ac:dyDescent="0.25">
      <c r="A1068" s="7" t="str">
        <f t="shared" si="16"/>
        <v>2019.4</v>
      </c>
      <c r="B1068" s="54">
        <v>43825</v>
      </c>
      <c r="C1068" s="52">
        <v>2.33</v>
      </c>
      <c r="D1068" s="9"/>
    </row>
    <row r="1069" spans="1:4" x14ac:dyDescent="0.25">
      <c r="A1069" s="7" t="str">
        <f t="shared" si="16"/>
        <v>2019.4</v>
      </c>
      <c r="B1069" s="54">
        <v>43824</v>
      </c>
      <c r="C1069" s="52">
        <v>2.33</v>
      </c>
      <c r="D1069" s="9"/>
    </row>
    <row r="1070" spans="1:4" x14ac:dyDescent="0.25">
      <c r="A1070" s="7" t="str">
        <f t="shared" si="16"/>
        <v>2019.4</v>
      </c>
      <c r="B1070" s="54">
        <v>43823</v>
      </c>
      <c r="C1070" s="52">
        <v>2.33</v>
      </c>
      <c r="D1070" s="9"/>
    </row>
    <row r="1071" spans="1:4" x14ac:dyDescent="0.25">
      <c r="A1071" s="7" t="str">
        <f t="shared" si="16"/>
        <v>2019.4</v>
      </c>
      <c r="B1071" s="54">
        <v>43822</v>
      </c>
      <c r="C1071" s="52">
        <v>2.35</v>
      </c>
      <c r="D1071" s="9"/>
    </row>
    <row r="1072" spans="1:4" x14ac:dyDescent="0.25">
      <c r="A1072" s="7" t="str">
        <f t="shared" si="16"/>
        <v>2019.4</v>
      </c>
      <c r="B1072" s="54">
        <v>43819</v>
      </c>
      <c r="C1072" s="52">
        <v>2.34</v>
      </c>
      <c r="D1072" s="9"/>
    </row>
    <row r="1073" spans="1:4" x14ac:dyDescent="0.25">
      <c r="A1073" s="7" t="str">
        <f t="shared" si="16"/>
        <v>2019.4</v>
      </c>
      <c r="B1073" s="54">
        <v>43818</v>
      </c>
      <c r="C1073" s="52">
        <v>2.35</v>
      </c>
      <c r="D1073" s="9"/>
    </row>
    <row r="1074" spans="1:4" x14ac:dyDescent="0.25">
      <c r="A1074" s="7" t="str">
        <f t="shared" si="16"/>
        <v>2019.4</v>
      </c>
      <c r="B1074" s="54">
        <v>43817</v>
      </c>
      <c r="C1074" s="52">
        <v>2.35</v>
      </c>
      <c r="D1074" s="9"/>
    </row>
    <row r="1075" spans="1:4" x14ac:dyDescent="0.25">
      <c r="A1075" s="7" t="str">
        <f t="shared" si="16"/>
        <v>2019.4</v>
      </c>
      <c r="B1075" s="54">
        <v>43816</v>
      </c>
      <c r="C1075" s="52">
        <v>2.31</v>
      </c>
      <c r="D1075" s="9"/>
    </row>
    <row r="1076" spans="1:4" x14ac:dyDescent="0.25">
      <c r="A1076" s="7" t="str">
        <f t="shared" si="16"/>
        <v>2019.4</v>
      </c>
      <c r="B1076" s="54">
        <v>43815</v>
      </c>
      <c r="C1076" s="52">
        <v>2.2999999999999998</v>
      </c>
      <c r="D1076" s="9"/>
    </row>
    <row r="1077" spans="1:4" x14ac:dyDescent="0.25">
      <c r="A1077" s="7" t="str">
        <f t="shared" si="16"/>
        <v>2019.4</v>
      </c>
      <c r="B1077" s="54">
        <v>43812</v>
      </c>
      <c r="C1077" s="52">
        <v>2.2599999999999998</v>
      </c>
      <c r="D1077" s="9"/>
    </row>
    <row r="1078" spans="1:4" x14ac:dyDescent="0.25">
      <c r="A1078" s="7" t="str">
        <f t="shared" si="16"/>
        <v>2019.4</v>
      </c>
      <c r="B1078" s="54">
        <v>43811</v>
      </c>
      <c r="C1078" s="52">
        <v>2.3199999999999998</v>
      </c>
      <c r="D1078" s="9"/>
    </row>
    <row r="1079" spans="1:4" x14ac:dyDescent="0.25">
      <c r="A1079" s="7" t="str">
        <f t="shared" si="16"/>
        <v>2019.4</v>
      </c>
      <c r="B1079" s="54">
        <v>43810</v>
      </c>
      <c r="C1079" s="52">
        <v>2.23</v>
      </c>
      <c r="D1079" s="9"/>
    </row>
    <row r="1080" spans="1:4" x14ac:dyDescent="0.25">
      <c r="A1080" s="7" t="str">
        <f t="shared" si="16"/>
        <v>2019.4</v>
      </c>
      <c r="B1080" s="54">
        <v>43809</v>
      </c>
      <c r="C1080" s="52">
        <v>2.2599999999999998</v>
      </c>
      <c r="D1080" s="9"/>
    </row>
    <row r="1081" spans="1:4" x14ac:dyDescent="0.25">
      <c r="A1081" s="7" t="str">
        <f t="shared" si="16"/>
        <v>2019.4</v>
      </c>
      <c r="B1081" s="54">
        <v>43808</v>
      </c>
      <c r="C1081" s="52">
        <v>2.27</v>
      </c>
      <c r="D1081" s="9"/>
    </row>
    <row r="1082" spans="1:4" x14ac:dyDescent="0.25">
      <c r="A1082" s="7" t="str">
        <f t="shared" si="16"/>
        <v>2019.4</v>
      </c>
      <c r="B1082" s="54">
        <v>43805</v>
      </c>
      <c r="C1082" s="52">
        <v>2.29</v>
      </c>
      <c r="D1082" s="9"/>
    </row>
    <row r="1083" spans="1:4" x14ac:dyDescent="0.25">
      <c r="A1083" s="7" t="str">
        <f t="shared" si="16"/>
        <v>2019.4</v>
      </c>
      <c r="B1083" s="54">
        <v>43804</v>
      </c>
      <c r="C1083" s="52">
        <v>2.2400000000000002</v>
      </c>
      <c r="D1083" s="9"/>
    </row>
    <row r="1084" spans="1:4" x14ac:dyDescent="0.25">
      <c r="A1084" s="7" t="str">
        <f t="shared" si="16"/>
        <v>2019.4</v>
      </c>
      <c r="B1084" s="54">
        <v>43803</v>
      </c>
      <c r="C1084" s="52">
        <v>2.2200000000000002</v>
      </c>
      <c r="D1084" s="9"/>
    </row>
    <row r="1085" spans="1:4" x14ac:dyDescent="0.25">
      <c r="A1085" s="7" t="str">
        <f t="shared" si="16"/>
        <v>2019.4</v>
      </c>
      <c r="B1085" s="54">
        <v>43802</v>
      </c>
      <c r="C1085" s="52">
        <v>2.17</v>
      </c>
      <c r="D1085" s="9"/>
    </row>
    <row r="1086" spans="1:4" x14ac:dyDescent="0.25">
      <c r="A1086" s="7" t="str">
        <f t="shared" si="16"/>
        <v>2019.4</v>
      </c>
      <c r="B1086" s="54">
        <v>43801</v>
      </c>
      <c r="C1086" s="52">
        <v>2.2799999999999998</v>
      </c>
      <c r="D1086" s="9"/>
    </row>
    <row r="1087" spans="1:4" x14ac:dyDescent="0.25">
      <c r="A1087" s="7" t="str">
        <f t="shared" si="16"/>
        <v>2019.4</v>
      </c>
      <c r="B1087" s="54">
        <v>43798</v>
      </c>
      <c r="C1087" s="52">
        <v>2.21</v>
      </c>
      <c r="D1087" s="9"/>
    </row>
    <row r="1088" spans="1:4" x14ac:dyDescent="0.25">
      <c r="A1088" s="7" t="str">
        <f t="shared" si="16"/>
        <v>2019.4</v>
      </c>
      <c r="B1088" s="54">
        <v>43797</v>
      </c>
      <c r="C1088" s="52">
        <v>2.19</v>
      </c>
      <c r="D1088" s="9"/>
    </row>
    <row r="1089" spans="1:4" x14ac:dyDescent="0.25">
      <c r="A1089" s="7" t="str">
        <f t="shared" si="16"/>
        <v>2019.4</v>
      </c>
      <c r="B1089" s="54">
        <v>43796</v>
      </c>
      <c r="C1089" s="52">
        <v>2.19</v>
      </c>
      <c r="D1089" s="9"/>
    </row>
    <row r="1090" spans="1:4" x14ac:dyDescent="0.25">
      <c r="A1090" s="7" t="str">
        <f t="shared" si="16"/>
        <v>2019.4</v>
      </c>
      <c r="B1090" s="54">
        <v>43795</v>
      </c>
      <c r="C1090" s="52">
        <v>2.1800000000000002</v>
      </c>
      <c r="D1090" s="9"/>
    </row>
    <row r="1091" spans="1:4" x14ac:dyDescent="0.25">
      <c r="A1091" s="7" t="str">
        <f t="shared" si="16"/>
        <v>2019.4</v>
      </c>
      <c r="B1091" s="54">
        <v>43794</v>
      </c>
      <c r="C1091" s="52">
        <v>2.21</v>
      </c>
      <c r="D1091" s="9"/>
    </row>
    <row r="1092" spans="1:4" x14ac:dyDescent="0.25">
      <c r="A1092" s="7" t="str">
        <f t="shared" ref="A1092:A1155" si="17">YEAR(B1092)&amp;"."&amp;INT((MONTH(B1092)-1)/3)+1</f>
        <v>2019.4</v>
      </c>
      <c r="B1092" s="54">
        <v>43791</v>
      </c>
      <c r="C1092" s="52">
        <v>2.2200000000000002</v>
      </c>
      <c r="D1092" s="9"/>
    </row>
    <row r="1093" spans="1:4" x14ac:dyDescent="0.25">
      <c r="A1093" s="7" t="str">
        <f t="shared" si="17"/>
        <v>2019.4</v>
      </c>
      <c r="B1093" s="54">
        <v>43790</v>
      </c>
      <c r="C1093" s="52">
        <v>2.2400000000000002</v>
      </c>
      <c r="D1093" s="9"/>
    </row>
    <row r="1094" spans="1:4" x14ac:dyDescent="0.25">
      <c r="A1094" s="7" t="str">
        <f t="shared" si="17"/>
        <v>2019.4</v>
      </c>
      <c r="B1094" s="54">
        <v>43789</v>
      </c>
      <c r="C1094" s="52">
        <v>2.2000000000000002</v>
      </c>
      <c r="D1094" s="9"/>
    </row>
    <row r="1095" spans="1:4" x14ac:dyDescent="0.25">
      <c r="A1095" s="7" t="str">
        <f t="shared" si="17"/>
        <v>2019.4</v>
      </c>
      <c r="B1095" s="54">
        <v>43788</v>
      </c>
      <c r="C1095" s="52">
        <v>2.2599999999999998</v>
      </c>
      <c r="D1095" s="9"/>
    </row>
    <row r="1096" spans="1:4" x14ac:dyDescent="0.25">
      <c r="A1096" s="7" t="str">
        <f t="shared" si="17"/>
        <v>2019.4</v>
      </c>
      <c r="B1096" s="54">
        <v>43787</v>
      </c>
      <c r="C1096" s="52">
        <v>2.2999999999999998</v>
      </c>
      <c r="D1096" s="9"/>
    </row>
    <row r="1097" spans="1:4" x14ac:dyDescent="0.25">
      <c r="A1097" s="7" t="str">
        <f t="shared" si="17"/>
        <v>2019.4</v>
      </c>
      <c r="B1097" s="54">
        <v>43784</v>
      </c>
      <c r="C1097" s="52">
        <v>2.31</v>
      </c>
      <c r="D1097" s="9"/>
    </row>
    <row r="1098" spans="1:4" x14ac:dyDescent="0.25">
      <c r="A1098" s="7" t="str">
        <f t="shared" si="17"/>
        <v>2019.4</v>
      </c>
      <c r="B1098" s="54">
        <v>43783</v>
      </c>
      <c r="C1098" s="52">
        <v>2.31</v>
      </c>
      <c r="D1098" s="9"/>
    </row>
    <row r="1099" spans="1:4" x14ac:dyDescent="0.25">
      <c r="A1099" s="7" t="str">
        <f t="shared" si="17"/>
        <v>2019.4</v>
      </c>
      <c r="B1099" s="54">
        <v>43782</v>
      </c>
      <c r="C1099" s="52">
        <v>2.36</v>
      </c>
      <c r="D1099" s="9"/>
    </row>
    <row r="1100" spans="1:4" x14ac:dyDescent="0.25">
      <c r="A1100" s="7" t="str">
        <f t="shared" si="17"/>
        <v>2019.4</v>
      </c>
      <c r="B1100" s="54">
        <v>43781</v>
      </c>
      <c r="C1100" s="52">
        <v>2.39</v>
      </c>
      <c r="D1100" s="9"/>
    </row>
    <row r="1101" spans="1:4" x14ac:dyDescent="0.25">
      <c r="A1101" s="7" t="str">
        <f t="shared" si="17"/>
        <v>2019.4</v>
      </c>
      <c r="B1101" s="54">
        <v>43780</v>
      </c>
      <c r="C1101" s="52">
        <v>2.4300000000000002</v>
      </c>
      <c r="D1101" s="9"/>
    </row>
    <row r="1102" spans="1:4" x14ac:dyDescent="0.25">
      <c r="A1102" s="7" t="str">
        <f t="shared" si="17"/>
        <v>2019.4</v>
      </c>
      <c r="B1102" s="54">
        <v>43777</v>
      </c>
      <c r="C1102" s="52">
        <v>2.4300000000000002</v>
      </c>
      <c r="D1102" s="9"/>
    </row>
    <row r="1103" spans="1:4" x14ac:dyDescent="0.25">
      <c r="A1103" s="7" t="str">
        <f t="shared" si="17"/>
        <v>2019.4</v>
      </c>
      <c r="B1103" s="54">
        <v>43776</v>
      </c>
      <c r="C1103" s="52">
        <v>2.4</v>
      </c>
      <c r="D1103" s="9"/>
    </row>
    <row r="1104" spans="1:4" x14ac:dyDescent="0.25">
      <c r="A1104" s="7" t="str">
        <f t="shared" si="17"/>
        <v>2019.4</v>
      </c>
      <c r="B1104" s="54">
        <v>43775</v>
      </c>
      <c r="C1104" s="52">
        <v>2.2999999999999998</v>
      </c>
      <c r="D1104" s="9"/>
    </row>
    <row r="1105" spans="1:4" x14ac:dyDescent="0.25">
      <c r="A1105" s="7" t="str">
        <f t="shared" si="17"/>
        <v>2019.4</v>
      </c>
      <c r="B1105" s="54">
        <v>43774</v>
      </c>
      <c r="C1105" s="52">
        <v>2.34</v>
      </c>
      <c r="D1105" s="9"/>
    </row>
    <row r="1106" spans="1:4" x14ac:dyDescent="0.25">
      <c r="A1106" s="7" t="str">
        <f t="shared" si="17"/>
        <v>2019.4</v>
      </c>
      <c r="B1106" s="54">
        <v>43773</v>
      </c>
      <c r="C1106" s="52">
        <v>2.27</v>
      </c>
      <c r="D1106" s="9"/>
    </row>
    <row r="1107" spans="1:4" x14ac:dyDescent="0.25">
      <c r="A1107" s="7" t="str">
        <f t="shared" si="17"/>
        <v>2019.4</v>
      </c>
      <c r="B1107" s="54">
        <v>43770</v>
      </c>
      <c r="C1107" s="52">
        <v>2.21</v>
      </c>
      <c r="D1107" s="9"/>
    </row>
    <row r="1108" spans="1:4" x14ac:dyDescent="0.25">
      <c r="A1108" s="7" t="str">
        <f t="shared" si="17"/>
        <v>2019.4</v>
      </c>
      <c r="B1108" s="54">
        <v>43769</v>
      </c>
      <c r="C1108" s="52">
        <v>2.17</v>
      </c>
      <c r="D1108" s="9"/>
    </row>
    <row r="1109" spans="1:4" x14ac:dyDescent="0.25">
      <c r="A1109" s="7" t="str">
        <f t="shared" si="17"/>
        <v>2019.4</v>
      </c>
      <c r="B1109" s="54">
        <v>43768</v>
      </c>
      <c r="C1109" s="52">
        <v>2.2599999999999998</v>
      </c>
      <c r="D1109" s="9"/>
    </row>
    <row r="1110" spans="1:4" x14ac:dyDescent="0.25">
      <c r="A1110" s="7" t="str">
        <f t="shared" si="17"/>
        <v>2019.4</v>
      </c>
      <c r="B1110" s="54">
        <v>43767</v>
      </c>
      <c r="C1110" s="52">
        <v>2.33</v>
      </c>
      <c r="D1110" s="9"/>
    </row>
    <row r="1111" spans="1:4" x14ac:dyDescent="0.25">
      <c r="A1111" s="7" t="str">
        <f t="shared" si="17"/>
        <v>2019.4</v>
      </c>
      <c r="B1111" s="54">
        <v>43766</v>
      </c>
      <c r="C1111" s="52">
        <v>2.34</v>
      </c>
      <c r="D1111" s="9"/>
    </row>
    <row r="1112" spans="1:4" x14ac:dyDescent="0.25">
      <c r="A1112" s="7" t="str">
        <f t="shared" si="17"/>
        <v>2019.4</v>
      </c>
      <c r="B1112" s="54">
        <v>43763</v>
      </c>
      <c r="C1112" s="52">
        <v>2.29</v>
      </c>
      <c r="D1112" s="9"/>
    </row>
    <row r="1113" spans="1:4" x14ac:dyDescent="0.25">
      <c r="A1113" s="7" t="str">
        <f t="shared" si="17"/>
        <v>2019.4</v>
      </c>
      <c r="B1113" s="54">
        <v>43762</v>
      </c>
      <c r="C1113" s="52">
        <v>2.2599999999999998</v>
      </c>
      <c r="D1113" s="9"/>
    </row>
    <row r="1114" spans="1:4" x14ac:dyDescent="0.25">
      <c r="A1114" s="7" t="str">
        <f t="shared" si="17"/>
        <v>2019.4</v>
      </c>
      <c r="B1114" s="54">
        <v>43761</v>
      </c>
      <c r="C1114" s="52">
        <v>2.25</v>
      </c>
      <c r="D1114" s="9"/>
    </row>
    <row r="1115" spans="1:4" x14ac:dyDescent="0.25">
      <c r="A1115" s="7" t="str">
        <f t="shared" si="17"/>
        <v>2019.4</v>
      </c>
      <c r="B1115" s="54">
        <v>43760</v>
      </c>
      <c r="C1115" s="52">
        <v>2.2599999999999998</v>
      </c>
      <c r="D1115" s="9"/>
    </row>
    <row r="1116" spans="1:4" x14ac:dyDescent="0.25">
      <c r="A1116" s="7" t="str">
        <f t="shared" si="17"/>
        <v>2019.4</v>
      </c>
      <c r="B1116" s="54">
        <v>43759</v>
      </c>
      <c r="C1116" s="52">
        <v>2.2799999999999998</v>
      </c>
      <c r="D1116" s="9"/>
    </row>
    <row r="1117" spans="1:4" x14ac:dyDescent="0.25">
      <c r="A1117" s="7" t="str">
        <f t="shared" si="17"/>
        <v>2019.4</v>
      </c>
      <c r="B1117" s="54">
        <v>43756</v>
      </c>
      <c r="C1117" s="52">
        <v>2.25</v>
      </c>
      <c r="D1117" s="9"/>
    </row>
    <row r="1118" spans="1:4" x14ac:dyDescent="0.25">
      <c r="A1118" s="7" t="str">
        <f t="shared" si="17"/>
        <v>2019.4</v>
      </c>
      <c r="B1118" s="54">
        <v>43755</v>
      </c>
      <c r="C1118" s="52">
        <v>2.2400000000000002</v>
      </c>
      <c r="D1118" s="9"/>
    </row>
    <row r="1119" spans="1:4" x14ac:dyDescent="0.25">
      <c r="A1119" s="7" t="str">
        <f t="shared" si="17"/>
        <v>2019.4</v>
      </c>
      <c r="B1119" s="54">
        <v>43754</v>
      </c>
      <c r="C1119" s="52">
        <v>2.23</v>
      </c>
      <c r="D1119" s="9"/>
    </row>
    <row r="1120" spans="1:4" x14ac:dyDescent="0.25">
      <c r="A1120" s="7" t="str">
        <f t="shared" si="17"/>
        <v>2019.4</v>
      </c>
      <c r="B1120" s="54">
        <v>43753</v>
      </c>
      <c r="C1120" s="52">
        <v>2.23</v>
      </c>
      <c r="D1120" s="9"/>
    </row>
    <row r="1121" spans="1:4" x14ac:dyDescent="0.25">
      <c r="A1121" s="7" t="str">
        <f t="shared" si="17"/>
        <v>2019.4</v>
      </c>
      <c r="B1121" s="54">
        <v>43752</v>
      </c>
      <c r="C1121" s="52">
        <v>2.2200000000000002</v>
      </c>
      <c r="D1121" s="9"/>
    </row>
    <row r="1122" spans="1:4" x14ac:dyDescent="0.25">
      <c r="A1122" s="7" t="str">
        <f t="shared" si="17"/>
        <v>2019.4</v>
      </c>
      <c r="B1122" s="54">
        <v>43749</v>
      </c>
      <c r="C1122" s="52">
        <v>2.2200000000000002</v>
      </c>
      <c r="D1122" s="9"/>
    </row>
    <row r="1123" spans="1:4" x14ac:dyDescent="0.25">
      <c r="A1123" s="7" t="str">
        <f t="shared" si="17"/>
        <v>2019.4</v>
      </c>
      <c r="B1123" s="54">
        <v>43748</v>
      </c>
      <c r="C1123" s="52">
        <v>2.16</v>
      </c>
      <c r="D1123" s="9"/>
    </row>
    <row r="1124" spans="1:4" x14ac:dyDescent="0.25">
      <c r="A1124" s="7" t="str">
        <f t="shared" si="17"/>
        <v>2019.4</v>
      </c>
      <c r="B1124" s="54">
        <v>43747</v>
      </c>
      <c r="C1124" s="52">
        <v>2.08</v>
      </c>
      <c r="D1124" s="9"/>
    </row>
    <row r="1125" spans="1:4" x14ac:dyDescent="0.25">
      <c r="A1125" s="7" t="str">
        <f t="shared" si="17"/>
        <v>2019.4</v>
      </c>
      <c r="B1125" s="54">
        <v>43746</v>
      </c>
      <c r="C1125" s="52">
        <v>2.04</v>
      </c>
      <c r="D1125" s="9"/>
    </row>
    <row r="1126" spans="1:4" x14ac:dyDescent="0.25">
      <c r="A1126" s="7" t="str">
        <f t="shared" si="17"/>
        <v>2019.4</v>
      </c>
      <c r="B1126" s="54">
        <v>43745</v>
      </c>
      <c r="C1126" s="52">
        <v>2.0499999999999998</v>
      </c>
      <c r="D1126" s="9"/>
    </row>
    <row r="1127" spans="1:4" x14ac:dyDescent="0.25">
      <c r="A1127" s="7" t="str">
        <f t="shared" si="17"/>
        <v>2019.4</v>
      </c>
      <c r="B1127" s="54">
        <v>43742</v>
      </c>
      <c r="C1127" s="52">
        <v>2.0099999999999998</v>
      </c>
      <c r="D1127" s="9"/>
    </row>
    <row r="1128" spans="1:4" x14ac:dyDescent="0.25">
      <c r="A1128" s="7" t="str">
        <f t="shared" si="17"/>
        <v>2019.4</v>
      </c>
      <c r="B1128" s="54">
        <v>43741</v>
      </c>
      <c r="C1128" s="52">
        <v>2.04</v>
      </c>
      <c r="D1128" s="9"/>
    </row>
    <row r="1129" spans="1:4" x14ac:dyDescent="0.25">
      <c r="A1129" s="7" t="str">
        <f t="shared" si="17"/>
        <v>2019.4</v>
      </c>
      <c r="B1129" s="54">
        <v>43740</v>
      </c>
      <c r="C1129" s="52">
        <v>2.09</v>
      </c>
      <c r="D1129" s="9"/>
    </row>
    <row r="1130" spans="1:4" x14ac:dyDescent="0.25">
      <c r="A1130" s="7" t="str">
        <f t="shared" si="17"/>
        <v>2019.4</v>
      </c>
      <c r="B1130" s="54">
        <v>43739</v>
      </c>
      <c r="C1130" s="52">
        <v>2.11</v>
      </c>
      <c r="D1130" s="9"/>
    </row>
    <row r="1131" spans="1:4" x14ac:dyDescent="0.25">
      <c r="A1131" s="7" t="str">
        <f t="shared" si="17"/>
        <v>2019.3</v>
      </c>
      <c r="B1131" s="54">
        <v>43738</v>
      </c>
      <c r="C1131" s="52">
        <v>2.12</v>
      </c>
      <c r="D1131" s="9"/>
    </row>
    <row r="1132" spans="1:4" x14ac:dyDescent="0.25">
      <c r="A1132" s="7" t="str">
        <f t="shared" si="17"/>
        <v>2019.3</v>
      </c>
      <c r="B1132" s="54">
        <v>43735</v>
      </c>
      <c r="C1132" s="52">
        <v>2.13</v>
      </c>
      <c r="D1132" s="9"/>
    </row>
    <row r="1133" spans="1:4" x14ac:dyDescent="0.25">
      <c r="A1133" s="7" t="str">
        <f t="shared" si="17"/>
        <v>2019.3</v>
      </c>
      <c r="B1133" s="54">
        <v>43734</v>
      </c>
      <c r="C1133" s="52">
        <v>2.15</v>
      </c>
      <c r="D1133" s="9"/>
    </row>
    <row r="1134" spans="1:4" x14ac:dyDescent="0.25">
      <c r="A1134" s="7" t="str">
        <f t="shared" si="17"/>
        <v>2019.3</v>
      </c>
      <c r="B1134" s="54">
        <v>43733</v>
      </c>
      <c r="C1134" s="52">
        <v>2.1800000000000002</v>
      </c>
      <c r="D1134" s="9"/>
    </row>
    <row r="1135" spans="1:4" x14ac:dyDescent="0.25">
      <c r="A1135" s="7" t="str">
        <f t="shared" si="17"/>
        <v>2019.3</v>
      </c>
      <c r="B1135" s="54">
        <v>43732</v>
      </c>
      <c r="C1135" s="52">
        <v>2.09</v>
      </c>
      <c r="D1135" s="9"/>
    </row>
    <row r="1136" spans="1:4" x14ac:dyDescent="0.25">
      <c r="A1136" s="7" t="str">
        <f t="shared" si="17"/>
        <v>2019.3</v>
      </c>
      <c r="B1136" s="54">
        <v>43731</v>
      </c>
      <c r="C1136" s="52">
        <v>2.16</v>
      </c>
      <c r="D1136" s="9"/>
    </row>
    <row r="1137" spans="1:4" x14ac:dyDescent="0.25">
      <c r="A1137" s="7" t="str">
        <f t="shared" si="17"/>
        <v>2019.3</v>
      </c>
      <c r="B1137" s="54">
        <v>43728</v>
      </c>
      <c r="C1137" s="52">
        <v>2.17</v>
      </c>
      <c r="D1137" s="9"/>
    </row>
    <row r="1138" spans="1:4" x14ac:dyDescent="0.25">
      <c r="A1138" s="7" t="str">
        <f t="shared" si="17"/>
        <v>2019.3</v>
      </c>
      <c r="B1138" s="54">
        <v>43727</v>
      </c>
      <c r="C1138" s="52">
        <v>2.2200000000000002</v>
      </c>
      <c r="D1138" s="9"/>
    </row>
    <row r="1139" spans="1:4" x14ac:dyDescent="0.25">
      <c r="A1139" s="7" t="str">
        <f t="shared" si="17"/>
        <v>2019.3</v>
      </c>
      <c r="B1139" s="54">
        <v>43726</v>
      </c>
      <c r="C1139" s="52">
        <v>2.25</v>
      </c>
      <c r="D1139" s="9"/>
    </row>
    <row r="1140" spans="1:4" x14ac:dyDescent="0.25">
      <c r="A1140" s="7" t="str">
        <f t="shared" si="17"/>
        <v>2019.3</v>
      </c>
      <c r="B1140" s="54">
        <v>43725</v>
      </c>
      <c r="C1140" s="52">
        <v>2.27</v>
      </c>
      <c r="D1140" s="9"/>
    </row>
    <row r="1141" spans="1:4" x14ac:dyDescent="0.25">
      <c r="A1141" s="7" t="str">
        <f t="shared" si="17"/>
        <v>2019.3</v>
      </c>
      <c r="B1141" s="54">
        <v>43724</v>
      </c>
      <c r="C1141" s="52">
        <v>2.31</v>
      </c>
      <c r="D1141" s="9"/>
    </row>
    <row r="1142" spans="1:4" x14ac:dyDescent="0.25">
      <c r="A1142" s="7" t="str">
        <f t="shared" si="17"/>
        <v>2019.3</v>
      </c>
      <c r="B1142" s="54">
        <v>43721</v>
      </c>
      <c r="C1142" s="52">
        <v>2.37</v>
      </c>
      <c r="D1142" s="9"/>
    </row>
    <row r="1143" spans="1:4" x14ac:dyDescent="0.25">
      <c r="A1143" s="7" t="str">
        <f t="shared" si="17"/>
        <v>2019.3</v>
      </c>
      <c r="B1143" s="54">
        <v>43720</v>
      </c>
      <c r="C1143" s="52">
        <v>2.2200000000000002</v>
      </c>
      <c r="D1143" s="9"/>
    </row>
    <row r="1144" spans="1:4" x14ac:dyDescent="0.25">
      <c r="A1144" s="7" t="str">
        <f t="shared" si="17"/>
        <v>2019.3</v>
      </c>
      <c r="B1144" s="54">
        <v>43719</v>
      </c>
      <c r="C1144" s="52">
        <v>2.2200000000000002</v>
      </c>
      <c r="D1144" s="9"/>
    </row>
    <row r="1145" spans="1:4" x14ac:dyDescent="0.25">
      <c r="A1145" s="7" t="str">
        <f t="shared" si="17"/>
        <v>2019.3</v>
      </c>
      <c r="B1145" s="54">
        <v>43718</v>
      </c>
      <c r="C1145" s="52">
        <v>2.19</v>
      </c>
      <c r="D1145" s="9"/>
    </row>
    <row r="1146" spans="1:4" x14ac:dyDescent="0.25">
      <c r="A1146" s="7" t="str">
        <f t="shared" si="17"/>
        <v>2019.3</v>
      </c>
      <c r="B1146" s="54">
        <v>43717</v>
      </c>
      <c r="C1146" s="52">
        <v>2.11</v>
      </c>
      <c r="D1146" s="9"/>
    </row>
    <row r="1147" spans="1:4" x14ac:dyDescent="0.25">
      <c r="A1147" s="7" t="str">
        <f t="shared" si="17"/>
        <v>2019.3</v>
      </c>
      <c r="B1147" s="54">
        <v>43714</v>
      </c>
      <c r="C1147" s="52">
        <v>2.02</v>
      </c>
      <c r="D1147" s="9"/>
    </row>
    <row r="1148" spans="1:4" x14ac:dyDescent="0.25">
      <c r="A1148" s="7" t="str">
        <f t="shared" si="17"/>
        <v>2019.3</v>
      </c>
      <c r="B1148" s="54">
        <v>43713</v>
      </c>
      <c r="C1148" s="52">
        <v>2.06</v>
      </c>
      <c r="D1148" s="9"/>
    </row>
    <row r="1149" spans="1:4" x14ac:dyDescent="0.25">
      <c r="A1149" s="7" t="str">
        <f t="shared" si="17"/>
        <v>2019.3</v>
      </c>
      <c r="B1149" s="54">
        <v>43712</v>
      </c>
      <c r="C1149" s="52">
        <v>1.97</v>
      </c>
      <c r="D1149" s="9"/>
    </row>
    <row r="1150" spans="1:4" x14ac:dyDescent="0.25">
      <c r="A1150" s="7" t="str">
        <f t="shared" si="17"/>
        <v>2019.3</v>
      </c>
      <c r="B1150" s="54">
        <v>43711</v>
      </c>
      <c r="C1150" s="52">
        <v>1.95</v>
      </c>
      <c r="D1150" s="9"/>
    </row>
    <row r="1151" spans="1:4" x14ac:dyDescent="0.25">
      <c r="A1151" s="7" t="str">
        <f t="shared" si="17"/>
        <v>2019.3</v>
      </c>
      <c r="B1151" s="54">
        <v>43710</v>
      </c>
      <c r="C1151" s="52">
        <v>1.96</v>
      </c>
      <c r="D1151" s="9"/>
    </row>
    <row r="1152" spans="1:4" x14ac:dyDescent="0.25">
      <c r="A1152" s="7" t="str">
        <f t="shared" si="17"/>
        <v>2019.3</v>
      </c>
      <c r="B1152" s="54">
        <v>43707</v>
      </c>
      <c r="C1152" s="52">
        <v>1.96</v>
      </c>
      <c r="D1152" s="9"/>
    </row>
    <row r="1153" spans="1:4" x14ac:dyDescent="0.25">
      <c r="A1153" s="7" t="str">
        <f t="shared" si="17"/>
        <v>2019.3</v>
      </c>
      <c r="B1153" s="54">
        <v>43706</v>
      </c>
      <c r="C1153" s="52">
        <v>1.97</v>
      </c>
      <c r="D1153" s="9"/>
    </row>
    <row r="1154" spans="1:4" x14ac:dyDescent="0.25">
      <c r="A1154" s="7" t="str">
        <f t="shared" si="17"/>
        <v>2019.3</v>
      </c>
      <c r="B1154" s="54">
        <v>43705</v>
      </c>
      <c r="C1154" s="52">
        <v>1.94</v>
      </c>
      <c r="D1154" s="9"/>
    </row>
    <row r="1155" spans="1:4" x14ac:dyDescent="0.25">
      <c r="A1155" s="7" t="str">
        <f t="shared" si="17"/>
        <v>2019.3</v>
      </c>
      <c r="B1155" s="54">
        <v>43704</v>
      </c>
      <c r="C1155" s="52">
        <v>1.97</v>
      </c>
      <c r="D1155" s="9"/>
    </row>
    <row r="1156" spans="1:4" x14ac:dyDescent="0.25">
      <c r="A1156" s="7" t="str">
        <f t="shared" ref="A1156:A1219" si="18">YEAR(B1156)&amp;"."&amp;INT((MONTH(B1156)-1)/3)+1</f>
        <v>2019.3</v>
      </c>
      <c r="B1156" s="54">
        <v>43703</v>
      </c>
      <c r="C1156" s="52">
        <v>2.04</v>
      </c>
      <c r="D1156" s="9"/>
    </row>
    <row r="1157" spans="1:4" x14ac:dyDescent="0.25">
      <c r="A1157" s="7" t="str">
        <f t="shared" si="18"/>
        <v>2019.3</v>
      </c>
      <c r="B1157" s="54">
        <v>43700</v>
      </c>
      <c r="C1157" s="52">
        <v>2.02</v>
      </c>
      <c r="D1157" s="9"/>
    </row>
    <row r="1158" spans="1:4" x14ac:dyDescent="0.25">
      <c r="A1158" s="7" t="str">
        <f t="shared" si="18"/>
        <v>2019.3</v>
      </c>
      <c r="B1158" s="54">
        <v>43699</v>
      </c>
      <c r="C1158" s="52">
        <v>2.11</v>
      </c>
      <c r="D1158" s="9"/>
    </row>
    <row r="1159" spans="1:4" x14ac:dyDescent="0.25">
      <c r="A1159" s="7" t="str">
        <f t="shared" si="18"/>
        <v>2019.3</v>
      </c>
      <c r="B1159" s="54">
        <v>43698</v>
      </c>
      <c r="C1159" s="52">
        <v>2.0699999999999998</v>
      </c>
      <c r="D1159" s="9"/>
    </row>
    <row r="1160" spans="1:4" x14ac:dyDescent="0.25">
      <c r="A1160" s="7" t="str">
        <f t="shared" si="18"/>
        <v>2019.3</v>
      </c>
      <c r="B1160" s="54">
        <v>43697</v>
      </c>
      <c r="C1160" s="52">
        <v>2.04</v>
      </c>
      <c r="D1160" s="9"/>
    </row>
    <row r="1161" spans="1:4" x14ac:dyDescent="0.25">
      <c r="A1161" s="7" t="str">
        <f t="shared" si="18"/>
        <v>2019.3</v>
      </c>
      <c r="B1161" s="54">
        <v>43696</v>
      </c>
      <c r="C1161" s="52">
        <v>2.08</v>
      </c>
      <c r="D1161" s="9"/>
    </row>
    <row r="1162" spans="1:4" x14ac:dyDescent="0.25">
      <c r="A1162" s="7" t="str">
        <f t="shared" si="18"/>
        <v>2019.3</v>
      </c>
      <c r="B1162" s="54">
        <v>43693</v>
      </c>
      <c r="C1162" s="52">
        <v>2.0099999999999998</v>
      </c>
      <c r="D1162" s="9"/>
    </row>
    <row r="1163" spans="1:4" x14ac:dyDescent="0.25">
      <c r="A1163" s="7" t="str">
        <f t="shared" si="18"/>
        <v>2019.3</v>
      </c>
      <c r="B1163" s="54">
        <v>43692</v>
      </c>
      <c r="C1163" s="52">
        <v>1.98</v>
      </c>
      <c r="D1163" s="9"/>
    </row>
    <row r="1164" spans="1:4" x14ac:dyDescent="0.25">
      <c r="A1164" s="7" t="str">
        <f t="shared" si="18"/>
        <v>2019.3</v>
      </c>
      <c r="B1164" s="54">
        <v>43691</v>
      </c>
      <c r="C1164" s="52">
        <v>2.0299999999999998</v>
      </c>
      <c r="D1164" s="9"/>
    </row>
    <row r="1165" spans="1:4" x14ac:dyDescent="0.25">
      <c r="A1165" s="7" t="str">
        <f t="shared" si="18"/>
        <v>2019.3</v>
      </c>
      <c r="B1165" s="54">
        <v>43690</v>
      </c>
      <c r="C1165" s="52">
        <v>2.15</v>
      </c>
      <c r="D1165" s="9"/>
    </row>
    <row r="1166" spans="1:4" x14ac:dyDescent="0.25">
      <c r="A1166" s="7" t="str">
        <f t="shared" si="18"/>
        <v>2019.3</v>
      </c>
      <c r="B1166" s="54">
        <v>43689</v>
      </c>
      <c r="C1166" s="52">
        <v>2.14</v>
      </c>
      <c r="D1166" s="9"/>
    </row>
    <row r="1167" spans="1:4" x14ac:dyDescent="0.25">
      <c r="A1167" s="7" t="str">
        <f t="shared" si="18"/>
        <v>2019.3</v>
      </c>
      <c r="B1167" s="54">
        <v>43686</v>
      </c>
      <c r="C1167" s="52">
        <v>2.2599999999999998</v>
      </c>
      <c r="D1167" s="9"/>
    </row>
    <row r="1168" spans="1:4" x14ac:dyDescent="0.25">
      <c r="A1168" s="7" t="str">
        <f t="shared" si="18"/>
        <v>2019.3</v>
      </c>
      <c r="B1168" s="54">
        <v>43685</v>
      </c>
      <c r="C1168" s="52">
        <v>2.25</v>
      </c>
      <c r="D1168" s="9"/>
    </row>
    <row r="1169" spans="1:4" x14ac:dyDescent="0.25">
      <c r="A1169" s="7" t="str">
        <f t="shared" si="18"/>
        <v>2019.3</v>
      </c>
      <c r="B1169" s="54">
        <v>43684</v>
      </c>
      <c r="C1169" s="52">
        <v>2.2200000000000002</v>
      </c>
      <c r="D1169" s="9"/>
    </row>
    <row r="1170" spans="1:4" x14ac:dyDescent="0.25">
      <c r="A1170" s="7" t="str">
        <f t="shared" si="18"/>
        <v>2019.3</v>
      </c>
      <c r="B1170" s="54">
        <v>43683</v>
      </c>
      <c r="C1170" s="52">
        <v>2.25</v>
      </c>
      <c r="D1170" s="9"/>
    </row>
    <row r="1171" spans="1:4" x14ac:dyDescent="0.25">
      <c r="A1171" s="7" t="str">
        <f t="shared" si="18"/>
        <v>2019.3</v>
      </c>
      <c r="B1171" s="54">
        <v>43682</v>
      </c>
      <c r="C1171" s="52">
        <v>2.2999999999999998</v>
      </c>
      <c r="D1171" s="9"/>
    </row>
    <row r="1172" spans="1:4" x14ac:dyDescent="0.25">
      <c r="A1172" s="7" t="str">
        <f t="shared" si="18"/>
        <v>2019.3</v>
      </c>
      <c r="B1172" s="54">
        <v>43679</v>
      </c>
      <c r="C1172" s="52">
        <v>2.39</v>
      </c>
      <c r="D1172" s="9"/>
    </row>
    <row r="1173" spans="1:4" x14ac:dyDescent="0.25">
      <c r="A1173" s="7" t="str">
        <f t="shared" si="18"/>
        <v>2019.3</v>
      </c>
      <c r="B1173" s="54">
        <v>43678</v>
      </c>
      <c r="C1173" s="52">
        <v>2.44</v>
      </c>
      <c r="D1173" s="9"/>
    </row>
    <row r="1174" spans="1:4" x14ac:dyDescent="0.25">
      <c r="A1174" s="7" t="str">
        <f t="shared" si="18"/>
        <v>2019.3</v>
      </c>
      <c r="B1174" s="54">
        <v>43677</v>
      </c>
      <c r="C1174" s="52">
        <v>2.5299999999999998</v>
      </c>
      <c r="D1174" s="9"/>
    </row>
    <row r="1175" spans="1:4" x14ac:dyDescent="0.25">
      <c r="A1175" s="7" t="str">
        <f t="shared" si="18"/>
        <v>2019.3</v>
      </c>
      <c r="B1175" s="54">
        <v>43676</v>
      </c>
      <c r="C1175" s="52">
        <v>2.58</v>
      </c>
      <c r="D1175" s="9"/>
    </row>
    <row r="1176" spans="1:4" x14ac:dyDescent="0.25">
      <c r="A1176" s="7" t="str">
        <f t="shared" si="18"/>
        <v>2019.3</v>
      </c>
      <c r="B1176" s="54">
        <v>43675</v>
      </c>
      <c r="C1176" s="52">
        <v>2.59</v>
      </c>
      <c r="D1176" s="9"/>
    </row>
    <row r="1177" spans="1:4" x14ac:dyDescent="0.25">
      <c r="A1177" s="7" t="str">
        <f t="shared" si="18"/>
        <v>2019.3</v>
      </c>
      <c r="B1177" s="54">
        <v>43672</v>
      </c>
      <c r="C1177" s="52">
        <v>2.59</v>
      </c>
      <c r="D1177" s="9"/>
    </row>
    <row r="1178" spans="1:4" x14ac:dyDescent="0.25">
      <c r="A1178" s="7" t="str">
        <f t="shared" si="18"/>
        <v>2019.3</v>
      </c>
      <c r="B1178" s="54">
        <v>43671</v>
      </c>
      <c r="C1178" s="52">
        <v>2.6</v>
      </c>
      <c r="D1178" s="9"/>
    </row>
    <row r="1179" spans="1:4" x14ac:dyDescent="0.25">
      <c r="A1179" s="7" t="str">
        <f t="shared" si="18"/>
        <v>2019.3</v>
      </c>
      <c r="B1179" s="54">
        <v>43670</v>
      </c>
      <c r="C1179" s="52">
        <v>2.58</v>
      </c>
      <c r="D1179" s="9"/>
    </row>
    <row r="1180" spans="1:4" x14ac:dyDescent="0.25">
      <c r="A1180" s="7" t="str">
        <f t="shared" si="18"/>
        <v>2019.3</v>
      </c>
      <c r="B1180" s="54">
        <v>43669</v>
      </c>
      <c r="C1180" s="52">
        <v>2.61</v>
      </c>
      <c r="D1180" s="9"/>
    </row>
    <row r="1181" spans="1:4" x14ac:dyDescent="0.25">
      <c r="A1181" s="7" t="str">
        <f t="shared" si="18"/>
        <v>2019.3</v>
      </c>
      <c r="B1181" s="54">
        <v>43668</v>
      </c>
      <c r="C1181" s="52">
        <v>2.58</v>
      </c>
      <c r="D1181" s="9"/>
    </row>
    <row r="1182" spans="1:4" x14ac:dyDescent="0.25">
      <c r="A1182" s="7" t="str">
        <f t="shared" si="18"/>
        <v>2019.3</v>
      </c>
      <c r="B1182" s="54">
        <v>43665</v>
      </c>
      <c r="C1182" s="52">
        <v>2.57</v>
      </c>
      <c r="D1182" s="9"/>
    </row>
    <row r="1183" spans="1:4" x14ac:dyDescent="0.25">
      <c r="A1183" s="7" t="str">
        <f t="shared" si="18"/>
        <v>2019.3</v>
      </c>
      <c r="B1183" s="54">
        <v>43664</v>
      </c>
      <c r="C1183" s="52">
        <v>2.56</v>
      </c>
      <c r="D1183" s="9"/>
    </row>
    <row r="1184" spans="1:4" x14ac:dyDescent="0.25">
      <c r="A1184" s="7" t="str">
        <f t="shared" si="18"/>
        <v>2019.3</v>
      </c>
      <c r="B1184" s="54">
        <v>43663</v>
      </c>
      <c r="C1184" s="52">
        <v>2.57</v>
      </c>
      <c r="D1184" s="9"/>
    </row>
    <row r="1185" spans="1:4" x14ac:dyDescent="0.25">
      <c r="A1185" s="7" t="str">
        <f t="shared" si="18"/>
        <v>2019.3</v>
      </c>
      <c r="B1185" s="54">
        <v>43662</v>
      </c>
      <c r="C1185" s="52">
        <v>2.63</v>
      </c>
      <c r="D1185" s="9"/>
    </row>
    <row r="1186" spans="1:4" x14ac:dyDescent="0.25">
      <c r="A1186" s="7" t="str">
        <f t="shared" si="18"/>
        <v>2019.3</v>
      </c>
      <c r="B1186" s="54">
        <v>43661</v>
      </c>
      <c r="C1186" s="52">
        <v>2.61</v>
      </c>
      <c r="D1186" s="9"/>
    </row>
    <row r="1187" spans="1:4" x14ac:dyDescent="0.25">
      <c r="A1187" s="7" t="str">
        <f t="shared" si="18"/>
        <v>2019.3</v>
      </c>
      <c r="B1187" s="54">
        <v>43658</v>
      </c>
      <c r="C1187" s="52">
        <v>2.64</v>
      </c>
      <c r="D1187" s="9"/>
    </row>
    <row r="1188" spans="1:4" x14ac:dyDescent="0.25">
      <c r="A1188" s="7" t="str">
        <f t="shared" si="18"/>
        <v>2019.3</v>
      </c>
      <c r="B1188" s="54">
        <v>43657</v>
      </c>
      <c r="C1188" s="52">
        <v>2.65</v>
      </c>
      <c r="D1188" s="9"/>
    </row>
    <row r="1189" spans="1:4" x14ac:dyDescent="0.25">
      <c r="A1189" s="7" t="str">
        <f t="shared" si="18"/>
        <v>2019.3</v>
      </c>
      <c r="B1189" s="54">
        <v>43656</v>
      </c>
      <c r="C1189" s="52">
        <v>2.57</v>
      </c>
      <c r="D1189" s="9"/>
    </row>
    <row r="1190" spans="1:4" x14ac:dyDescent="0.25">
      <c r="A1190" s="7" t="str">
        <f t="shared" si="18"/>
        <v>2019.3</v>
      </c>
      <c r="B1190" s="54">
        <v>43655</v>
      </c>
      <c r="C1190" s="52">
        <v>2.54</v>
      </c>
      <c r="D1190" s="9"/>
    </row>
    <row r="1191" spans="1:4" x14ac:dyDescent="0.25">
      <c r="A1191" s="7" t="str">
        <f t="shared" si="18"/>
        <v>2019.3</v>
      </c>
      <c r="B1191" s="54">
        <v>43654</v>
      </c>
      <c r="C1191" s="52">
        <v>2.5299999999999998</v>
      </c>
      <c r="D1191" s="9"/>
    </row>
    <row r="1192" spans="1:4" x14ac:dyDescent="0.25">
      <c r="A1192" s="7" t="str">
        <f t="shared" si="18"/>
        <v>2019.3</v>
      </c>
      <c r="B1192" s="54">
        <v>43651</v>
      </c>
      <c r="C1192" s="52">
        <v>2.54</v>
      </c>
      <c r="D1192" s="9"/>
    </row>
    <row r="1193" spans="1:4" x14ac:dyDescent="0.25">
      <c r="A1193" s="7" t="str">
        <f t="shared" si="18"/>
        <v>2019.3</v>
      </c>
      <c r="B1193" s="54">
        <v>43650</v>
      </c>
      <c r="C1193" s="52">
        <v>2.4700000000000002</v>
      </c>
      <c r="D1193" s="9"/>
    </row>
    <row r="1194" spans="1:4" x14ac:dyDescent="0.25">
      <c r="A1194" s="7" t="str">
        <f t="shared" si="18"/>
        <v>2019.3</v>
      </c>
      <c r="B1194" s="54">
        <v>43649</v>
      </c>
      <c r="C1194" s="52">
        <v>2.4700000000000002</v>
      </c>
      <c r="D1194" s="9"/>
    </row>
    <row r="1195" spans="1:4" x14ac:dyDescent="0.25">
      <c r="A1195" s="7" t="str">
        <f t="shared" si="18"/>
        <v>2019.3</v>
      </c>
      <c r="B1195" s="54">
        <v>43648</v>
      </c>
      <c r="C1195" s="52">
        <v>2.5099999999999998</v>
      </c>
      <c r="D1195" s="9"/>
    </row>
    <row r="1196" spans="1:4" x14ac:dyDescent="0.25">
      <c r="A1196" s="7" t="str">
        <f t="shared" si="18"/>
        <v>2019.3</v>
      </c>
      <c r="B1196" s="54">
        <v>43647</v>
      </c>
      <c r="C1196" s="52">
        <v>2.5499999999999998</v>
      </c>
      <c r="D1196" s="9"/>
    </row>
    <row r="1197" spans="1:4" x14ac:dyDescent="0.25">
      <c r="A1197" s="7" t="str">
        <f t="shared" si="18"/>
        <v>2019.2</v>
      </c>
      <c r="B1197" s="54">
        <v>43644</v>
      </c>
      <c r="C1197" s="52">
        <v>2.52</v>
      </c>
      <c r="D1197" s="9"/>
    </row>
    <row r="1198" spans="1:4" x14ac:dyDescent="0.25">
      <c r="A1198" s="7" t="str">
        <f t="shared" si="18"/>
        <v>2019.2</v>
      </c>
      <c r="B1198" s="54">
        <v>43643</v>
      </c>
      <c r="C1198" s="52">
        <v>2.52</v>
      </c>
      <c r="D1198" s="9"/>
    </row>
    <row r="1199" spans="1:4" x14ac:dyDescent="0.25">
      <c r="A1199" s="7" t="str">
        <f t="shared" si="18"/>
        <v>2019.2</v>
      </c>
      <c r="B1199" s="54">
        <v>43642</v>
      </c>
      <c r="C1199" s="52">
        <v>2.57</v>
      </c>
      <c r="D1199" s="9"/>
    </row>
    <row r="1200" spans="1:4" x14ac:dyDescent="0.25">
      <c r="A1200" s="7" t="str">
        <f t="shared" si="18"/>
        <v>2019.2</v>
      </c>
      <c r="B1200" s="54">
        <v>43641</v>
      </c>
      <c r="C1200" s="52">
        <v>2.5299999999999998</v>
      </c>
      <c r="D1200" s="9"/>
    </row>
    <row r="1201" spans="1:4" x14ac:dyDescent="0.25">
      <c r="A1201" s="7" t="str">
        <f t="shared" si="18"/>
        <v>2019.2</v>
      </c>
      <c r="B1201" s="54">
        <v>43640</v>
      </c>
      <c r="C1201" s="52">
        <v>2.5499999999999998</v>
      </c>
      <c r="D1201" s="9"/>
    </row>
    <row r="1202" spans="1:4" x14ac:dyDescent="0.25">
      <c r="A1202" s="7" t="str">
        <f t="shared" si="18"/>
        <v>2019.2</v>
      </c>
      <c r="B1202" s="54">
        <v>43637</v>
      </c>
      <c r="C1202" s="52">
        <v>2.59</v>
      </c>
      <c r="D1202" s="9"/>
    </row>
    <row r="1203" spans="1:4" x14ac:dyDescent="0.25">
      <c r="A1203" s="7" t="str">
        <f t="shared" si="18"/>
        <v>2019.2</v>
      </c>
      <c r="B1203" s="54">
        <v>43636</v>
      </c>
      <c r="C1203" s="52">
        <v>2.5299999999999998</v>
      </c>
      <c r="D1203" s="9"/>
    </row>
    <row r="1204" spans="1:4" x14ac:dyDescent="0.25">
      <c r="A1204" s="7" t="str">
        <f t="shared" si="18"/>
        <v>2019.2</v>
      </c>
      <c r="B1204" s="54">
        <v>43635</v>
      </c>
      <c r="C1204" s="52">
        <v>2.54</v>
      </c>
      <c r="D1204" s="9"/>
    </row>
    <row r="1205" spans="1:4" x14ac:dyDescent="0.25">
      <c r="A1205" s="7" t="str">
        <f t="shared" si="18"/>
        <v>2019.2</v>
      </c>
      <c r="B1205" s="54">
        <v>43634</v>
      </c>
      <c r="C1205" s="52">
        <v>2.5499999999999998</v>
      </c>
      <c r="D1205" s="9"/>
    </row>
    <row r="1206" spans="1:4" x14ac:dyDescent="0.25">
      <c r="A1206" s="7" t="str">
        <f t="shared" si="18"/>
        <v>2019.2</v>
      </c>
      <c r="B1206" s="54">
        <v>43633</v>
      </c>
      <c r="C1206" s="52">
        <v>2.58</v>
      </c>
      <c r="D1206" s="9"/>
    </row>
    <row r="1207" spans="1:4" x14ac:dyDescent="0.25">
      <c r="A1207" s="7" t="str">
        <f t="shared" si="18"/>
        <v>2019.2</v>
      </c>
      <c r="B1207" s="54">
        <v>43630</v>
      </c>
      <c r="C1207" s="52">
        <v>2.59</v>
      </c>
      <c r="D1207" s="9"/>
    </row>
    <row r="1208" spans="1:4" x14ac:dyDescent="0.25">
      <c r="A1208" s="7" t="str">
        <f t="shared" si="18"/>
        <v>2019.2</v>
      </c>
      <c r="B1208" s="54">
        <v>43629</v>
      </c>
      <c r="C1208" s="52">
        <v>2.61</v>
      </c>
      <c r="D1208" s="9"/>
    </row>
    <row r="1209" spans="1:4" x14ac:dyDescent="0.25">
      <c r="A1209" s="7" t="str">
        <f t="shared" si="18"/>
        <v>2019.2</v>
      </c>
      <c r="B1209" s="54">
        <v>43628</v>
      </c>
      <c r="C1209" s="52">
        <v>2.62</v>
      </c>
      <c r="D1209" s="9"/>
    </row>
    <row r="1210" spans="1:4" x14ac:dyDescent="0.25">
      <c r="A1210" s="7" t="str">
        <f t="shared" si="18"/>
        <v>2019.2</v>
      </c>
      <c r="B1210" s="54">
        <v>43627</v>
      </c>
      <c r="C1210" s="52">
        <v>2.62</v>
      </c>
      <c r="D1210" s="9"/>
    </row>
    <row r="1211" spans="1:4" x14ac:dyDescent="0.25">
      <c r="A1211" s="7" t="str">
        <f t="shared" si="18"/>
        <v>2019.2</v>
      </c>
      <c r="B1211" s="54">
        <v>43626</v>
      </c>
      <c r="C1211" s="52">
        <v>2.62</v>
      </c>
      <c r="D1211" s="9"/>
    </row>
    <row r="1212" spans="1:4" x14ac:dyDescent="0.25">
      <c r="A1212" s="7" t="str">
        <f t="shared" si="18"/>
        <v>2019.2</v>
      </c>
      <c r="B1212" s="54">
        <v>43623</v>
      </c>
      <c r="C1212" s="52">
        <v>2.57</v>
      </c>
      <c r="D1212" s="9"/>
    </row>
    <row r="1213" spans="1:4" x14ac:dyDescent="0.25">
      <c r="A1213" s="7" t="str">
        <f t="shared" si="18"/>
        <v>2019.2</v>
      </c>
      <c r="B1213" s="54">
        <v>43622</v>
      </c>
      <c r="C1213" s="52">
        <v>2.62</v>
      </c>
      <c r="D1213" s="9"/>
    </row>
    <row r="1214" spans="1:4" x14ac:dyDescent="0.25">
      <c r="A1214" s="7" t="str">
        <f t="shared" si="18"/>
        <v>2019.2</v>
      </c>
      <c r="B1214" s="54">
        <v>43621</v>
      </c>
      <c r="C1214" s="52">
        <v>2.63</v>
      </c>
      <c r="D1214" s="9"/>
    </row>
    <row r="1215" spans="1:4" x14ac:dyDescent="0.25">
      <c r="A1215" s="7" t="str">
        <f t="shared" si="18"/>
        <v>2019.2</v>
      </c>
      <c r="B1215" s="54">
        <v>43620</v>
      </c>
      <c r="C1215" s="52">
        <v>2.6</v>
      </c>
      <c r="D1215" s="9"/>
    </row>
    <row r="1216" spans="1:4" x14ac:dyDescent="0.25">
      <c r="A1216" s="7" t="str">
        <f t="shared" si="18"/>
        <v>2019.2</v>
      </c>
      <c r="B1216" s="54">
        <v>43619</v>
      </c>
      <c r="C1216" s="52">
        <v>2.5299999999999998</v>
      </c>
      <c r="D1216" s="9"/>
    </row>
    <row r="1217" spans="1:4" x14ac:dyDescent="0.25">
      <c r="A1217" s="7" t="str">
        <f t="shared" si="18"/>
        <v>2019.2</v>
      </c>
      <c r="B1217" s="54">
        <v>43616</v>
      </c>
      <c r="C1217" s="52">
        <v>2.58</v>
      </c>
      <c r="D1217" s="9"/>
    </row>
    <row r="1218" spans="1:4" x14ac:dyDescent="0.25">
      <c r="A1218" s="7" t="str">
        <f t="shared" si="18"/>
        <v>2019.2</v>
      </c>
      <c r="B1218" s="54">
        <v>43615</v>
      </c>
      <c r="C1218" s="52">
        <v>2.65</v>
      </c>
      <c r="D1218" s="9"/>
    </row>
    <row r="1219" spans="1:4" x14ac:dyDescent="0.25">
      <c r="A1219" s="7" t="str">
        <f t="shared" si="18"/>
        <v>2019.2</v>
      </c>
      <c r="B1219" s="54">
        <v>43614</v>
      </c>
      <c r="C1219" s="52">
        <v>2.69</v>
      </c>
      <c r="D1219" s="9"/>
    </row>
    <row r="1220" spans="1:4" x14ac:dyDescent="0.25">
      <c r="A1220" s="7" t="str">
        <f t="shared" ref="A1220:A1283" si="19">YEAR(B1220)&amp;"."&amp;INT((MONTH(B1220)-1)/3)+1</f>
        <v>2019.2</v>
      </c>
      <c r="B1220" s="54">
        <v>43613</v>
      </c>
      <c r="C1220" s="52">
        <v>2.7</v>
      </c>
      <c r="D1220" s="9"/>
    </row>
    <row r="1221" spans="1:4" x14ac:dyDescent="0.25">
      <c r="A1221" s="7" t="str">
        <f t="shared" si="19"/>
        <v>2019.2</v>
      </c>
      <c r="B1221" s="54">
        <v>43612</v>
      </c>
      <c r="C1221" s="52">
        <v>2.75</v>
      </c>
      <c r="D1221" s="9"/>
    </row>
    <row r="1222" spans="1:4" x14ac:dyDescent="0.25">
      <c r="A1222" s="7" t="str">
        <f t="shared" si="19"/>
        <v>2019.2</v>
      </c>
      <c r="B1222" s="54">
        <v>43609</v>
      </c>
      <c r="C1222" s="52">
        <v>2.75</v>
      </c>
      <c r="D1222" s="9"/>
    </row>
    <row r="1223" spans="1:4" x14ac:dyDescent="0.25">
      <c r="A1223" s="7" t="str">
        <f t="shared" si="19"/>
        <v>2019.2</v>
      </c>
      <c r="B1223" s="54">
        <v>43608</v>
      </c>
      <c r="C1223" s="52">
        <v>2.75</v>
      </c>
      <c r="D1223" s="9"/>
    </row>
    <row r="1224" spans="1:4" x14ac:dyDescent="0.25">
      <c r="A1224" s="7" t="str">
        <f t="shared" si="19"/>
        <v>2019.2</v>
      </c>
      <c r="B1224" s="54">
        <v>43607</v>
      </c>
      <c r="C1224" s="52">
        <v>2.82</v>
      </c>
      <c r="D1224" s="9"/>
    </row>
    <row r="1225" spans="1:4" x14ac:dyDescent="0.25">
      <c r="A1225" s="7" t="str">
        <f t="shared" si="19"/>
        <v>2019.2</v>
      </c>
      <c r="B1225" s="54">
        <v>43606</v>
      </c>
      <c r="C1225" s="52">
        <v>2.84</v>
      </c>
      <c r="D1225" s="9"/>
    </row>
    <row r="1226" spans="1:4" x14ac:dyDescent="0.25">
      <c r="A1226" s="7" t="str">
        <f t="shared" si="19"/>
        <v>2019.2</v>
      </c>
      <c r="B1226" s="54">
        <v>43605</v>
      </c>
      <c r="C1226" s="52">
        <v>2.83</v>
      </c>
      <c r="D1226" s="9"/>
    </row>
    <row r="1227" spans="1:4" x14ac:dyDescent="0.25">
      <c r="A1227" s="7" t="str">
        <f t="shared" si="19"/>
        <v>2019.2</v>
      </c>
      <c r="B1227" s="54">
        <v>43602</v>
      </c>
      <c r="C1227" s="52">
        <v>2.82</v>
      </c>
      <c r="D1227" s="9"/>
    </row>
    <row r="1228" spans="1:4" x14ac:dyDescent="0.25">
      <c r="A1228" s="7" t="str">
        <f t="shared" si="19"/>
        <v>2019.2</v>
      </c>
      <c r="B1228" s="54">
        <v>43601</v>
      </c>
      <c r="C1228" s="52">
        <v>2.84</v>
      </c>
      <c r="D1228" s="9"/>
    </row>
    <row r="1229" spans="1:4" x14ac:dyDescent="0.25">
      <c r="A1229" s="7" t="str">
        <f t="shared" si="19"/>
        <v>2019.2</v>
      </c>
      <c r="B1229" s="54">
        <v>43600</v>
      </c>
      <c r="C1229" s="52">
        <v>2.82</v>
      </c>
      <c r="D1229" s="9"/>
    </row>
    <row r="1230" spans="1:4" x14ac:dyDescent="0.25">
      <c r="A1230" s="7" t="str">
        <f t="shared" si="19"/>
        <v>2019.2</v>
      </c>
      <c r="B1230" s="54">
        <v>43599</v>
      </c>
      <c r="C1230" s="52">
        <v>2.86</v>
      </c>
      <c r="D1230" s="9"/>
    </row>
    <row r="1231" spans="1:4" x14ac:dyDescent="0.25">
      <c r="A1231" s="7" t="str">
        <f t="shared" si="19"/>
        <v>2019.2</v>
      </c>
      <c r="B1231" s="54">
        <v>43598</v>
      </c>
      <c r="C1231" s="52">
        <v>2.83</v>
      </c>
      <c r="D1231" s="9"/>
    </row>
    <row r="1232" spans="1:4" x14ac:dyDescent="0.25">
      <c r="A1232" s="7" t="str">
        <f t="shared" si="19"/>
        <v>2019.2</v>
      </c>
      <c r="B1232" s="54">
        <v>43595</v>
      </c>
      <c r="C1232" s="52">
        <v>2.89</v>
      </c>
      <c r="D1232" s="9"/>
    </row>
    <row r="1233" spans="1:4" x14ac:dyDescent="0.25">
      <c r="A1233" s="7" t="str">
        <f t="shared" si="19"/>
        <v>2019.2</v>
      </c>
      <c r="B1233" s="54">
        <v>43594</v>
      </c>
      <c r="C1233" s="52">
        <v>2.87</v>
      </c>
      <c r="D1233" s="9"/>
    </row>
    <row r="1234" spans="1:4" x14ac:dyDescent="0.25">
      <c r="A1234" s="7" t="str">
        <f t="shared" si="19"/>
        <v>2019.2</v>
      </c>
      <c r="B1234" s="54">
        <v>43593</v>
      </c>
      <c r="C1234" s="52">
        <v>2.89</v>
      </c>
      <c r="D1234" s="9"/>
    </row>
    <row r="1235" spans="1:4" x14ac:dyDescent="0.25">
      <c r="A1235" s="7" t="str">
        <f t="shared" si="19"/>
        <v>2019.2</v>
      </c>
      <c r="B1235" s="54">
        <v>43592</v>
      </c>
      <c r="C1235" s="52">
        <v>2.86</v>
      </c>
      <c r="D1235" s="9"/>
    </row>
    <row r="1236" spans="1:4" x14ac:dyDescent="0.25">
      <c r="A1236" s="7" t="str">
        <f t="shared" si="19"/>
        <v>2019.2</v>
      </c>
      <c r="B1236" s="54">
        <v>43591</v>
      </c>
      <c r="C1236" s="52">
        <v>2.91</v>
      </c>
      <c r="D1236" s="9"/>
    </row>
    <row r="1237" spans="1:4" x14ac:dyDescent="0.25">
      <c r="A1237" s="7" t="str">
        <f t="shared" si="19"/>
        <v>2019.2</v>
      </c>
      <c r="B1237" s="54">
        <v>43588</v>
      </c>
      <c r="C1237" s="52">
        <v>2.93</v>
      </c>
      <c r="D1237" s="9"/>
    </row>
    <row r="1238" spans="1:4" x14ac:dyDescent="0.25">
      <c r="A1238" s="7" t="str">
        <f t="shared" si="19"/>
        <v>2019.2</v>
      </c>
      <c r="B1238" s="54">
        <v>43587</v>
      </c>
      <c r="C1238" s="52">
        <v>2.94</v>
      </c>
      <c r="D1238" s="9"/>
    </row>
    <row r="1239" spans="1:4" x14ac:dyDescent="0.25">
      <c r="A1239" s="7" t="str">
        <f t="shared" si="19"/>
        <v>2019.2</v>
      </c>
      <c r="B1239" s="54">
        <v>43586</v>
      </c>
      <c r="C1239" s="52">
        <v>2.92</v>
      </c>
      <c r="D1239" s="9"/>
    </row>
    <row r="1240" spans="1:4" x14ac:dyDescent="0.25">
      <c r="A1240" s="7" t="str">
        <f t="shared" si="19"/>
        <v>2019.2</v>
      </c>
      <c r="B1240" s="54">
        <v>43585</v>
      </c>
      <c r="C1240" s="52">
        <v>2.93</v>
      </c>
      <c r="D1240" s="9"/>
    </row>
    <row r="1241" spans="1:4" x14ac:dyDescent="0.25">
      <c r="A1241" s="7" t="str">
        <f t="shared" si="19"/>
        <v>2019.2</v>
      </c>
      <c r="B1241" s="54">
        <v>43584</v>
      </c>
      <c r="C1241" s="52">
        <v>2.96</v>
      </c>
      <c r="D1241" s="9"/>
    </row>
    <row r="1242" spans="1:4" x14ac:dyDescent="0.25">
      <c r="A1242" s="7" t="str">
        <f t="shared" si="19"/>
        <v>2019.2</v>
      </c>
      <c r="B1242" s="54">
        <v>43581</v>
      </c>
      <c r="C1242" s="52">
        <v>2.92</v>
      </c>
      <c r="D1242" s="9"/>
    </row>
    <row r="1243" spans="1:4" x14ac:dyDescent="0.25">
      <c r="A1243" s="7" t="str">
        <f t="shared" si="19"/>
        <v>2019.2</v>
      </c>
      <c r="B1243" s="54">
        <v>43580</v>
      </c>
      <c r="C1243" s="52">
        <v>2.94</v>
      </c>
      <c r="D1243" s="9"/>
    </row>
    <row r="1244" spans="1:4" x14ac:dyDescent="0.25">
      <c r="A1244" s="7" t="str">
        <f t="shared" si="19"/>
        <v>2019.2</v>
      </c>
      <c r="B1244" s="54">
        <v>43579</v>
      </c>
      <c r="C1244" s="52">
        <v>2.94</v>
      </c>
      <c r="D1244" s="9"/>
    </row>
    <row r="1245" spans="1:4" x14ac:dyDescent="0.25">
      <c r="A1245" s="7" t="str">
        <f t="shared" si="19"/>
        <v>2019.2</v>
      </c>
      <c r="B1245" s="54">
        <v>43578</v>
      </c>
      <c r="C1245" s="52">
        <v>2.98</v>
      </c>
      <c r="D1245" s="9"/>
    </row>
    <row r="1246" spans="1:4" x14ac:dyDescent="0.25">
      <c r="A1246" s="7" t="str">
        <f t="shared" si="19"/>
        <v>2019.2</v>
      </c>
      <c r="B1246" s="54">
        <v>43577</v>
      </c>
      <c r="C1246" s="52">
        <v>2.99</v>
      </c>
      <c r="D1246" s="9"/>
    </row>
    <row r="1247" spans="1:4" x14ac:dyDescent="0.25">
      <c r="A1247" s="7" t="str">
        <f t="shared" si="19"/>
        <v>2019.2</v>
      </c>
      <c r="B1247" s="54">
        <v>43574</v>
      </c>
      <c r="C1247" s="52">
        <v>2.96</v>
      </c>
      <c r="D1247" s="9"/>
    </row>
    <row r="1248" spans="1:4" x14ac:dyDescent="0.25">
      <c r="A1248" s="7" t="str">
        <f t="shared" si="19"/>
        <v>2019.2</v>
      </c>
      <c r="B1248" s="54">
        <v>43573</v>
      </c>
      <c r="C1248" s="52">
        <v>2.96</v>
      </c>
      <c r="D1248" s="9"/>
    </row>
    <row r="1249" spans="1:4" x14ac:dyDescent="0.25">
      <c r="A1249" s="7" t="str">
        <f t="shared" si="19"/>
        <v>2019.2</v>
      </c>
      <c r="B1249" s="54">
        <v>43572</v>
      </c>
      <c r="C1249" s="52">
        <v>2.99</v>
      </c>
      <c r="D1249" s="9"/>
    </row>
    <row r="1250" spans="1:4" x14ac:dyDescent="0.25">
      <c r="A1250" s="7" t="str">
        <f t="shared" si="19"/>
        <v>2019.2</v>
      </c>
      <c r="B1250" s="54">
        <v>43571</v>
      </c>
      <c r="C1250" s="52">
        <v>2.99</v>
      </c>
      <c r="D1250" s="9"/>
    </row>
    <row r="1251" spans="1:4" x14ac:dyDescent="0.25">
      <c r="A1251" s="7" t="str">
        <f t="shared" si="19"/>
        <v>2019.2</v>
      </c>
      <c r="B1251" s="54">
        <v>43570</v>
      </c>
      <c r="C1251" s="52">
        <v>2.96</v>
      </c>
      <c r="D1251" s="9"/>
    </row>
    <row r="1252" spans="1:4" x14ac:dyDescent="0.25">
      <c r="A1252" s="7" t="str">
        <f t="shared" si="19"/>
        <v>2019.2</v>
      </c>
      <c r="B1252" s="54">
        <v>43567</v>
      </c>
      <c r="C1252" s="52">
        <v>2.97</v>
      </c>
      <c r="D1252" s="9"/>
    </row>
    <row r="1253" spans="1:4" x14ac:dyDescent="0.25">
      <c r="A1253" s="7" t="str">
        <f t="shared" si="19"/>
        <v>2019.2</v>
      </c>
      <c r="B1253" s="54">
        <v>43566</v>
      </c>
      <c r="C1253" s="52">
        <v>2.94</v>
      </c>
      <c r="D1253" s="9"/>
    </row>
    <row r="1254" spans="1:4" x14ac:dyDescent="0.25">
      <c r="A1254" s="7" t="str">
        <f t="shared" si="19"/>
        <v>2019.2</v>
      </c>
      <c r="B1254" s="54">
        <v>43565</v>
      </c>
      <c r="C1254" s="52">
        <v>2.9</v>
      </c>
      <c r="D1254" s="9"/>
    </row>
    <row r="1255" spans="1:4" x14ac:dyDescent="0.25">
      <c r="A1255" s="7" t="str">
        <f t="shared" si="19"/>
        <v>2019.2</v>
      </c>
      <c r="B1255" s="54">
        <v>43564</v>
      </c>
      <c r="C1255" s="52">
        <v>2.92</v>
      </c>
      <c r="D1255" s="9"/>
    </row>
    <row r="1256" spans="1:4" x14ac:dyDescent="0.25">
      <c r="A1256" s="7" t="str">
        <f t="shared" si="19"/>
        <v>2019.2</v>
      </c>
      <c r="B1256" s="54">
        <v>43563</v>
      </c>
      <c r="C1256" s="52">
        <v>2.93</v>
      </c>
      <c r="D1256" s="9"/>
    </row>
    <row r="1257" spans="1:4" x14ac:dyDescent="0.25">
      <c r="A1257" s="7" t="str">
        <f t="shared" si="19"/>
        <v>2019.2</v>
      </c>
      <c r="B1257" s="54">
        <v>43560</v>
      </c>
      <c r="C1257" s="52">
        <v>2.91</v>
      </c>
      <c r="D1257" s="9"/>
    </row>
    <row r="1258" spans="1:4" x14ac:dyDescent="0.25">
      <c r="A1258" s="7" t="str">
        <f t="shared" si="19"/>
        <v>2019.2</v>
      </c>
      <c r="B1258" s="54">
        <v>43559</v>
      </c>
      <c r="C1258" s="52">
        <v>2.92</v>
      </c>
      <c r="D1258" s="9"/>
    </row>
    <row r="1259" spans="1:4" x14ac:dyDescent="0.25">
      <c r="A1259" s="7" t="str">
        <f t="shared" si="19"/>
        <v>2019.2</v>
      </c>
      <c r="B1259" s="54">
        <v>43558</v>
      </c>
      <c r="C1259" s="52">
        <v>2.93</v>
      </c>
      <c r="D1259" s="9"/>
    </row>
    <row r="1260" spans="1:4" x14ac:dyDescent="0.25">
      <c r="A1260" s="7" t="str">
        <f t="shared" si="19"/>
        <v>2019.2</v>
      </c>
      <c r="B1260" s="54">
        <v>43557</v>
      </c>
      <c r="C1260" s="52">
        <v>2.88</v>
      </c>
      <c r="D1260" s="9"/>
    </row>
    <row r="1261" spans="1:4" x14ac:dyDescent="0.25">
      <c r="A1261" s="7" t="str">
        <f t="shared" si="19"/>
        <v>2019.2</v>
      </c>
      <c r="B1261" s="54">
        <v>43556</v>
      </c>
      <c r="C1261" s="52">
        <v>2.89</v>
      </c>
      <c r="D1261" s="9"/>
    </row>
    <row r="1262" spans="1:4" x14ac:dyDescent="0.25">
      <c r="A1262" s="7" t="str">
        <f t="shared" si="19"/>
        <v>2019.1</v>
      </c>
      <c r="B1262" s="54">
        <v>43553</v>
      </c>
      <c r="C1262" s="52">
        <v>2.81</v>
      </c>
      <c r="D1262" s="9"/>
    </row>
    <row r="1263" spans="1:4" x14ac:dyDescent="0.25">
      <c r="A1263" s="7" t="str">
        <f t="shared" si="19"/>
        <v>2019.1</v>
      </c>
      <c r="B1263" s="54">
        <v>43552</v>
      </c>
      <c r="C1263" s="52">
        <v>2.81</v>
      </c>
      <c r="D1263" s="9"/>
    </row>
    <row r="1264" spans="1:4" x14ac:dyDescent="0.25">
      <c r="A1264" s="7" t="str">
        <f t="shared" si="19"/>
        <v>2019.1</v>
      </c>
      <c r="B1264" s="54">
        <v>43551</v>
      </c>
      <c r="C1264" s="52">
        <v>2.83</v>
      </c>
      <c r="D1264" s="9"/>
    </row>
    <row r="1265" spans="1:4" x14ac:dyDescent="0.25">
      <c r="A1265" s="7" t="str">
        <f t="shared" si="19"/>
        <v>2019.1</v>
      </c>
      <c r="B1265" s="54">
        <v>43550</v>
      </c>
      <c r="C1265" s="52">
        <v>2.86</v>
      </c>
      <c r="D1265" s="9"/>
    </row>
    <row r="1266" spans="1:4" x14ac:dyDescent="0.25">
      <c r="A1266" s="7" t="str">
        <f t="shared" si="19"/>
        <v>2019.1</v>
      </c>
      <c r="B1266" s="54">
        <v>43549</v>
      </c>
      <c r="C1266" s="52">
        <v>2.87</v>
      </c>
      <c r="D1266" s="9"/>
    </row>
    <row r="1267" spans="1:4" x14ac:dyDescent="0.25">
      <c r="A1267" s="7" t="str">
        <f t="shared" si="19"/>
        <v>2019.1</v>
      </c>
      <c r="B1267" s="54">
        <v>43546</v>
      </c>
      <c r="C1267" s="52">
        <v>2.88</v>
      </c>
      <c r="D1267" s="9"/>
    </row>
    <row r="1268" spans="1:4" x14ac:dyDescent="0.25">
      <c r="A1268" s="7" t="str">
        <f t="shared" si="19"/>
        <v>2019.1</v>
      </c>
      <c r="B1268" s="54">
        <v>43545</v>
      </c>
      <c r="C1268" s="52">
        <v>2.96</v>
      </c>
      <c r="D1268" s="9"/>
    </row>
    <row r="1269" spans="1:4" x14ac:dyDescent="0.25">
      <c r="A1269" s="7" t="str">
        <f t="shared" si="19"/>
        <v>2019.1</v>
      </c>
      <c r="B1269" s="54">
        <v>43544</v>
      </c>
      <c r="C1269" s="52">
        <v>2.98</v>
      </c>
      <c r="D1269" s="9"/>
    </row>
    <row r="1270" spans="1:4" x14ac:dyDescent="0.25">
      <c r="A1270" s="7" t="str">
        <f t="shared" si="19"/>
        <v>2019.1</v>
      </c>
      <c r="B1270" s="54">
        <v>43543</v>
      </c>
      <c r="C1270" s="52">
        <v>3.02</v>
      </c>
      <c r="D1270" s="9"/>
    </row>
    <row r="1271" spans="1:4" x14ac:dyDescent="0.25">
      <c r="A1271" s="7" t="str">
        <f t="shared" si="19"/>
        <v>2019.1</v>
      </c>
      <c r="B1271" s="54">
        <v>43542</v>
      </c>
      <c r="C1271" s="52">
        <v>3.01</v>
      </c>
      <c r="D1271" s="9"/>
    </row>
    <row r="1272" spans="1:4" x14ac:dyDescent="0.25">
      <c r="A1272" s="7" t="str">
        <f t="shared" si="19"/>
        <v>2019.1</v>
      </c>
      <c r="B1272" s="54">
        <v>43539</v>
      </c>
      <c r="C1272" s="52">
        <v>3.02</v>
      </c>
      <c r="D1272" s="9"/>
    </row>
    <row r="1273" spans="1:4" x14ac:dyDescent="0.25">
      <c r="A1273" s="7" t="str">
        <f t="shared" si="19"/>
        <v>2019.1</v>
      </c>
      <c r="B1273" s="54">
        <v>43538</v>
      </c>
      <c r="C1273" s="52">
        <v>3.04</v>
      </c>
      <c r="D1273" s="9"/>
    </row>
    <row r="1274" spans="1:4" x14ac:dyDescent="0.25">
      <c r="A1274" s="7" t="str">
        <f t="shared" si="19"/>
        <v>2019.1</v>
      </c>
      <c r="B1274" s="54">
        <v>43537</v>
      </c>
      <c r="C1274" s="52">
        <v>3.02</v>
      </c>
      <c r="D1274" s="9"/>
    </row>
    <row r="1275" spans="1:4" x14ac:dyDescent="0.25">
      <c r="A1275" s="7" t="str">
        <f t="shared" si="19"/>
        <v>2019.1</v>
      </c>
      <c r="B1275" s="54">
        <v>43536</v>
      </c>
      <c r="C1275" s="52">
        <v>3</v>
      </c>
      <c r="D1275" s="9"/>
    </row>
    <row r="1276" spans="1:4" x14ac:dyDescent="0.25">
      <c r="A1276" s="7" t="str">
        <f t="shared" si="19"/>
        <v>2019.1</v>
      </c>
      <c r="B1276" s="54">
        <v>43535</v>
      </c>
      <c r="C1276" s="52">
        <v>3.03</v>
      </c>
      <c r="D1276" s="9"/>
    </row>
    <row r="1277" spans="1:4" x14ac:dyDescent="0.25">
      <c r="A1277" s="7" t="str">
        <f t="shared" si="19"/>
        <v>2019.1</v>
      </c>
      <c r="B1277" s="54">
        <v>43532</v>
      </c>
      <c r="C1277" s="52">
        <v>3</v>
      </c>
      <c r="D1277" s="9"/>
    </row>
    <row r="1278" spans="1:4" x14ac:dyDescent="0.25">
      <c r="A1278" s="7" t="str">
        <f t="shared" si="19"/>
        <v>2019.1</v>
      </c>
      <c r="B1278" s="54">
        <v>43531</v>
      </c>
      <c r="C1278" s="52">
        <v>3.03</v>
      </c>
      <c r="D1278" s="9"/>
    </row>
    <row r="1279" spans="1:4" x14ac:dyDescent="0.25">
      <c r="A1279" s="7" t="str">
        <f t="shared" si="19"/>
        <v>2019.1</v>
      </c>
      <c r="B1279" s="54">
        <v>43530</v>
      </c>
      <c r="C1279" s="52">
        <v>3.06</v>
      </c>
      <c r="D1279" s="9"/>
    </row>
    <row r="1280" spans="1:4" x14ac:dyDescent="0.25">
      <c r="A1280" s="7" t="str">
        <f t="shared" si="19"/>
        <v>2019.1</v>
      </c>
      <c r="B1280" s="54">
        <v>43529</v>
      </c>
      <c r="C1280" s="52">
        <v>3.08</v>
      </c>
      <c r="D1280" s="9"/>
    </row>
    <row r="1281" spans="1:4" x14ac:dyDescent="0.25">
      <c r="A1281" s="7" t="str">
        <f t="shared" si="19"/>
        <v>2019.1</v>
      </c>
      <c r="B1281" s="54">
        <v>43528</v>
      </c>
      <c r="C1281" s="52">
        <v>3.09</v>
      </c>
      <c r="D1281" s="9"/>
    </row>
    <row r="1282" spans="1:4" x14ac:dyDescent="0.25">
      <c r="A1282" s="7" t="str">
        <f t="shared" si="19"/>
        <v>2019.1</v>
      </c>
      <c r="B1282" s="54">
        <v>43525</v>
      </c>
      <c r="C1282" s="52">
        <v>3.13</v>
      </c>
      <c r="D1282" s="9"/>
    </row>
    <row r="1283" spans="1:4" x14ac:dyDescent="0.25">
      <c r="A1283" s="7" t="str">
        <f t="shared" si="19"/>
        <v>2019.1</v>
      </c>
      <c r="B1283" s="54">
        <v>43524</v>
      </c>
      <c r="C1283" s="52">
        <v>3.09</v>
      </c>
      <c r="D1283" s="9"/>
    </row>
    <row r="1284" spans="1:4" x14ac:dyDescent="0.25">
      <c r="A1284" s="7" t="str">
        <f t="shared" ref="A1284:A1347" si="20">YEAR(B1284)&amp;"."&amp;INT((MONTH(B1284)-1)/3)+1</f>
        <v>2019.1</v>
      </c>
      <c r="B1284" s="54">
        <v>43523</v>
      </c>
      <c r="C1284" s="52">
        <v>3.07</v>
      </c>
      <c r="D1284" s="9"/>
    </row>
    <row r="1285" spans="1:4" x14ac:dyDescent="0.25">
      <c r="A1285" s="7" t="str">
        <f t="shared" si="20"/>
        <v>2019.1</v>
      </c>
      <c r="B1285" s="54">
        <v>43522</v>
      </c>
      <c r="C1285" s="52">
        <v>3.01</v>
      </c>
      <c r="D1285" s="9"/>
    </row>
    <row r="1286" spans="1:4" x14ac:dyDescent="0.25">
      <c r="A1286" s="7" t="str">
        <f t="shared" si="20"/>
        <v>2019.1</v>
      </c>
      <c r="B1286" s="54">
        <v>43521</v>
      </c>
      <c r="C1286" s="52">
        <v>3.03</v>
      </c>
      <c r="D1286" s="9"/>
    </row>
    <row r="1287" spans="1:4" x14ac:dyDescent="0.25">
      <c r="A1287" s="7" t="str">
        <f t="shared" si="20"/>
        <v>2019.1</v>
      </c>
      <c r="B1287" s="54">
        <v>43518</v>
      </c>
      <c r="C1287" s="52">
        <v>3.02</v>
      </c>
      <c r="D1287" s="9"/>
    </row>
    <row r="1288" spans="1:4" x14ac:dyDescent="0.25">
      <c r="A1288" s="7" t="str">
        <f t="shared" si="20"/>
        <v>2019.1</v>
      </c>
      <c r="B1288" s="54">
        <v>43517</v>
      </c>
      <c r="C1288" s="52">
        <v>3.05</v>
      </c>
      <c r="D1288" s="9"/>
    </row>
    <row r="1289" spans="1:4" x14ac:dyDescent="0.25">
      <c r="A1289" s="7" t="str">
        <f t="shared" si="20"/>
        <v>2019.1</v>
      </c>
      <c r="B1289" s="54">
        <v>43516</v>
      </c>
      <c r="C1289" s="52">
        <v>3</v>
      </c>
      <c r="D1289" s="9"/>
    </row>
    <row r="1290" spans="1:4" x14ac:dyDescent="0.25">
      <c r="A1290" s="7" t="str">
        <f t="shared" si="20"/>
        <v>2019.1</v>
      </c>
      <c r="B1290" s="54">
        <v>43515</v>
      </c>
      <c r="C1290" s="52">
        <v>2.99</v>
      </c>
      <c r="D1290" s="9"/>
    </row>
    <row r="1291" spans="1:4" x14ac:dyDescent="0.25">
      <c r="A1291" s="7" t="str">
        <f t="shared" si="20"/>
        <v>2019.1</v>
      </c>
      <c r="B1291" s="54">
        <v>43514</v>
      </c>
      <c r="C1291" s="52">
        <v>3</v>
      </c>
      <c r="D1291" s="9"/>
    </row>
    <row r="1292" spans="1:4" x14ac:dyDescent="0.25">
      <c r="A1292" s="7" t="str">
        <f t="shared" si="20"/>
        <v>2019.1</v>
      </c>
      <c r="B1292" s="54">
        <v>43511</v>
      </c>
      <c r="C1292" s="52">
        <v>3</v>
      </c>
      <c r="D1292" s="9"/>
    </row>
    <row r="1293" spans="1:4" x14ac:dyDescent="0.25">
      <c r="A1293" s="7" t="str">
        <f t="shared" si="20"/>
        <v>2019.1</v>
      </c>
      <c r="B1293" s="54">
        <v>43510</v>
      </c>
      <c r="C1293" s="52">
        <v>3.01</v>
      </c>
      <c r="D1293" s="9"/>
    </row>
    <row r="1294" spans="1:4" x14ac:dyDescent="0.25">
      <c r="A1294" s="7" t="str">
        <f t="shared" si="20"/>
        <v>2019.1</v>
      </c>
      <c r="B1294" s="54">
        <v>43509</v>
      </c>
      <c r="C1294" s="52">
        <v>3.04</v>
      </c>
      <c r="D1294" s="9"/>
    </row>
    <row r="1295" spans="1:4" x14ac:dyDescent="0.25">
      <c r="A1295" s="7" t="str">
        <f t="shared" si="20"/>
        <v>2019.1</v>
      </c>
      <c r="B1295" s="54">
        <v>43508</v>
      </c>
      <c r="C1295" s="52">
        <v>3.02</v>
      </c>
      <c r="D1295" s="9"/>
    </row>
    <row r="1296" spans="1:4" x14ac:dyDescent="0.25">
      <c r="A1296" s="7" t="str">
        <f t="shared" si="20"/>
        <v>2019.1</v>
      </c>
      <c r="B1296" s="54">
        <v>43507</v>
      </c>
      <c r="C1296" s="52">
        <v>3</v>
      </c>
      <c r="D1296" s="9"/>
    </row>
    <row r="1297" spans="1:4" x14ac:dyDescent="0.25">
      <c r="A1297" s="7" t="str">
        <f t="shared" si="20"/>
        <v>2019.1</v>
      </c>
      <c r="B1297" s="54">
        <v>43504</v>
      </c>
      <c r="C1297" s="52">
        <v>2.97</v>
      </c>
      <c r="D1297" s="9"/>
    </row>
    <row r="1298" spans="1:4" x14ac:dyDescent="0.25">
      <c r="A1298" s="7" t="str">
        <f t="shared" si="20"/>
        <v>2019.1</v>
      </c>
      <c r="B1298" s="54">
        <v>43503</v>
      </c>
      <c r="C1298" s="52">
        <v>3</v>
      </c>
      <c r="D1298" s="9"/>
    </row>
    <row r="1299" spans="1:4" x14ac:dyDescent="0.25">
      <c r="A1299" s="7" t="str">
        <f t="shared" si="20"/>
        <v>2019.1</v>
      </c>
      <c r="B1299" s="54">
        <v>43502</v>
      </c>
      <c r="C1299" s="52">
        <v>3.03</v>
      </c>
      <c r="D1299" s="9"/>
    </row>
    <row r="1300" spans="1:4" x14ac:dyDescent="0.25">
      <c r="A1300" s="7" t="str">
        <f t="shared" si="20"/>
        <v>2019.1</v>
      </c>
      <c r="B1300" s="54">
        <v>43501</v>
      </c>
      <c r="C1300" s="52">
        <v>3.03</v>
      </c>
      <c r="D1300" s="9"/>
    </row>
    <row r="1301" spans="1:4" x14ac:dyDescent="0.25">
      <c r="A1301" s="7" t="str">
        <f t="shared" si="20"/>
        <v>2019.1</v>
      </c>
      <c r="B1301" s="54">
        <v>43500</v>
      </c>
      <c r="C1301" s="52">
        <v>3.06</v>
      </c>
      <c r="D1301" s="9"/>
    </row>
    <row r="1302" spans="1:4" x14ac:dyDescent="0.25">
      <c r="A1302" s="7" t="str">
        <f t="shared" si="20"/>
        <v>2019.1</v>
      </c>
      <c r="B1302" s="54">
        <v>43497</v>
      </c>
      <c r="C1302" s="52">
        <v>3.03</v>
      </c>
      <c r="D1302" s="9"/>
    </row>
    <row r="1303" spans="1:4" x14ac:dyDescent="0.25">
      <c r="A1303" s="7" t="str">
        <f t="shared" si="20"/>
        <v>2019.1</v>
      </c>
      <c r="B1303" s="54">
        <v>43496</v>
      </c>
      <c r="C1303" s="52">
        <v>2.99</v>
      </c>
      <c r="D1303" s="9"/>
    </row>
    <row r="1304" spans="1:4" x14ac:dyDescent="0.25">
      <c r="A1304" s="7" t="str">
        <f t="shared" si="20"/>
        <v>2019.1</v>
      </c>
      <c r="B1304" s="54">
        <v>43495</v>
      </c>
      <c r="C1304" s="52">
        <v>3.06</v>
      </c>
      <c r="D1304" s="9"/>
    </row>
    <row r="1305" spans="1:4" x14ac:dyDescent="0.25">
      <c r="A1305" s="7" t="str">
        <f t="shared" si="20"/>
        <v>2019.1</v>
      </c>
      <c r="B1305" s="54">
        <v>43494</v>
      </c>
      <c r="C1305" s="52">
        <v>3.04</v>
      </c>
      <c r="D1305" s="9"/>
    </row>
    <row r="1306" spans="1:4" x14ac:dyDescent="0.25">
      <c r="A1306" s="7" t="str">
        <f t="shared" si="20"/>
        <v>2019.1</v>
      </c>
      <c r="B1306" s="54">
        <v>43493</v>
      </c>
      <c r="C1306" s="52">
        <v>3.06</v>
      </c>
      <c r="D1306" s="9"/>
    </row>
    <row r="1307" spans="1:4" x14ac:dyDescent="0.25">
      <c r="A1307" s="7" t="str">
        <f t="shared" si="20"/>
        <v>2019.1</v>
      </c>
      <c r="B1307" s="54">
        <v>43490</v>
      </c>
      <c r="C1307" s="52">
        <v>3.06</v>
      </c>
      <c r="D1307" s="9"/>
    </row>
    <row r="1308" spans="1:4" x14ac:dyDescent="0.25">
      <c r="A1308" s="7" t="str">
        <f t="shared" si="20"/>
        <v>2019.1</v>
      </c>
      <c r="B1308" s="54">
        <v>43489</v>
      </c>
      <c r="C1308" s="52">
        <v>3.04</v>
      </c>
      <c r="D1308" s="9"/>
    </row>
    <row r="1309" spans="1:4" x14ac:dyDescent="0.25">
      <c r="A1309" s="7" t="str">
        <f t="shared" si="20"/>
        <v>2019.1</v>
      </c>
      <c r="B1309" s="54">
        <v>43488</v>
      </c>
      <c r="C1309" s="52">
        <v>3.07</v>
      </c>
      <c r="D1309" s="9"/>
    </row>
    <row r="1310" spans="1:4" x14ac:dyDescent="0.25">
      <c r="A1310" s="7" t="str">
        <f t="shared" si="20"/>
        <v>2019.1</v>
      </c>
      <c r="B1310" s="54">
        <v>43487</v>
      </c>
      <c r="C1310" s="52">
        <v>3.06</v>
      </c>
      <c r="D1310" s="9"/>
    </row>
    <row r="1311" spans="1:4" x14ac:dyDescent="0.25">
      <c r="A1311" s="7" t="str">
        <f t="shared" si="20"/>
        <v>2019.1</v>
      </c>
      <c r="B1311" s="54">
        <v>43486</v>
      </c>
      <c r="C1311" s="52">
        <v>3.09</v>
      </c>
      <c r="D1311" s="9"/>
    </row>
    <row r="1312" spans="1:4" x14ac:dyDescent="0.25">
      <c r="A1312" s="7" t="str">
        <f t="shared" si="20"/>
        <v>2019.1</v>
      </c>
      <c r="B1312" s="54">
        <v>43483</v>
      </c>
      <c r="C1312" s="52">
        <v>3.09</v>
      </c>
      <c r="D1312" s="9"/>
    </row>
    <row r="1313" spans="1:4" x14ac:dyDescent="0.25">
      <c r="A1313" s="7" t="str">
        <f t="shared" si="20"/>
        <v>2019.1</v>
      </c>
      <c r="B1313" s="54">
        <v>43482</v>
      </c>
      <c r="C1313" s="52">
        <v>3.07</v>
      </c>
      <c r="D1313" s="9"/>
    </row>
    <row r="1314" spans="1:4" x14ac:dyDescent="0.25">
      <c r="A1314" s="7" t="str">
        <f t="shared" si="20"/>
        <v>2019.1</v>
      </c>
      <c r="B1314" s="54">
        <v>43481</v>
      </c>
      <c r="C1314" s="52">
        <v>3.07</v>
      </c>
      <c r="D1314" s="9"/>
    </row>
    <row r="1315" spans="1:4" x14ac:dyDescent="0.25">
      <c r="A1315" s="7" t="str">
        <f t="shared" si="20"/>
        <v>2019.1</v>
      </c>
      <c r="B1315" s="54">
        <v>43480</v>
      </c>
      <c r="C1315" s="52">
        <v>3.08</v>
      </c>
      <c r="D1315" s="9"/>
    </row>
    <row r="1316" spans="1:4" x14ac:dyDescent="0.25">
      <c r="A1316" s="7" t="str">
        <f t="shared" si="20"/>
        <v>2019.1</v>
      </c>
      <c r="B1316" s="54">
        <v>43479</v>
      </c>
      <c r="C1316" s="52">
        <v>3.06</v>
      </c>
      <c r="D1316" s="9"/>
    </row>
    <row r="1317" spans="1:4" x14ac:dyDescent="0.25">
      <c r="A1317" s="7" t="str">
        <f t="shared" si="20"/>
        <v>2019.1</v>
      </c>
      <c r="B1317" s="54">
        <v>43476</v>
      </c>
      <c r="C1317" s="52">
        <v>3.04</v>
      </c>
      <c r="D1317" s="9"/>
    </row>
    <row r="1318" spans="1:4" x14ac:dyDescent="0.25">
      <c r="A1318" s="7" t="str">
        <f t="shared" si="20"/>
        <v>2019.1</v>
      </c>
      <c r="B1318" s="54">
        <v>43475</v>
      </c>
      <c r="C1318" s="52">
        <v>3.06</v>
      </c>
      <c r="D1318" s="9"/>
    </row>
    <row r="1319" spans="1:4" x14ac:dyDescent="0.25">
      <c r="A1319" s="7" t="str">
        <f t="shared" si="20"/>
        <v>2019.1</v>
      </c>
      <c r="B1319" s="54">
        <v>43474</v>
      </c>
      <c r="C1319" s="52">
        <v>3.03</v>
      </c>
      <c r="D1319" s="9"/>
    </row>
    <row r="1320" spans="1:4" x14ac:dyDescent="0.25">
      <c r="A1320" s="7" t="str">
        <f t="shared" si="20"/>
        <v>2019.1</v>
      </c>
      <c r="B1320" s="54">
        <v>43473</v>
      </c>
      <c r="C1320" s="52">
        <v>3</v>
      </c>
      <c r="D1320" s="9"/>
    </row>
    <row r="1321" spans="1:4" x14ac:dyDescent="0.25">
      <c r="A1321" s="7" t="str">
        <f t="shared" si="20"/>
        <v>2019.1</v>
      </c>
      <c r="B1321" s="54">
        <v>43472</v>
      </c>
      <c r="C1321" s="52">
        <v>2.99</v>
      </c>
      <c r="D1321" s="9"/>
    </row>
    <row r="1322" spans="1:4" x14ac:dyDescent="0.25">
      <c r="A1322" s="7" t="str">
        <f t="shared" si="20"/>
        <v>2019.1</v>
      </c>
      <c r="B1322" s="54">
        <v>43469</v>
      </c>
      <c r="C1322" s="52">
        <v>2.98</v>
      </c>
      <c r="D1322" s="9"/>
    </row>
    <row r="1323" spans="1:4" x14ac:dyDescent="0.25">
      <c r="A1323" s="7" t="str">
        <f t="shared" si="20"/>
        <v>2019.1</v>
      </c>
      <c r="B1323" s="54">
        <v>43468</v>
      </c>
      <c r="C1323" s="52">
        <v>2.92</v>
      </c>
      <c r="D1323" s="9"/>
    </row>
    <row r="1324" spans="1:4" x14ac:dyDescent="0.25">
      <c r="A1324" s="7" t="str">
        <f t="shared" si="20"/>
        <v>2019.1</v>
      </c>
      <c r="B1324" s="54">
        <v>43467</v>
      </c>
      <c r="C1324" s="52">
        <v>2.97</v>
      </c>
      <c r="D1324" s="9"/>
    </row>
    <row r="1325" spans="1:4" x14ac:dyDescent="0.25">
      <c r="A1325" s="7" t="str">
        <f t="shared" si="20"/>
        <v>2019.1</v>
      </c>
      <c r="B1325" s="54">
        <v>43466</v>
      </c>
      <c r="C1325" s="52">
        <v>3.02</v>
      </c>
      <c r="D1325" s="9"/>
    </row>
    <row r="1326" spans="1:4" x14ac:dyDescent="0.25">
      <c r="A1326" s="7" t="str">
        <f t="shared" si="20"/>
        <v>2018.4</v>
      </c>
      <c r="B1326" s="54">
        <v>43465</v>
      </c>
      <c r="C1326" s="52">
        <v>3.02</v>
      </c>
      <c r="D1326" s="9"/>
    </row>
    <row r="1327" spans="1:4" x14ac:dyDescent="0.25">
      <c r="A1327" s="7" t="str">
        <f t="shared" si="20"/>
        <v>2018.4</v>
      </c>
      <c r="B1327" s="54">
        <v>43462</v>
      </c>
      <c r="C1327" s="52">
        <v>3.04</v>
      </c>
      <c r="D1327" s="9"/>
    </row>
    <row r="1328" spans="1:4" x14ac:dyDescent="0.25">
      <c r="A1328" s="7" t="str">
        <f t="shared" si="20"/>
        <v>2018.4</v>
      </c>
      <c r="B1328" s="54">
        <v>43461</v>
      </c>
      <c r="C1328" s="52">
        <v>3.05</v>
      </c>
      <c r="D1328" s="9"/>
    </row>
    <row r="1329" spans="1:4" x14ac:dyDescent="0.25">
      <c r="A1329" s="7" t="str">
        <f t="shared" si="20"/>
        <v>2018.4</v>
      </c>
      <c r="B1329" s="54">
        <v>43460</v>
      </c>
      <c r="C1329" s="52">
        <v>3.06</v>
      </c>
      <c r="D1329" s="9"/>
    </row>
    <row r="1330" spans="1:4" x14ac:dyDescent="0.25">
      <c r="A1330" s="7" t="str">
        <f t="shared" si="20"/>
        <v>2018.4</v>
      </c>
      <c r="B1330" s="54">
        <v>43459</v>
      </c>
      <c r="C1330" s="52">
        <v>3</v>
      </c>
      <c r="D1330" s="9"/>
    </row>
    <row r="1331" spans="1:4" x14ac:dyDescent="0.25">
      <c r="A1331" s="7" t="str">
        <f t="shared" si="20"/>
        <v>2018.4</v>
      </c>
      <c r="B1331" s="54">
        <v>43458</v>
      </c>
      <c r="C1331" s="52">
        <v>3</v>
      </c>
      <c r="D1331" s="9"/>
    </row>
    <row r="1332" spans="1:4" x14ac:dyDescent="0.25">
      <c r="A1332" s="7" t="str">
        <f t="shared" si="20"/>
        <v>2018.4</v>
      </c>
      <c r="B1332" s="54">
        <v>43455</v>
      </c>
      <c r="C1332" s="52">
        <v>3.03</v>
      </c>
      <c r="D1332" s="9"/>
    </row>
    <row r="1333" spans="1:4" x14ac:dyDescent="0.25">
      <c r="A1333" s="7" t="str">
        <f t="shared" si="20"/>
        <v>2018.4</v>
      </c>
      <c r="B1333" s="54">
        <v>43454</v>
      </c>
      <c r="C1333" s="52">
        <v>3.02</v>
      </c>
      <c r="D1333" s="9"/>
    </row>
    <row r="1334" spans="1:4" x14ac:dyDescent="0.25">
      <c r="A1334" s="7" t="str">
        <f t="shared" si="20"/>
        <v>2018.4</v>
      </c>
      <c r="B1334" s="54">
        <v>43453</v>
      </c>
      <c r="C1334" s="52">
        <v>3</v>
      </c>
      <c r="D1334" s="9"/>
    </row>
    <row r="1335" spans="1:4" x14ac:dyDescent="0.25">
      <c r="A1335" s="7" t="str">
        <f t="shared" si="20"/>
        <v>2018.4</v>
      </c>
      <c r="B1335" s="54">
        <v>43452</v>
      </c>
      <c r="C1335" s="52">
        <v>3.07</v>
      </c>
      <c r="D1335" s="9"/>
    </row>
    <row r="1336" spans="1:4" x14ac:dyDescent="0.25">
      <c r="A1336" s="7" t="str">
        <f t="shared" si="20"/>
        <v>2018.4</v>
      </c>
      <c r="B1336" s="54">
        <v>43451</v>
      </c>
      <c r="C1336" s="52">
        <v>3.11</v>
      </c>
      <c r="D1336" s="9"/>
    </row>
    <row r="1337" spans="1:4" x14ac:dyDescent="0.25">
      <c r="A1337" s="7" t="str">
        <f t="shared" si="20"/>
        <v>2018.4</v>
      </c>
      <c r="B1337" s="54">
        <v>43448</v>
      </c>
      <c r="C1337" s="52">
        <v>3.14</v>
      </c>
      <c r="D1337" s="9"/>
    </row>
    <row r="1338" spans="1:4" x14ac:dyDescent="0.25">
      <c r="A1338" s="7" t="str">
        <f t="shared" si="20"/>
        <v>2018.4</v>
      </c>
      <c r="B1338" s="54">
        <v>43447</v>
      </c>
      <c r="C1338" s="52">
        <v>3.16</v>
      </c>
      <c r="D1338" s="9"/>
    </row>
    <row r="1339" spans="1:4" x14ac:dyDescent="0.25">
      <c r="A1339" s="7" t="str">
        <f t="shared" si="20"/>
        <v>2018.4</v>
      </c>
      <c r="B1339" s="54">
        <v>43446</v>
      </c>
      <c r="C1339" s="52">
        <v>3.15</v>
      </c>
      <c r="D1339" s="9"/>
    </row>
    <row r="1340" spans="1:4" x14ac:dyDescent="0.25">
      <c r="A1340" s="7" t="str">
        <f t="shared" si="20"/>
        <v>2018.4</v>
      </c>
      <c r="B1340" s="54">
        <v>43445</v>
      </c>
      <c r="C1340" s="52">
        <v>3.13</v>
      </c>
      <c r="D1340" s="9"/>
    </row>
    <row r="1341" spans="1:4" x14ac:dyDescent="0.25">
      <c r="A1341" s="7" t="str">
        <f t="shared" si="20"/>
        <v>2018.4</v>
      </c>
      <c r="B1341" s="54">
        <v>43444</v>
      </c>
      <c r="C1341" s="52">
        <v>3.13</v>
      </c>
      <c r="D1341" s="9"/>
    </row>
    <row r="1342" spans="1:4" x14ac:dyDescent="0.25">
      <c r="A1342" s="7" t="str">
        <f t="shared" si="20"/>
        <v>2018.4</v>
      </c>
      <c r="B1342" s="54">
        <v>43441</v>
      </c>
      <c r="C1342" s="52">
        <v>3.14</v>
      </c>
      <c r="D1342" s="9"/>
    </row>
    <row r="1343" spans="1:4" x14ac:dyDescent="0.25">
      <c r="A1343" s="7" t="str">
        <f t="shared" si="20"/>
        <v>2018.4</v>
      </c>
      <c r="B1343" s="54">
        <v>43440</v>
      </c>
      <c r="C1343" s="52">
        <v>3.14</v>
      </c>
      <c r="D1343" s="9"/>
    </row>
    <row r="1344" spans="1:4" x14ac:dyDescent="0.25">
      <c r="A1344" s="7" t="str">
        <f t="shared" si="20"/>
        <v>2018.4</v>
      </c>
      <c r="B1344" s="54">
        <v>43439</v>
      </c>
      <c r="C1344" s="52">
        <v>3.16</v>
      </c>
      <c r="D1344" s="9"/>
    </row>
    <row r="1345" spans="1:4" x14ac:dyDescent="0.25">
      <c r="A1345" s="7" t="str">
        <f t="shared" si="20"/>
        <v>2018.4</v>
      </c>
      <c r="B1345" s="54">
        <v>43438</v>
      </c>
      <c r="C1345" s="52">
        <v>3.16</v>
      </c>
      <c r="D1345" s="9"/>
    </row>
    <row r="1346" spans="1:4" x14ac:dyDescent="0.25">
      <c r="A1346" s="7" t="str">
        <f t="shared" si="20"/>
        <v>2018.4</v>
      </c>
      <c r="B1346" s="54">
        <v>43437</v>
      </c>
      <c r="C1346" s="52">
        <v>3.27</v>
      </c>
      <c r="D1346" s="9"/>
    </row>
    <row r="1347" spans="1:4" x14ac:dyDescent="0.25">
      <c r="A1347" s="7" t="str">
        <f t="shared" si="20"/>
        <v>2018.4</v>
      </c>
      <c r="B1347" s="54">
        <v>43434</v>
      </c>
      <c r="C1347" s="52">
        <v>3.3</v>
      </c>
      <c r="D1347" s="9"/>
    </row>
    <row r="1348" spans="1:4" x14ac:dyDescent="0.25">
      <c r="A1348" s="7" t="str">
        <f t="shared" ref="A1348:A1411" si="21">YEAR(B1348)&amp;"."&amp;INT((MONTH(B1348)-1)/3)+1</f>
        <v>2018.4</v>
      </c>
      <c r="B1348" s="54">
        <v>43433</v>
      </c>
      <c r="C1348" s="52">
        <v>3.33</v>
      </c>
      <c r="D1348" s="9"/>
    </row>
    <row r="1349" spans="1:4" x14ac:dyDescent="0.25">
      <c r="A1349" s="7" t="str">
        <f t="shared" si="21"/>
        <v>2018.4</v>
      </c>
      <c r="B1349" s="54">
        <v>43432</v>
      </c>
      <c r="C1349" s="52">
        <v>3.34</v>
      </c>
      <c r="D1349" s="9"/>
    </row>
    <row r="1350" spans="1:4" x14ac:dyDescent="0.25">
      <c r="A1350" s="7" t="str">
        <f t="shared" si="21"/>
        <v>2018.4</v>
      </c>
      <c r="B1350" s="54">
        <v>43431</v>
      </c>
      <c r="C1350" s="52">
        <v>3.32</v>
      </c>
      <c r="D1350" s="9"/>
    </row>
    <row r="1351" spans="1:4" x14ac:dyDescent="0.25">
      <c r="A1351" s="7" t="str">
        <f t="shared" si="21"/>
        <v>2018.4</v>
      </c>
      <c r="B1351" s="54">
        <v>43430</v>
      </c>
      <c r="C1351" s="52">
        <v>3.32</v>
      </c>
      <c r="D1351" s="9"/>
    </row>
    <row r="1352" spans="1:4" x14ac:dyDescent="0.25">
      <c r="A1352" s="7" t="str">
        <f t="shared" si="21"/>
        <v>2018.4</v>
      </c>
      <c r="B1352" s="54">
        <v>43427</v>
      </c>
      <c r="C1352" s="52">
        <v>3.31</v>
      </c>
      <c r="D1352" s="9"/>
    </row>
    <row r="1353" spans="1:4" x14ac:dyDescent="0.25">
      <c r="A1353" s="7" t="str">
        <f t="shared" si="21"/>
        <v>2018.4</v>
      </c>
      <c r="B1353" s="54">
        <v>43426</v>
      </c>
      <c r="C1353" s="52">
        <v>3.31</v>
      </c>
      <c r="D1353" s="9"/>
    </row>
    <row r="1354" spans="1:4" x14ac:dyDescent="0.25">
      <c r="A1354" s="7" t="str">
        <f t="shared" si="21"/>
        <v>2018.4</v>
      </c>
      <c r="B1354" s="54">
        <v>43425</v>
      </c>
      <c r="C1354" s="52">
        <v>3.31</v>
      </c>
      <c r="D1354" s="9"/>
    </row>
    <row r="1355" spans="1:4" x14ac:dyDescent="0.25">
      <c r="A1355" s="7" t="str">
        <f t="shared" si="21"/>
        <v>2018.4</v>
      </c>
      <c r="B1355" s="54">
        <v>43424</v>
      </c>
      <c r="C1355" s="52">
        <v>3.31</v>
      </c>
      <c r="D1355" s="9"/>
    </row>
    <row r="1356" spans="1:4" x14ac:dyDescent="0.25">
      <c r="A1356" s="7" t="str">
        <f t="shared" si="21"/>
        <v>2018.4</v>
      </c>
      <c r="B1356" s="54">
        <v>43423</v>
      </c>
      <c r="C1356" s="52">
        <v>3.32</v>
      </c>
      <c r="D1356" s="9"/>
    </row>
    <row r="1357" spans="1:4" x14ac:dyDescent="0.25">
      <c r="A1357" s="7" t="str">
        <f t="shared" si="21"/>
        <v>2018.4</v>
      </c>
      <c r="B1357" s="54">
        <v>43420</v>
      </c>
      <c r="C1357" s="52">
        <v>3.33</v>
      </c>
      <c r="D1357" s="9"/>
    </row>
    <row r="1358" spans="1:4" x14ac:dyDescent="0.25">
      <c r="A1358" s="7" t="str">
        <f t="shared" si="21"/>
        <v>2018.4</v>
      </c>
      <c r="B1358" s="54">
        <v>43419</v>
      </c>
      <c r="C1358" s="52">
        <v>3.36</v>
      </c>
      <c r="D1358" s="9"/>
    </row>
    <row r="1359" spans="1:4" x14ac:dyDescent="0.25">
      <c r="A1359" s="7" t="str">
        <f t="shared" si="21"/>
        <v>2018.4</v>
      </c>
      <c r="B1359" s="54">
        <v>43418</v>
      </c>
      <c r="C1359" s="52">
        <v>3.35</v>
      </c>
      <c r="D1359" s="9"/>
    </row>
    <row r="1360" spans="1:4" x14ac:dyDescent="0.25">
      <c r="A1360" s="7" t="str">
        <f t="shared" si="21"/>
        <v>2018.4</v>
      </c>
      <c r="B1360" s="54">
        <v>43417</v>
      </c>
      <c r="C1360" s="52">
        <v>3.36</v>
      </c>
      <c r="D1360" s="9"/>
    </row>
    <row r="1361" spans="1:4" x14ac:dyDescent="0.25">
      <c r="A1361" s="7" t="str">
        <f t="shared" si="21"/>
        <v>2018.4</v>
      </c>
      <c r="B1361" s="54">
        <v>43416</v>
      </c>
      <c r="C1361" s="52">
        <v>3.4</v>
      </c>
      <c r="D1361" s="9"/>
    </row>
    <row r="1362" spans="1:4" x14ac:dyDescent="0.25">
      <c r="A1362" s="7" t="str">
        <f t="shared" si="21"/>
        <v>2018.4</v>
      </c>
      <c r="B1362" s="54">
        <v>43413</v>
      </c>
      <c r="C1362" s="52">
        <v>3.4</v>
      </c>
      <c r="D1362" s="9"/>
    </row>
    <row r="1363" spans="1:4" x14ac:dyDescent="0.25">
      <c r="A1363" s="7" t="str">
        <f t="shared" si="21"/>
        <v>2018.4</v>
      </c>
      <c r="B1363" s="54">
        <v>43412</v>
      </c>
      <c r="C1363" s="52">
        <v>3.43</v>
      </c>
      <c r="D1363" s="9"/>
    </row>
    <row r="1364" spans="1:4" x14ac:dyDescent="0.25">
      <c r="A1364" s="7" t="str">
        <f t="shared" si="21"/>
        <v>2018.4</v>
      </c>
      <c r="B1364" s="54">
        <v>43411</v>
      </c>
      <c r="C1364" s="52">
        <v>3.43</v>
      </c>
      <c r="D1364" s="9"/>
    </row>
    <row r="1365" spans="1:4" x14ac:dyDescent="0.25">
      <c r="A1365" s="7" t="str">
        <f t="shared" si="21"/>
        <v>2018.4</v>
      </c>
      <c r="B1365" s="54">
        <v>43410</v>
      </c>
      <c r="C1365" s="52">
        <v>3.43</v>
      </c>
      <c r="D1365" s="9"/>
    </row>
    <row r="1366" spans="1:4" x14ac:dyDescent="0.25">
      <c r="A1366" s="7" t="str">
        <f t="shared" si="21"/>
        <v>2018.4</v>
      </c>
      <c r="B1366" s="54">
        <v>43409</v>
      </c>
      <c r="C1366" s="52">
        <v>3.43</v>
      </c>
      <c r="D1366" s="9"/>
    </row>
    <row r="1367" spans="1:4" x14ac:dyDescent="0.25">
      <c r="A1367" s="7" t="str">
        <f t="shared" si="21"/>
        <v>2018.4</v>
      </c>
      <c r="B1367" s="54">
        <v>43406</v>
      </c>
      <c r="C1367" s="52">
        <v>3.46</v>
      </c>
      <c r="D1367" s="9"/>
    </row>
    <row r="1368" spans="1:4" x14ac:dyDescent="0.25">
      <c r="A1368" s="7" t="str">
        <f t="shared" si="21"/>
        <v>2018.4</v>
      </c>
      <c r="B1368" s="54">
        <v>43405</v>
      </c>
      <c r="C1368" s="52">
        <v>3.38</v>
      </c>
      <c r="D1368" s="9"/>
    </row>
    <row r="1369" spans="1:4" x14ac:dyDescent="0.25">
      <c r="A1369" s="7" t="str">
        <f t="shared" si="21"/>
        <v>2018.4</v>
      </c>
      <c r="B1369" s="54">
        <v>43404</v>
      </c>
      <c r="C1369" s="52">
        <v>3.39</v>
      </c>
      <c r="D1369" s="9"/>
    </row>
    <row r="1370" spans="1:4" x14ac:dyDescent="0.25">
      <c r="A1370" s="7" t="str">
        <f t="shared" si="21"/>
        <v>2018.4</v>
      </c>
      <c r="B1370" s="54">
        <v>43403</v>
      </c>
      <c r="C1370" s="52">
        <v>3.36</v>
      </c>
      <c r="D1370" s="9"/>
    </row>
    <row r="1371" spans="1:4" x14ac:dyDescent="0.25">
      <c r="A1371" s="7" t="str">
        <f t="shared" si="21"/>
        <v>2018.4</v>
      </c>
      <c r="B1371" s="54">
        <v>43402</v>
      </c>
      <c r="C1371" s="52">
        <v>3.33</v>
      </c>
      <c r="D1371" s="9"/>
    </row>
    <row r="1372" spans="1:4" x14ac:dyDescent="0.25">
      <c r="A1372" s="7" t="str">
        <f t="shared" si="21"/>
        <v>2018.4</v>
      </c>
      <c r="B1372" s="54">
        <v>43399</v>
      </c>
      <c r="C1372" s="52">
        <v>3.32</v>
      </c>
      <c r="D1372" s="9"/>
    </row>
    <row r="1373" spans="1:4" x14ac:dyDescent="0.25">
      <c r="A1373" s="7" t="str">
        <f t="shared" si="21"/>
        <v>2018.4</v>
      </c>
      <c r="B1373" s="54">
        <v>43398</v>
      </c>
      <c r="C1373" s="52">
        <v>3.35</v>
      </c>
      <c r="D1373" s="9"/>
    </row>
    <row r="1374" spans="1:4" x14ac:dyDescent="0.25">
      <c r="A1374" s="7" t="str">
        <f t="shared" si="21"/>
        <v>2018.4</v>
      </c>
      <c r="B1374" s="54">
        <v>43397</v>
      </c>
      <c r="C1374" s="52">
        <v>3.33</v>
      </c>
      <c r="D1374" s="9"/>
    </row>
    <row r="1375" spans="1:4" x14ac:dyDescent="0.25">
      <c r="A1375" s="7" t="str">
        <f t="shared" si="21"/>
        <v>2018.4</v>
      </c>
      <c r="B1375" s="54">
        <v>43396</v>
      </c>
      <c r="C1375" s="52">
        <v>3.37</v>
      </c>
      <c r="D1375" s="9"/>
    </row>
    <row r="1376" spans="1:4" x14ac:dyDescent="0.25">
      <c r="A1376" s="7" t="str">
        <f t="shared" si="21"/>
        <v>2018.4</v>
      </c>
      <c r="B1376" s="54">
        <v>43395</v>
      </c>
      <c r="C1376" s="52">
        <v>3.38</v>
      </c>
      <c r="D1376" s="9"/>
    </row>
    <row r="1377" spans="1:4" x14ac:dyDescent="0.25">
      <c r="A1377" s="7" t="str">
        <f t="shared" si="21"/>
        <v>2018.4</v>
      </c>
      <c r="B1377" s="54">
        <v>43392</v>
      </c>
      <c r="C1377" s="52">
        <v>3.38</v>
      </c>
      <c r="D1377" s="9"/>
    </row>
    <row r="1378" spans="1:4" x14ac:dyDescent="0.25">
      <c r="A1378" s="7" t="str">
        <f t="shared" si="21"/>
        <v>2018.4</v>
      </c>
      <c r="B1378" s="54">
        <v>43391</v>
      </c>
      <c r="C1378" s="52">
        <v>3.36</v>
      </c>
      <c r="D1378" s="9"/>
    </row>
    <row r="1379" spans="1:4" x14ac:dyDescent="0.25">
      <c r="A1379" s="7" t="str">
        <f t="shared" si="21"/>
        <v>2018.4</v>
      </c>
      <c r="B1379" s="54">
        <v>43390</v>
      </c>
      <c r="C1379" s="52">
        <v>3.35</v>
      </c>
      <c r="D1379" s="9"/>
    </row>
    <row r="1380" spans="1:4" x14ac:dyDescent="0.25">
      <c r="A1380" s="7" t="str">
        <f t="shared" si="21"/>
        <v>2018.4</v>
      </c>
      <c r="B1380" s="54">
        <v>43389</v>
      </c>
      <c r="C1380" s="52">
        <v>3.32</v>
      </c>
      <c r="D1380" s="9"/>
    </row>
    <row r="1381" spans="1:4" x14ac:dyDescent="0.25">
      <c r="A1381" s="7" t="str">
        <f t="shared" si="21"/>
        <v>2018.4</v>
      </c>
      <c r="B1381" s="54">
        <v>43388</v>
      </c>
      <c r="C1381" s="52">
        <v>3.34</v>
      </c>
      <c r="D1381" s="9"/>
    </row>
    <row r="1382" spans="1:4" x14ac:dyDescent="0.25">
      <c r="A1382" s="7" t="str">
        <f t="shared" si="21"/>
        <v>2018.4</v>
      </c>
      <c r="B1382" s="54">
        <v>43385</v>
      </c>
      <c r="C1382" s="52">
        <v>3.32</v>
      </c>
      <c r="D1382" s="9"/>
    </row>
    <row r="1383" spans="1:4" x14ac:dyDescent="0.25">
      <c r="A1383" s="7" t="str">
        <f t="shared" si="21"/>
        <v>2018.4</v>
      </c>
      <c r="B1383" s="54">
        <v>43384</v>
      </c>
      <c r="C1383" s="52">
        <v>3.32</v>
      </c>
      <c r="D1383" s="9"/>
    </row>
    <row r="1384" spans="1:4" x14ac:dyDescent="0.25">
      <c r="A1384" s="7" t="str">
        <f t="shared" si="21"/>
        <v>2018.4</v>
      </c>
      <c r="B1384" s="54">
        <v>43383</v>
      </c>
      <c r="C1384" s="52">
        <v>3.39</v>
      </c>
      <c r="D1384" s="9"/>
    </row>
    <row r="1385" spans="1:4" x14ac:dyDescent="0.25">
      <c r="A1385" s="7" t="str">
        <f t="shared" si="21"/>
        <v>2018.4</v>
      </c>
      <c r="B1385" s="54">
        <v>43382</v>
      </c>
      <c r="C1385" s="52">
        <v>3.37</v>
      </c>
      <c r="D1385" s="9"/>
    </row>
    <row r="1386" spans="1:4" x14ac:dyDescent="0.25">
      <c r="A1386" s="7" t="str">
        <f t="shared" si="21"/>
        <v>2018.4</v>
      </c>
      <c r="B1386" s="54">
        <v>43381</v>
      </c>
      <c r="C1386" s="52">
        <v>3.4</v>
      </c>
      <c r="D1386" s="9"/>
    </row>
    <row r="1387" spans="1:4" x14ac:dyDescent="0.25">
      <c r="A1387" s="7" t="str">
        <f t="shared" si="21"/>
        <v>2018.4</v>
      </c>
      <c r="B1387" s="54">
        <v>43378</v>
      </c>
      <c r="C1387" s="52">
        <v>3.4</v>
      </c>
      <c r="D1387" s="9"/>
    </row>
    <row r="1388" spans="1:4" x14ac:dyDescent="0.25">
      <c r="A1388" s="7" t="str">
        <f t="shared" si="21"/>
        <v>2018.4</v>
      </c>
      <c r="B1388" s="54">
        <v>43377</v>
      </c>
      <c r="C1388" s="52">
        <v>3.35</v>
      </c>
      <c r="D1388" s="9"/>
    </row>
    <row r="1389" spans="1:4" x14ac:dyDescent="0.25">
      <c r="A1389" s="7" t="str">
        <f t="shared" si="21"/>
        <v>2018.4</v>
      </c>
      <c r="B1389" s="54">
        <v>43376</v>
      </c>
      <c r="C1389" s="52">
        <v>3.3</v>
      </c>
      <c r="D1389" s="9"/>
    </row>
    <row r="1390" spans="1:4" x14ac:dyDescent="0.25">
      <c r="A1390" s="7" t="str">
        <f t="shared" si="21"/>
        <v>2018.4</v>
      </c>
      <c r="B1390" s="54">
        <v>43375</v>
      </c>
      <c r="C1390" s="52">
        <v>3.2</v>
      </c>
      <c r="D1390" s="9"/>
    </row>
    <row r="1391" spans="1:4" x14ac:dyDescent="0.25">
      <c r="A1391" s="7" t="str">
        <f t="shared" si="21"/>
        <v>2018.4</v>
      </c>
      <c r="B1391" s="54">
        <v>43374</v>
      </c>
      <c r="C1391" s="52">
        <v>3.24</v>
      </c>
      <c r="D1391" s="9"/>
    </row>
    <row r="1392" spans="1:4" x14ac:dyDescent="0.25">
      <c r="A1392" s="7" t="str">
        <f t="shared" si="21"/>
        <v>2018.3</v>
      </c>
      <c r="B1392" s="54">
        <v>43371</v>
      </c>
      <c r="C1392" s="52">
        <v>3.19</v>
      </c>
      <c r="D1392" s="9"/>
    </row>
    <row r="1393" spans="1:4" x14ac:dyDescent="0.25">
      <c r="A1393" s="7" t="str">
        <f t="shared" si="21"/>
        <v>2018.3</v>
      </c>
      <c r="B1393" s="54">
        <v>43370</v>
      </c>
      <c r="C1393" s="52">
        <v>3.19</v>
      </c>
      <c r="D1393" s="9"/>
    </row>
    <row r="1394" spans="1:4" x14ac:dyDescent="0.25">
      <c r="A1394" s="7" t="str">
        <f t="shared" si="21"/>
        <v>2018.3</v>
      </c>
      <c r="B1394" s="54">
        <v>43369</v>
      </c>
      <c r="C1394" s="52">
        <v>3.19</v>
      </c>
      <c r="D1394" s="9"/>
    </row>
    <row r="1395" spans="1:4" x14ac:dyDescent="0.25">
      <c r="A1395" s="7" t="str">
        <f t="shared" si="21"/>
        <v>2018.3</v>
      </c>
      <c r="B1395" s="54">
        <v>43368</v>
      </c>
      <c r="C1395" s="52">
        <v>3.23</v>
      </c>
      <c r="D1395" s="9"/>
    </row>
    <row r="1396" spans="1:4" x14ac:dyDescent="0.25">
      <c r="A1396" s="7" t="str">
        <f t="shared" si="21"/>
        <v>2018.3</v>
      </c>
      <c r="B1396" s="54">
        <v>43367</v>
      </c>
      <c r="C1396" s="52">
        <v>3.21</v>
      </c>
      <c r="D1396" s="9"/>
    </row>
    <row r="1397" spans="1:4" x14ac:dyDescent="0.25">
      <c r="A1397" s="7" t="str">
        <f t="shared" si="21"/>
        <v>2018.3</v>
      </c>
      <c r="B1397" s="54">
        <v>43364</v>
      </c>
      <c r="C1397" s="52">
        <v>3.2</v>
      </c>
      <c r="D1397" s="9"/>
    </row>
    <row r="1398" spans="1:4" x14ac:dyDescent="0.25">
      <c r="A1398" s="7" t="str">
        <f t="shared" si="21"/>
        <v>2018.3</v>
      </c>
      <c r="B1398" s="54">
        <v>43363</v>
      </c>
      <c r="C1398" s="52">
        <v>3.21</v>
      </c>
      <c r="D1398" s="9"/>
    </row>
    <row r="1399" spans="1:4" x14ac:dyDescent="0.25">
      <c r="A1399" s="7" t="str">
        <f t="shared" si="21"/>
        <v>2018.3</v>
      </c>
      <c r="B1399" s="54">
        <v>43362</v>
      </c>
      <c r="C1399" s="52">
        <v>3.23</v>
      </c>
      <c r="D1399" s="9"/>
    </row>
    <row r="1400" spans="1:4" x14ac:dyDescent="0.25">
      <c r="A1400" s="7" t="str">
        <f t="shared" si="21"/>
        <v>2018.3</v>
      </c>
      <c r="B1400" s="54">
        <v>43361</v>
      </c>
      <c r="C1400" s="52">
        <v>3.2</v>
      </c>
      <c r="D1400" s="9"/>
    </row>
    <row r="1401" spans="1:4" x14ac:dyDescent="0.25">
      <c r="A1401" s="7" t="str">
        <f t="shared" si="21"/>
        <v>2018.3</v>
      </c>
      <c r="B1401" s="54">
        <v>43360</v>
      </c>
      <c r="C1401" s="52">
        <v>3.13</v>
      </c>
      <c r="D1401" s="9"/>
    </row>
    <row r="1402" spans="1:4" x14ac:dyDescent="0.25">
      <c r="A1402" s="7" t="str">
        <f t="shared" si="21"/>
        <v>2018.3</v>
      </c>
      <c r="B1402" s="54">
        <v>43357</v>
      </c>
      <c r="C1402" s="52">
        <v>3.13</v>
      </c>
      <c r="D1402" s="9"/>
    </row>
    <row r="1403" spans="1:4" x14ac:dyDescent="0.25">
      <c r="A1403" s="7" t="str">
        <f t="shared" si="21"/>
        <v>2018.3</v>
      </c>
      <c r="B1403" s="54">
        <v>43356</v>
      </c>
      <c r="C1403" s="52">
        <v>3.11</v>
      </c>
      <c r="D1403" s="9"/>
    </row>
    <row r="1404" spans="1:4" x14ac:dyDescent="0.25">
      <c r="A1404" s="7" t="str">
        <f t="shared" si="21"/>
        <v>2018.3</v>
      </c>
      <c r="B1404" s="54">
        <v>43355</v>
      </c>
      <c r="C1404" s="52">
        <v>3.11</v>
      </c>
      <c r="D1404" s="9"/>
    </row>
    <row r="1405" spans="1:4" x14ac:dyDescent="0.25">
      <c r="A1405" s="7" t="str">
        <f t="shared" si="21"/>
        <v>2018.3</v>
      </c>
      <c r="B1405" s="54">
        <v>43354</v>
      </c>
      <c r="C1405" s="52">
        <v>3.13</v>
      </c>
      <c r="D1405" s="9"/>
    </row>
    <row r="1406" spans="1:4" x14ac:dyDescent="0.25">
      <c r="A1406" s="7" t="str">
        <f t="shared" si="21"/>
        <v>2018.3</v>
      </c>
      <c r="B1406" s="54">
        <v>43353</v>
      </c>
      <c r="C1406" s="52">
        <v>3.09</v>
      </c>
      <c r="D1406" s="9"/>
    </row>
    <row r="1407" spans="1:4" x14ac:dyDescent="0.25">
      <c r="A1407" s="7" t="str">
        <f t="shared" si="21"/>
        <v>2018.3</v>
      </c>
      <c r="B1407" s="54">
        <v>43350</v>
      </c>
      <c r="C1407" s="52">
        <v>3.11</v>
      </c>
      <c r="D1407" s="9"/>
    </row>
    <row r="1408" spans="1:4" x14ac:dyDescent="0.25">
      <c r="A1408" s="7" t="str">
        <f t="shared" si="21"/>
        <v>2018.3</v>
      </c>
      <c r="B1408" s="54">
        <v>43349</v>
      </c>
      <c r="C1408" s="52">
        <v>3.06</v>
      </c>
      <c r="D1408" s="9"/>
    </row>
    <row r="1409" spans="1:4" x14ac:dyDescent="0.25">
      <c r="A1409" s="7" t="str">
        <f t="shared" si="21"/>
        <v>2018.3</v>
      </c>
      <c r="B1409" s="54">
        <v>43348</v>
      </c>
      <c r="C1409" s="52">
        <v>3.08</v>
      </c>
      <c r="D1409" s="9"/>
    </row>
    <row r="1410" spans="1:4" x14ac:dyDescent="0.25">
      <c r="A1410" s="7" t="str">
        <f t="shared" si="21"/>
        <v>2018.3</v>
      </c>
      <c r="B1410" s="54">
        <v>43347</v>
      </c>
      <c r="C1410" s="52">
        <v>3.07</v>
      </c>
      <c r="D1410" s="9"/>
    </row>
    <row r="1411" spans="1:4" x14ac:dyDescent="0.25">
      <c r="A1411" s="7" t="str">
        <f t="shared" si="21"/>
        <v>2018.3</v>
      </c>
      <c r="B1411" s="54">
        <v>43346</v>
      </c>
      <c r="C1411" s="52">
        <v>3.02</v>
      </c>
      <c r="D1411" s="9"/>
    </row>
    <row r="1412" spans="1:4" x14ac:dyDescent="0.25">
      <c r="A1412" s="7" t="str">
        <f t="shared" ref="A1412:A1475" si="22">YEAR(B1412)&amp;"."&amp;INT((MONTH(B1412)-1)/3)+1</f>
        <v>2018.3</v>
      </c>
      <c r="B1412" s="54">
        <v>43343</v>
      </c>
      <c r="C1412" s="52">
        <v>3.02</v>
      </c>
      <c r="D1412" s="9"/>
    </row>
    <row r="1413" spans="1:4" x14ac:dyDescent="0.25">
      <c r="A1413" s="7" t="str">
        <f t="shared" si="22"/>
        <v>2018.3</v>
      </c>
      <c r="B1413" s="54">
        <v>43342</v>
      </c>
      <c r="C1413" s="52">
        <v>3</v>
      </c>
      <c r="D1413" s="9"/>
    </row>
    <row r="1414" spans="1:4" x14ac:dyDescent="0.25">
      <c r="A1414" s="7" t="str">
        <f t="shared" si="22"/>
        <v>2018.3</v>
      </c>
      <c r="B1414" s="54">
        <v>43341</v>
      </c>
      <c r="C1414" s="52">
        <v>3.02</v>
      </c>
      <c r="D1414" s="9"/>
    </row>
    <row r="1415" spans="1:4" x14ac:dyDescent="0.25">
      <c r="A1415" s="7" t="str">
        <f t="shared" si="22"/>
        <v>2018.3</v>
      </c>
      <c r="B1415" s="54">
        <v>43340</v>
      </c>
      <c r="C1415" s="52">
        <v>3.03</v>
      </c>
      <c r="D1415" s="9"/>
    </row>
    <row r="1416" spans="1:4" x14ac:dyDescent="0.25">
      <c r="A1416" s="7" t="str">
        <f t="shared" si="22"/>
        <v>2018.3</v>
      </c>
      <c r="B1416" s="54">
        <v>43339</v>
      </c>
      <c r="C1416" s="52">
        <v>3</v>
      </c>
      <c r="D1416" s="9"/>
    </row>
    <row r="1417" spans="1:4" x14ac:dyDescent="0.25">
      <c r="A1417" s="7" t="str">
        <f t="shared" si="22"/>
        <v>2018.3</v>
      </c>
      <c r="B1417" s="54">
        <v>43336</v>
      </c>
      <c r="C1417" s="52">
        <v>2.97</v>
      </c>
      <c r="D1417" s="9"/>
    </row>
    <row r="1418" spans="1:4" x14ac:dyDescent="0.25">
      <c r="A1418" s="7" t="str">
        <f t="shared" si="22"/>
        <v>2018.3</v>
      </c>
      <c r="B1418" s="54">
        <v>43335</v>
      </c>
      <c r="C1418" s="52">
        <v>2.97</v>
      </c>
      <c r="D1418" s="9"/>
    </row>
    <row r="1419" spans="1:4" x14ac:dyDescent="0.25">
      <c r="A1419" s="7" t="str">
        <f t="shared" si="22"/>
        <v>2018.3</v>
      </c>
      <c r="B1419" s="54">
        <v>43334</v>
      </c>
      <c r="C1419" s="52">
        <v>2.99</v>
      </c>
      <c r="D1419" s="9"/>
    </row>
    <row r="1420" spans="1:4" x14ac:dyDescent="0.25">
      <c r="A1420" s="7" t="str">
        <f t="shared" si="22"/>
        <v>2018.3</v>
      </c>
      <c r="B1420" s="54">
        <v>43333</v>
      </c>
      <c r="C1420" s="52">
        <v>3</v>
      </c>
      <c r="D1420" s="9"/>
    </row>
    <row r="1421" spans="1:4" x14ac:dyDescent="0.25">
      <c r="A1421" s="7" t="str">
        <f t="shared" si="22"/>
        <v>2018.3</v>
      </c>
      <c r="B1421" s="54">
        <v>43332</v>
      </c>
      <c r="C1421" s="52">
        <v>2.99</v>
      </c>
      <c r="D1421" s="9"/>
    </row>
    <row r="1422" spans="1:4" x14ac:dyDescent="0.25">
      <c r="A1422" s="7" t="str">
        <f t="shared" si="22"/>
        <v>2018.3</v>
      </c>
      <c r="B1422" s="54">
        <v>43329</v>
      </c>
      <c r="C1422" s="52">
        <v>3.03</v>
      </c>
      <c r="D1422" s="9"/>
    </row>
    <row r="1423" spans="1:4" x14ac:dyDescent="0.25">
      <c r="A1423" s="7" t="str">
        <f t="shared" si="22"/>
        <v>2018.3</v>
      </c>
      <c r="B1423" s="54">
        <v>43328</v>
      </c>
      <c r="C1423" s="52">
        <v>3.03</v>
      </c>
      <c r="D1423" s="9"/>
    </row>
    <row r="1424" spans="1:4" x14ac:dyDescent="0.25">
      <c r="A1424" s="7" t="str">
        <f t="shared" si="22"/>
        <v>2018.3</v>
      </c>
      <c r="B1424" s="54">
        <v>43327</v>
      </c>
      <c r="C1424" s="52">
        <v>3.03</v>
      </c>
      <c r="D1424" s="9"/>
    </row>
    <row r="1425" spans="1:4" x14ac:dyDescent="0.25">
      <c r="A1425" s="7" t="str">
        <f t="shared" si="22"/>
        <v>2018.3</v>
      </c>
      <c r="B1425" s="54">
        <v>43326</v>
      </c>
      <c r="C1425" s="52">
        <v>3.06</v>
      </c>
      <c r="D1425" s="9"/>
    </row>
    <row r="1426" spans="1:4" x14ac:dyDescent="0.25">
      <c r="A1426" s="7" t="str">
        <f t="shared" si="22"/>
        <v>2018.3</v>
      </c>
      <c r="B1426" s="54">
        <v>43325</v>
      </c>
      <c r="C1426" s="52">
        <v>3.05</v>
      </c>
      <c r="D1426" s="9"/>
    </row>
    <row r="1427" spans="1:4" x14ac:dyDescent="0.25">
      <c r="A1427" s="7" t="str">
        <f t="shared" si="22"/>
        <v>2018.3</v>
      </c>
      <c r="B1427" s="54">
        <v>43322</v>
      </c>
      <c r="C1427" s="52">
        <v>3.03</v>
      </c>
      <c r="D1427" s="9"/>
    </row>
    <row r="1428" spans="1:4" x14ac:dyDescent="0.25">
      <c r="A1428" s="7" t="str">
        <f t="shared" si="22"/>
        <v>2018.3</v>
      </c>
      <c r="B1428" s="54">
        <v>43321</v>
      </c>
      <c r="C1428" s="52">
        <v>3.08</v>
      </c>
      <c r="D1428" s="9"/>
    </row>
    <row r="1429" spans="1:4" x14ac:dyDescent="0.25">
      <c r="A1429" s="7" t="str">
        <f t="shared" si="22"/>
        <v>2018.3</v>
      </c>
      <c r="B1429" s="54">
        <v>43320</v>
      </c>
      <c r="C1429" s="52">
        <v>3.12</v>
      </c>
      <c r="D1429" s="9"/>
    </row>
    <row r="1430" spans="1:4" x14ac:dyDescent="0.25">
      <c r="A1430" s="7" t="str">
        <f t="shared" si="22"/>
        <v>2018.3</v>
      </c>
      <c r="B1430" s="54">
        <v>43319</v>
      </c>
      <c r="C1430" s="52">
        <v>3.12</v>
      </c>
      <c r="D1430" s="9"/>
    </row>
    <row r="1431" spans="1:4" x14ac:dyDescent="0.25">
      <c r="A1431" s="7" t="str">
        <f t="shared" si="22"/>
        <v>2018.3</v>
      </c>
      <c r="B1431" s="54">
        <v>43318</v>
      </c>
      <c r="C1431" s="52">
        <v>3.08</v>
      </c>
      <c r="D1431" s="9"/>
    </row>
    <row r="1432" spans="1:4" x14ac:dyDescent="0.25">
      <c r="A1432" s="7" t="str">
        <f t="shared" si="22"/>
        <v>2018.3</v>
      </c>
      <c r="B1432" s="54">
        <v>43315</v>
      </c>
      <c r="C1432" s="52">
        <v>3.09</v>
      </c>
      <c r="D1432" s="9"/>
    </row>
    <row r="1433" spans="1:4" x14ac:dyDescent="0.25">
      <c r="A1433" s="7" t="str">
        <f t="shared" si="22"/>
        <v>2018.3</v>
      </c>
      <c r="B1433" s="54">
        <v>43314</v>
      </c>
      <c r="C1433" s="52">
        <v>3.12</v>
      </c>
      <c r="D1433" s="9"/>
    </row>
    <row r="1434" spans="1:4" x14ac:dyDescent="0.25">
      <c r="A1434" s="7" t="str">
        <f t="shared" si="22"/>
        <v>2018.3</v>
      </c>
      <c r="B1434" s="54">
        <v>43313</v>
      </c>
      <c r="C1434" s="52">
        <v>3.13</v>
      </c>
      <c r="D1434" s="9"/>
    </row>
    <row r="1435" spans="1:4" x14ac:dyDescent="0.25">
      <c r="A1435" s="7" t="str">
        <f t="shared" si="22"/>
        <v>2018.3</v>
      </c>
      <c r="B1435" s="54">
        <v>43312</v>
      </c>
      <c r="C1435" s="52">
        <v>3.08</v>
      </c>
      <c r="D1435" s="9"/>
    </row>
    <row r="1436" spans="1:4" x14ac:dyDescent="0.25">
      <c r="A1436" s="7" t="str">
        <f t="shared" si="22"/>
        <v>2018.3</v>
      </c>
      <c r="B1436" s="54">
        <v>43311</v>
      </c>
      <c r="C1436" s="52">
        <v>3.11</v>
      </c>
      <c r="D1436" s="9"/>
    </row>
    <row r="1437" spans="1:4" x14ac:dyDescent="0.25">
      <c r="A1437" s="7" t="str">
        <f t="shared" si="22"/>
        <v>2018.3</v>
      </c>
      <c r="B1437" s="54">
        <v>43308</v>
      </c>
      <c r="C1437" s="52">
        <v>3.09</v>
      </c>
      <c r="D1437" s="9"/>
    </row>
    <row r="1438" spans="1:4" x14ac:dyDescent="0.25">
      <c r="A1438" s="7" t="str">
        <f t="shared" si="22"/>
        <v>2018.3</v>
      </c>
      <c r="B1438" s="54">
        <v>43307</v>
      </c>
      <c r="C1438" s="52">
        <v>3.1</v>
      </c>
      <c r="D1438" s="9"/>
    </row>
    <row r="1439" spans="1:4" x14ac:dyDescent="0.25">
      <c r="A1439" s="7" t="str">
        <f t="shared" si="22"/>
        <v>2018.3</v>
      </c>
      <c r="B1439" s="54">
        <v>43306</v>
      </c>
      <c r="C1439" s="52">
        <v>3.06</v>
      </c>
      <c r="D1439" s="9"/>
    </row>
    <row r="1440" spans="1:4" x14ac:dyDescent="0.25">
      <c r="A1440" s="7" t="str">
        <f t="shared" si="22"/>
        <v>2018.3</v>
      </c>
      <c r="B1440" s="54">
        <v>43305</v>
      </c>
      <c r="C1440" s="52">
        <v>3.08</v>
      </c>
      <c r="D1440" s="9"/>
    </row>
    <row r="1441" spans="1:4" x14ac:dyDescent="0.25">
      <c r="A1441" s="7" t="str">
        <f t="shared" si="22"/>
        <v>2018.3</v>
      </c>
      <c r="B1441" s="54">
        <v>43304</v>
      </c>
      <c r="C1441" s="52">
        <v>3.1</v>
      </c>
      <c r="D1441" s="9"/>
    </row>
    <row r="1442" spans="1:4" x14ac:dyDescent="0.25">
      <c r="A1442" s="7" t="str">
        <f t="shared" si="22"/>
        <v>2018.3</v>
      </c>
      <c r="B1442" s="54">
        <v>43301</v>
      </c>
      <c r="C1442" s="52">
        <v>3.03</v>
      </c>
      <c r="D1442" s="9"/>
    </row>
    <row r="1443" spans="1:4" x14ac:dyDescent="0.25">
      <c r="A1443" s="7" t="str">
        <f t="shared" si="22"/>
        <v>2018.3</v>
      </c>
      <c r="B1443" s="54">
        <v>43300</v>
      </c>
      <c r="C1443" s="52">
        <v>2.96</v>
      </c>
      <c r="D1443" s="9"/>
    </row>
    <row r="1444" spans="1:4" x14ac:dyDescent="0.25">
      <c r="A1444" s="7" t="str">
        <f t="shared" si="22"/>
        <v>2018.3</v>
      </c>
      <c r="B1444" s="54">
        <v>43299</v>
      </c>
      <c r="C1444" s="52">
        <v>2.99</v>
      </c>
      <c r="D1444" s="9"/>
    </row>
    <row r="1445" spans="1:4" x14ac:dyDescent="0.25">
      <c r="A1445" s="7" t="str">
        <f t="shared" si="22"/>
        <v>2018.3</v>
      </c>
      <c r="B1445" s="54">
        <v>43298</v>
      </c>
      <c r="C1445" s="52">
        <v>2.97</v>
      </c>
      <c r="D1445" s="9"/>
    </row>
    <row r="1446" spans="1:4" x14ac:dyDescent="0.25">
      <c r="A1446" s="7" t="str">
        <f t="shared" si="22"/>
        <v>2018.3</v>
      </c>
      <c r="B1446" s="54">
        <v>43297</v>
      </c>
      <c r="C1446" s="52">
        <v>2.96</v>
      </c>
      <c r="D1446" s="9"/>
    </row>
    <row r="1447" spans="1:4" x14ac:dyDescent="0.25">
      <c r="A1447" s="7" t="str">
        <f t="shared" si="22"/>
        <v>2018.3</v>
      </c>
      <c r="B1447" s="54">
        <v>43294</v>
      </c>
      <c r="C1447" s="52">
        <v>2.94</v>
      </c>
      <c r="D1447" s="9"/>
    </row>
    <row r="1448" spans="1:4" x14ac:dyDescent="0.25">
      <c r="A1448" s="7" t="str">
        <f t="shared" si="22"/>
        <v>2018.3</v>
      </c>
      <c r="B1448" s="54">
        <v>43293</v>
      </c>
      <c r="C1448" s="52">
        <v>2.95</v>
      </c>
      <c r="D1448" s="9"/>
    </row>
    <row r="1449" spans="1:4" x14ac:dyDescent="0.25">
      <c r="A1449" s="7" t="str">
        <f t="shared" si="22"/>
        <v>2018.3</v>
      </c>
      <c r="B1449" s="54">
        <v>43292</v>
      </c>
      <c r="C1449" s="52">
        <v>2.95</v>
      </c>
      <c r="D1449" s="9"/>
    </row>
    <row r="1450" spans="1:4" x14ac:dyDescent="0.25">
      <c r="A1450" s="7" t="str">
        <f t="shared" si="22"/>
        <v>2018.3</v>
      </c>
      <c r="B1450" s="54">
        <v>43291</v>
      </c>
      <c r="C1450" s="52">
        <v>2.97</v>
      </c>
      <c r="D1450" s="9"/>
    </row>
    <row r="1451" spans="1:4" x14ac:dyDescent="0.25">
      <c r="A1451" s="7" t="str">
        <f t="shared" si="22"/>
        <v>2018.3</v>
      </c>
      <c r="B1451" s="54">
        <v>43290</v>
      </c>
      <c r="C1451" s="52">
        <v>2.96</v>
      </c>
      <c r="D1451" s="9"/>
    </row>
    <row r="1452" spans="1:4" x14ac:dyDescent="0.25">
      <c r="A1452" s="7" t="str">
        <f t="shared" si="22"/>
        <v>2018.3</v>
      </c>
      <c r="B1452" s="54">
        <v>43287</v>
      </c>
      <c r="C1452" s="52">
        <v>2.94</v>
      </c>
      <c r="D1452" s="9"/>
    </row>
    <row r="1453" spans="1:4" x14ac:dyDescent="0.25">
      <c r="A1453" s="7" t="str">
        <f t="shared" si="22"/>
        <v>2018.3</v>
      </c>
      <c r="B1453" s="54">
        <v>43286</v>
      </c>
      <c r="C1453" s="52">
        <v>2.95</v>
      </c>
      <c r="D1453" s="9"/>
    </row>
    <row r="1454" spans="1:4" x14ac:dyDescent="0.25">
      <c r="A1454" s="7" t="str">
        <f t="shared" si="22"/>
        <v>2018.3</v>
      </c>
      <c r="B1454" s="54">
        <v>43285</v>
      </c>
      <c r="C1454" s="52">
        <v>2.96</v>
      </c>
      <c r="D1454" s="9"/>
    </row>
    <row r="1455" spans="1:4" x14ac:dyDescent="0.25">
      <c r="A1455" s="7" t="str">
        <f t="shared" si="22"/>
        <v>2018.3</v>
      </c>
      <c r="B1455" s="54">
        <v>43284</v>
      </c>
      <c r="C1455" s="52">
        <v>2.96</v>
      </c>
      <c r="D1455" s="9"/>
    </row>
    <row r="1456" spans="1:4" x14ac:dyDescent="0.25">
      <c r="A1456" s="7" t="str">
        <f t="shared" si="22"/>
        <v>2018.3</v>
      </c>
      <c r="B1456" s="54">
        <v>43283</v>
      </c>
      <c r="C1456" s="52">
        <v>2.99</v>
      </c>
      <c r="D1456" s="9"/>
    </row>
    <row r="1457" spans="1:4" x14ac:dyDescent="0.25">
      <c r="A1457" s="7" t="str">
        <f t="shared" si="22"/>
        <v>2018.2</v>
      </c>
      <c r="B1457" s="54">
        <v>43280</v>
      </c>
      <c r="C1457" s="52">
        <v>2.98</v>
      </c>
      <c r="D1457" s="9"/>
    </row>
    <row r="1458" spans="1:4" x14ac:dyDescent="0.25">
      <c r="A1458" s="7" t="str">
        <f t="shared" si="22"/>
        <v>2018.2</v>
      </c>
      <c r="B1458" s="54">
        <v>43279</v>
      </c>
      <c r="C1458" s="52">
        <v>2.97</v>
      </c>
      <c r="D1458" s="9"/>
    </row>
    <row r="1459" spans="1:4" x14ac:dyDescent="0.25">
      <c r="A1459" s="7" t="str">
        <f t="shared" si="22"/>
        <v>2018.2</v>
      </c>
      <c r="B1459" s="54">
        <v>43278</v>
      </c>
      <c r="C1459" s="52">
        <v>2.97</v>
      </c>
      <c r="D1459" s="9"/>
    </row>
    <row r="1460" spans="1:4" x14ac:dyDescent="0.25">
      <c r="A1460" s="7" t="str">
        <f t="shared" si="22"/>
        <v>2018.2</v>
      </c>
      <c r="B1460" s="54">
        <v>43277</v>
      </c>
      <c r="C1460" s="52">
        <v>3.03</v>
      </c>
      <c r="D1460" s="9"/>
    </row>
    <row r="1461" spans="1:4" x14ac:dyDescent="0.25">
      <c r="A1461" s="7" t="str">
        <f t="shared" si="22"/>
        <v>2018.2</v>
      </c>
      <c r="B1461" s="54">
        <v>43276</v>
      </c>
      <c r="C1461" s="52">
        <v>3.02</v>
      </c>
      <c r="D1461" s="9"/>
    </row>
    <row r="1462" spans="1:4" x14ac:dyDescent="0.25">
      <c r="A1462" s="7" t="str">
        <f t="shared" si="22"/>
        <v>2018.2</v>
      </c>
      <c r="B1462" s="54">
        <v>43273</v>
      </c>
      <c r="C1462" s="52">
        <v>3.04</v>
      </c>
      <c r="D1462" s="9"/>
    </row>
    <row r="1463" spans="1:4" x14ac:dyDescent="0.25">
      <c r="A1463" s="7" t="str">
        <f t="shared" si="22"/>
        <v>2018.2</v>
      </c>
      <c r="B1463" s="54">
        <v>43272</v>
      </c>
      <c r="C1463" s="52">
        <v>3.04</v>
      </c>
      <c r="D1463" s="9"/>
    </row>
    <row r="1464" spans="1:4" x14ac:dyDescent="0.25">
      <c r="A1464" s="7" t="str">
        <f t="shared" si="22"/>
        <v>2018.2</v>
      </c>
      <c r="B1464" s="54">
        <v>43271</v>
      </c>
      <c r="C1464" s="52">
        <v>3.06</v>
      </c>
      <c r="D1464" s="9"/>
    </row>
    <row r="1465" spans="1:4" x14ac:dyDescent="0.25">
      <c r="A1465" s="7" t="str">
        <f t="shared" si="22"/>
        <v>2018.2</v>
      </c>
      <c r="B1465" s="54">
        <v>43270</v>
      </c>
      <c r="C1465" s="52">
        <v>3.02</v>
      </c>
      <c r="D1465" s="9"/>
    </row>
    <row r="1466" spans="1:4" x14ac:dyDescent="0.25">
      <c r="A1466" s="7" t="str">
        <f t="shared" si="22"/>
        <v>2018.2</v>
      </c>
      <c r="B1466" s="54">
        <v>43269</v>
      </c>
      <c r="C1466" s="52">
        <v>3.05</v>
      </c>
      <c r="D1466" s="9"/>
    </row>
    <row r="1467" spans="1:4" x14ac:dyDescent="0.25">
      <c r="A1467" s="7" t="str">
        <f t="shared" si="22"/>
        <v>2018.2</v>
      </c>
      <c r="B1467" s="54">
        <v>43266</v>
      </c>
      <c r="C1467" s="52">
        <v>3.05</v>
      </c>
      <c r="D1467" s="9"/>
    </row>
    <row r="1468" spans="1:4" x14ac:dyDescent="0.25">
      <c r="A1468" s="7" t="str">
        <f t="shared" si="22"/>
        <v>2018.2</v>
      </c>
      <c r="B1468" s="54">
        <v>43265</v>
      </c>
      <c r="C1468" s="52">
        <v>3.05</v>
      </c>
      <c r="D1468" s="9"/>
    </row>
    <row r="1469" spans="1:4" x14ac:dyDescent="0.25">
      <c r="A1469" s="7" t="str">
        <f t="shared" si="22"/>
        <v>2018.2</v>
      </c>
      <c r="B1469" s="54">
        <v>43264</v>
      </c>
      <c r="C1469" s="52">
        <v>3.1</v>
      </c>
      <c r="D1469" s="9"/>
    </row>
    <row r="1470" spans="1:4" x14ac:dyDescent="0.25">
      <c r="A1470" s="7" t="str">
        <f t="shared" si="22"/>
        <v>2018.2</v>
      </c>
      <c r="B1470" s="54">
        <v>43263</v>
      </c>
      <c r="C1470" s="52">
        <v>3.09</v>
      </c>
      <c r="D1470" s="9"/>
    </row>
    <row r="1471" spans="1:4" x14ac:dyDescent="0.25">
      <c r="A1471" s="7" t="str">
        <f t="shared" si="22"/>
        <v>2018.2</v>
      </c>
      <c r="B1471" s="54">
        <v>43262</v>
      </c>
      <c r="C1471" s="52">
        <v>3.1</v>
      </c>
      <c r="D1471" s="9"/>
    </row>
    <row r="1472" spans="1:4" x14ac:dyDescent="0.25">
      <c r="A1472" s="7" t="str">
        <f t="shared" si="22"/>
        <v>2018.2</v>
      </c>
      <c r="B1472" s="54">
        <v>43259</v>
      </c>
      <c r="C1472" s="52">
        <v>3.08</v>
      </c>
      <c r="D1472" s="9"/>
    </row>
    <row r="1473" spans="1:4" x14ac:dyDescent="0.25">
      <c r="A1473" s="7" t="str">
        <f t="shared" si="22"/>
        <v>2018.2</v>
      </c>
      <c r="B1473" s="54">
        <v>43258</v>
      </c>
      <c r="C1473" s="52">
        <v>3.08</v>
      </c>
      <c r="D1473" s="9"/>
    </row>
    <row r="1474" spans="1:4" x14ac:dyDescent="0.25">
      <c r="A1474" s="7" t="str">
        <f t="shared" si="22"/>
        <v>2018.2</v>
      </c>
      <c r="B1474" s="54">
        <v>43257</v>
      </c>
      <c r="C1474" s="52">
        <v>3.13</v>
      </c>
      <c r="D1474" s="9"/>
    </row>
    <row r="1475" spans="1:4" x14ac:dyDescent="0.25">
      <c r="A1475" s="7" t="str">
        <f t="shared" si="22"/>
        <v>2018.2</v>
      </c>
      <c r="B1475" s="54">
        <v>43256</v>
      </c>
      <c r="C1475" s="52">
        <v>3.07</v>
      </c>
      <c r="D1475" s="9"/>
    </row>
    <row r="1476" spans="1:4" x14ac:dyDescent="0.25">
      <c r="A1476" s="7" t="str">
        <f t="shared" ref="A1476:A1539" si="23">YEAR(B1476)&amp;"."&amp;INT((MONTH(B1476)-1)/3)+1</f>
        <v>2018.2</v>
      </c>
      <c r="B1476" s="54">
        <v>43255</v>
      </c>
      <c r="C1476" s="52">
        <v>3.08</v>
      </c>
      <c r="D1476" s="9"/>
    </row>
    <row r="1477" spans="1:4" x14ac:dyDescent="0.25">
      <c r="A1477" s="7" t="str">
        <f t="shared" si="23"/>
        <v>2018.2</v>
      </c>
      <c r="B1477" s="54">
        <v>43252</v>
      </c>
      <c r="C1477" s="52">
        <v>3.04</v>
      </c>
      <c r="D1477" s="9"/>
    </row>
    <row r="1478" spans="1:4" x14ac:dyDescent="0.25">
      <c r="A1478" s="7" t="str">
        <f t="shared" si="23"/>
        <v>2018.2</v>
      </c>
      <c r="B1478" s="54">
        <v>43251</v>
      </c>
      <c r="C1478" s="52">
        <v>3</v>
      </c>
      <c r="D1478" s="9"/>
    </row>
    <row r="1479" spans="1:4" x14ac:dyDescent="0.25">
      <c r="A1479" s="7" t="str">
        <f t="shared" si="23"/>
        <v>2018.2</v>
      </c>
      <c r="B1479" s="54">
        <v>43250</v>
      </c>
      <c r="C1479" s="52">
        <v>3.01</v>
      </c>
      <c r="D1479" s="9"/>
    </row>
    <row r="1480" spans="1:4" x14ac:dyDescent="0.25">
      <c r="A1480" s="7" t="str">
        <f t="shared" si="23"/>
        <v>2018.2</v>
      </c>
      <c r="B1480" s="54">
        <v>43249</v>
      </c>
      <c r="C1480" s="52">
        <v>2.96</v>
      </c>
      <c r="D1480" s="9"/>
    </row>
    <row r="1481" spans="1:4" x14ac:dyDescent="0.25">
      <c r="A1481" s="7" t="str">
        <f t="shared" si="23"/>
        <v>2018.2</v>
      </c>
      <c r="B1481" s="54">
        <v>43248</v>
      </c>
      <c r="C1481" s="52">
        <v>3.09</v>
      </c>
      <c r="D1481" s="9"/>
    </row>
    <row r="1482" spans="1:4" x14ac:dyDescent="0.25">
      <c r="A1482" s="7" t="str">
        <f t="shared" si="23"/>
        <v>2018.2</v>
      </c>
      <c r="B1482" s="54">
        <v>43245</v>
      </c>
      <c r="C1482" s="52">
        <v>3.09</v>
      </c>
      <c r="D1482" s="9"/>
    </row>
    <row r="1483" spans="1:4" x14ac:dyDescent="0.25">
      <c r="A1483" s="7" t="str">
        <f t="shared" si="23"/>
        <v>2018.2</v>
      </c>
      <c r="B1483" s="54">
        <v>43244</v>
      </c>
      <c r="C1483" s="52">
        <v>3.13</v>
      </c>
      <c r="D1483" s="9"/>
    </row>
    <row r="1484" spans="1:4" x14ac:dyDescent="0.25">
      <c r="A1484" s="7" t="str">
        <f t="shared" si="23"/>
        <v>2018.2</v>
      </c>
      <c r="B1484" s="54">
        <v>43243</v>
      </c>
      <c r="C1484" s="52">
        <v>3.17</v>
      </c>
      <c r="D1484" s="9"/>
    </row>
    <row r="1485" spans="1:4" x14ac:dyDescent="0.25">
      <c r="A1485" s="7" t="str">
        <f t="shared" si="23"/>
        <v>2018.2</v>
      </c>
      <c r="B1485" s="54">
        <v>43242</v>
      </c>
      <c r="C1485" s="52">
        <v>3.21</v>
      </c>
      <c r="D1485" s="9"/>
    </row>
    <row r="1486" spans="1:4" x14ac:dyDescent="0.25">
      <c r="A1486" s="7" t="str">
        <f t="shared" si="23"/>
        <v>2018.2</v>
      </c>
      <c r="B1486" s="54">
        <v>43241</v>
      </c>
      <c r="C1486" s="52">
        <v>3.2</v>
      </c>
      <c r="D1486" s="9"/>
    </row>
    <row r="1487" spans="1:4" x14ac:dyDescent="0.25">
      <c r="A1487" s="7" t="str">
        <f t="shared" si="23"/>
        <v>2018.2</v>
      </c>
      <c r="B1487" s="54">
        <v>43238</v>
      </c>
      <c r="C1487" s="52">
        <v>3.2</v>
      </c>
      <c r="D1487" s="9"/>
    </row>
    <row r="1488" spans="1:4" x14ac:dyDescent="0.25">
      <c r="A1488" s="7" t="str">
        <f t="shared" si="23"/>
        <v>2018.2</v>
      </c>
      <c r="B1488" s="54">
        <v>43237</v>
      </c>
      <c r="C1488" s="52">
        <v>3.25</v>
      </c>
      <c r="D1488" s="9"/>
    </row>
    <row r="1489" spans="1:4" x14ac:dyDescent="0.25">
      <c r="A1489" s="7" t="str">
        <f t="shared" si="23"/>
        <v>2018.2</v>
      </c>
      <c r="B1489" s="54">
        <v>43236</v>
      </c>
      <c r="C1489" s="52">
        <v>3.21</v>
      </c>
      <c r="D1489" s="9"/>
    </row>
    <row r="1490" spans="1:4" x14ac:dyDescent="0.25">
      <c r="A1490" s="7" t="str">
        <f t="shared" si="23"/>
        <v>2018.2</v>
      </c>
      <c r="B1490" s="54">
        <v>43235</v>
      </c>
      <c r="C1490" s="52">
        <v>3.2</v>
      </c>
      <c r="D1490" s="9"/>
    </row>
    <row r="1491" spans="1:4" x14ac:dyDescent="0.25">
      <c r="A1491" s="7" t="str">
        <f t="shared" si="23"/>
        <v>2018.2</v>
      </c>
      <c r="B1491" s="54">
        <v>43234</v>
      </c>
      <c r="C1491" s="52">
        <v>3.13</v>
      </c>
      <c r="D1491" s="9"/>
    </row>
    <row r="1492" spans="1:4" x14ac:dyDescent="0.25">
      <c r="A1492" s="7" t="str">
        <f t="shared" si="23"/>
        <v>2018.2</v>
      </c>
      <c r="B1492" s="54">
        <v>43231</v>
      </c>
      <c r="C1492" s="52">
        <v>3.1</v>
      </c>
      <c r="D1492" s="9"/>
    </row>
    <row r="1493" spans="1:4" x14ac:dyDescent="0.25">
      <c r="A1493" s="7" t="str">
        <f t="shared" si="23"/>
        <v>2018.2</v>
      </c>
      <c r="B1493" s="54">
        <v>43230</v>
      </c>
      <c r="C1493" s="52">
        <v>3.12</v>
      </c>
      <c r="D1493" s="9"/>
    </row>
    <row r="1494" spans="1:4" x14ac:dyDescent="0.25">
      <c r="A1494" s="7" t="str">
        <f t="shared" si="23"/>
        <v>2018.2</v>
      </c>
      <c r="B1494" s="54">
        <v>43229</v>
      </c>
      <c r="C1494" s="52">
        <v>3.16</v>
      </c>
      <c r="D1494" s="9"/>
    </row>
    <row r="1495" spans="1:4" x14ac:dyDescent="0.25">
      <c r="A1495" s="7" t="str">
        <f t="shared" si="23"/>
        <v>2018.2</v>
      </c>
      <c r="B1495" s="54">
        <v>43228</v>
      </c>
      <c r="C1495" s="52">
        <v>3.13</v>
      </c>
      <c r="D1495" s="9"/>
    </row>
    <row r="1496" spans="1:4" x14ac:dyDescent="0.25">
      <c r="A1496" s="7" t="str">
        <f t="shared" si="23"/>
        <v>2018.2</v>
      </c>
      <c r="B1496" s="54">
        <v>43227</v>
      </c>
      <c r="C1496" s="52">
        <v>3.12</v>
      </c>
      <c r="D1496" s="9"/>
    </row>
    <row r="1497" spans="1:4" x14ac:dyDescent="0.25">
      <c r="A1497" s="7" t="str">
        <f t="shared" si="23"/>
        <v>2018.2</v>
      </c>
      <c r="B1497" s="54">
        <v>43224</v>
      </c>
      <c r="C1497" s="52">
        <v>3.12</v>
      </c>
      <c r="D1497" s="9"/>
    </row>
    <row r="1498" spans="1:4" x14ac:dyDescent="0.25">
      <c r="A1498" s="7" t="str">
        <f t="shared" si="23"/>
        <v>2018.2</v>
      </c>
      <c r="B1498" s="54">
        <v>43223</v>
      </c>
      <c r="C1498" s="52">
        <v>3.12</v>
      </c>
      <c r="D1498" s="9"/>
    </row>
    <row r="1499" spans="1:4" x14ac:dyDescent="0.25">
      <c r="A1499" s="7" t="str">
        <f t="shared" si="23"/>
        <v>2018.2</v>
      </c>
      <c r="B1499" s="54">
        <v>43222</v>
      </c>
      <c r="C1499" s="52">
        <v>3.14</v>
      </c>
      <c r="D1499" s="9"/>
    </row>
    <row r="1500" spans="1:4" x14ac:dyDescent="0.25">
      <c r="A1500" s="7" t="str">
        <f t="shared" si="23"/>
        <v>2018.2</v>
      </c>
      <c r="B1500" s="54">
        <v>43221</v>
      </c>
      <c r="C1500" s="52">
        <v>3.13</v>
      </c>
      <c r="D1500" s="9"/>
    </row>
    <row r="1501" spans="1:4" x14ac:dyDescent="0.25">
      <c r="A1501" s="7" t="str">
        <f t="shared" si="23"/>
        <v>2018.2</v>
      </c>
      <c r="B1501" s="54">
        <v>43220</v>
      </c>
      <c r="C1501" s="52">
        <v>3.11</v>
      </c>
      <c r="D1501" s="9"/>
    </row>
    <row r="1502" spans="1:4" x14ac:dyDescent="0.25">
      <c r="A1502" s="7" t="str">
        <f t="shared" si="23"/>
        <v>2018.2</v>
      </c>
      <c r="B1502" s="54">
        <v>43217</v>
      </c>
      <c r="C1502" s="52">
        <v>3.13</v>
      </c>
      <c r="D1502" s="9"/>
    </row>
    <row r="1503" spans="1:4" x14ac:dyDescent="0.25">
      <c r="A1503" s="7" t="str">
        <f t="shared" si="23"/>
        <v>2018.2</v>
      </c>
      <c r="B1503" s="54">
        <v>43216</v>
      </c>
      <c r="C1503" s="52">
        <v>3.18</v>
      </c>
      <c r="D1503" s="9"/>
    </row>
    <row r="1504" spans="1:4" x14ac:dyDescent="0.25">
      <c r="A1504" s="7" t="str">
        <f t="shared" si="23"/>
        <v>2018.2</v>
      </c>
      <c r="B1504" s="54">
        <v>43215</v>
      </c>
      <c r="C1504" s="52">
        <v>3.21</v>
      </c>
      <c r="D1504" s="9"/>
    </row>
    <row r="1505" spans="1:4" x14ac:dyDescent="0.25">
      <c r="A1505" s="7" t="str">
        <f t="shared" si="23"/>
        <v>2018.2</v>
      </c>
      <c r="B1505" s="54">
        <v>43214</v>
      </c>
      <c r="C1505" s="52">
        <v>3.18</v>
      </c>
      <c r="D1505" s="9"/>
    </row>
    <row r="1506" spans="1:4" x14ac:dyDescent="0.25">
      <c r="A1506" s="7" t="str">
        <f t="shared" si="23"/>
        <v>2018.2</v>
      </c>
      <c r="B1506" s="54">
        <v>43213</v>
      </c>
      <c r="C1506" s="52">
        <v>3.15</v>
      </c>
      <c r="D1506" s="9"/>
    </row>
    <row r="1507" spans="1:4" x14ac:dyDescent="0.25">
      <c r="A1507" s="7" t="str">
        <f t="shared" si="23"/>
        <v>2018.2</v>
      </c>
      <c r="B1507" s="54">
        <v>43210</v>
      </c>
      <c r="C1507" s="52">
        <v>3.14</v>
      </c>
      <c r="D1507" s="9"/>
    </row>
    <row r="1508" spans="1:4" x14ac:dyDescent="0.25">
      <c r="A1508" s="7" t="str">
        <f t="shared" si="23"/>
        <v>2018.2</v>
      </c>
      <c r="B1508" s="54">
        <v>43209</v>
      </c>
      <c r="C1508" s="52">
        <v>3.11</v>
      </c>
      <c r="D1508" s="9"/>
    </row>
    <row r="1509" spans="1:4" x14ac:dyDescent="0.25">
      <c r="A1509" s="7" t="str">
        <f t="shared" si="23"/>
        <v>2018.2</v>
      </c>
      <c r="B1509" s="54">
        <v>43208</v>
      </c>
      <c r="C1509" s="52">
        <v>3.06</v>
      </c>
      <c r="D1509" s="9"/>
    </row>
    <row r="1510" spans="1:4" x14ac:dyDescent="0.25">
      <c r="A1510" s="7" t="str">
        <f t="shared" si="23"/>
        <v>2018.2</v>
      </c>
      <c r="B1510" s="54">
        <v>43207</v>
      </c>
      <c r="C1510" s="52">
        <v>3</v>
      </c>
      <c r="D1510" s="9"/>
    </row>
    <row r="1511" spans="1:4" x14ac:dyDescent="0.25">
      <c r="A1511" s="7" t="str">
        <f t="shared" si="23"/>
        <v>2018.2</v>
      </c>
      <c r="B1511" s="54">
        <v>43206</v>
      </c>
      <c r="C1511" s="52">
        <v>3.03</v>
      </c>
      <c r="D1511" s="9"/>
    </row>
    <row r="1512" spans="1:4" x14ac:dyDescent="0.25">
      <c r="A1512" s="7" t="str">
        <f t="shared" si="23"/>
        <v>2018.2</v>
      </c>
      <c r="B1512" s="54">
        <v>43203</v>
      </c>
      <c r="C1512" s="52">
        <v>3.03</v>
      </c>
      <c r="D1512" s="9"/>
    </row>
    <row r="1513" spans="1:4" x14ac:dyDescent="0.25">
      <c r="A1513" s="7" t="str">
        <f t="shared" si="23"/>
        <v>2018.2</v>
      </c>
      <c r="B1513" s="54">
        <v>43202</v>
      </c>
      <c r="C1513" s="52">
        <v>3.05</v>
      </c>
      <c r="D1513" s="9"/>
    </row>
    <row r="1514" spans="1:4" x14ac:dyDescent="0.25">
      <c r="A1514" s="7" t="str">
        <f t="shared" si="23"/>
        <v>2018.2</v>
      </c>
      <c r="B1514" s="54">
        <v>43201</v>
      </c>
      <c r="C1514" s="52">
        <v>2.99</v>
      </c>
      <c r="D1514" s="9"/>
    </row>
    <row r="1515" spans="1:4" x14ac:dyDescent="0.25">
      <c r="A1515" s="7" t="str">
        <f t="shared" si="23"/>
        <v>2018.2</v>
      </c>
      <c r="B1515" s="54">
        <v>43200</v>
      </c>
      <c r="C1515" s="52">
        <v>3.02</v>
      </c>
      <c r="D1515" s="9"/>
    </row>
    <row r="1516" spans="1:4" x14ac:dyDescent="0.25">
      <c r="A1516" s="7" t="str">
        <f t="shared" si="23"/>
        <v>2018.2</v>
      </c>
      <c r="B1516" s="54">
        <v>43199</v>
      </c>
      <c r="C1516" s="52">
        <v>3.02</v>
      </c>
      <c r="D1516" s="9"/>
    </row>
    <row r="1517" spans="1:4" x14ac:dyDescent="0.25">
      <c r="A1517" s="7" t="str">
        <f t="shared" si="23"/>
        <v>2018.2</v>
      </c>
      <c r="B1517" s="54">
        <v>43196</v>
      </c>
      <c r="C1517" s="52">
        <v>3.01</v>
      </c>
      <c r="D1517" s="9"/>
    </row>
    <row r="1518" spans="1:4" x14ac:dyDescent="0.25">
      <c r="A1518" s="7" t="str">
        <f t="shared" si="23"/>
        <v>2018.2</v>
      </c>
      <c r="B1518" s="54">
        <v>43195</v>
      </c>
      <c r="C1518" s="52">
        <v>3.07</v>
      </c>
      <c r="D1518" s="9"/>
    </row>
    <row r="1519" spans="1:4" x14ac:dyDescent="0.25">
      <c r="A1519" s="7" t="str">
        <f t="shared" si="23"/>
        <v>2018.2</v>
      </c>
      <c r="B1519" s="54">
        <v>43194</v>
      </c>
      <c r="C1519" s="52">
        <v>3.03</v>
      </c>
      <c r="D1519" s="9"/>
    </row>
    <row r="1520" spans="1:4" x14ac:dyDescent="0.25">
      <c r="A1520" s="7" t="str">
        <f t="shared" si="23"/>
        <v>2018.2</v>
      </c>
      <c r="B1520" s="54">
        <v>43193</v>
      </c>
      <c r="C1520" s="52">
        <v>3.02</v>
      </c>
      <c r="D1520" s="9"/>
    </row>
    <row r="1521" spans="1:4" x14ac:dyDescent="0.25">
      <c r="A1521" s="7" t="str">
        <f t="shared" si="23"/>
        <v>2018.2</v>
      </c>
      <c r="B1521" s="54">
        <v>43192</v>
      </c>
      <c r="C1521" s="52">
        <v>2.97</v>
      </c>
      <c r="D1521" s="9"/>
    </row>
    <row r="1522" spans="1:4" x14ac:dyDescent="0.25">
      <c r="A1522" s="7" t="str">
        <f t="shared" si="23"/>
        <v>2018.1</v>
      </c>
      <c r="B1522" s="54">
        <v>43189</v>
      </c>
      <c r="C1522" s="52">
        <v>2.97</v>
      </c>
      <c r="D1522" s="9"/>
    </row>
    <row r="1523" spans="1:4" x14ac:dyDescent="0.25">
      <c r="A1523" s="7" t="str">
        <f t="shared" si="23"/>
        <v>2018.1</v>
      </c>
      <c r="B1523" s="54">
        <v>43188</v>
      </c>
      <c r="C1523" s="52">
        <v>2.97</v>
      </c>
      <c r="D1523" s="9"/>
    </row>
    <row r="1524" spans="1:4" x14ac:dyDescent="0.25">
      <c r="A1524" s="7" t="str">
        <f t="shared" si="23"/>
        <v>2018.1</v>
      </c>
      <c r="B1524" s="54">
        <v>43187</v>
      </c>
      <c r="C1524" s="52">
        <v>3.01</v>
      </c>
      <c r="D1524" s="9"/>
    </row>
    <row r="1525" spans="1:4" x14ac:dyDescent="0.25">
      <c r="A1525" s="7" t="str">
        <f t="shared" si="23"/>
        <v>2018.1</v>
      </c>
      <c r="B1525" s="54">
        <v>43186</v>
      </c>
      <c r="C1525" s="52">
        <v>3.03</v>
      </c>
      <c r="D1525" s="9"/>
    </row>
    <row r="1526" spans="1:4" x14ac:dyDescent="0.25">
      <c r="A1526" s="7" t="str">
        <f t="shared" si="23"/>
        <v>2018.1</v>
      </c>
      <c r="B1526" s="54">
        <v>43185</v>
      </c>
      <c r="C1526" s="52">
        <v>3.08</v>
      </c>
      <c r="D1526" s="9"/>
    </row>
    <row r="1527" spans="1:4" x14ac:dyDescent="0.25">
      <c r="A1527" s="7" t="str">
        <f t="shared" si="23"/>
        <v>2018.1</v>
      </c>
      <c r="B1527" s="54">
        <v>43182</v>
      </c>
      <c r="C1527" s="52">
        <v>3.06</v>
      </c>
      <c r="D1527" s="9"/>
    </row>
    <row r="1528" spans="1:4" x14ac:dyDescent="0.25">
      <c r="A1528" s="7" t="str">
        <f t="shared" si="23"/>
        <v>2018.1</v>
      </c>
      <c r="B1528" s="54">
        <v>43181</v>
      </c>
      <c r="C1528" s="52">
        <v>3.06</v>
      </c>
      <c r="D1528" s="9"/>
    </row>
    <row r="1529" spans="1:4" x14ac:dyDescent="0.25">
      <c r="A1529" s="7" t="str">
        <f t="shared" si="23"/>
        <v>2018.1</v>
      </c>
      <c r="B1529" s="54">
        <v>43180</v>
      </c>
      <c r="C1529" s="52">
        <v>3.12</v>
      </c>
      <c r="D1529" s="9"/>
    </row>
    <row r="1530" spans="1:4" x14ac:dyDescent="0.25">
      <c r="A1530" s="7" t="str">
        <f t="shared" si="23"/>
        <v>2018.1</v>
      </c>
      <c r="B1530" s="54">
        <v>43179</v>
      </c>
      <c r="C1530" s="52">
        <v>3.12</v>
      </c>
      <c r="D1530" s="9"/>
    </row>
    <row r="1531" spans="1:4" x14ac:dyDescent="0.25">
      <c r="A1531" s="7" t="str">
        <f t="shared" si="23"/>
        <v>2018.1</v>
      </c>
      <c r="B1531" s="54">
        <v>43178</v>
      </c>
      <c r="C1531" s="52">
        <v>3.09</v>
      </c>
      <c r="D1531" s="9"/>
    </row>
    <row r="1532" spans="1:4" x14ac:dyDescent="0.25">
      <c r="A1532" s="7" t="str">
        <f t="shared" si="23"/>
        <v>2018.1</v>
      </c>
      <c r="B1532" s="54">
        <v>43175</v>
      </c>
      <c r="C1532" s="52">
        <v>3.08</v>
      </c>
      <c r="D1532" s="9"/>
    </row>
    <row r="1533" spans="1:4" x14ac:dyDescent="0.25">
      <c r="A1533" s="7" t="str">
        <f t="shared" si="23"/>
        <v>2018.1</v>
      </c>
      <c r="B1533" s="54">
        <v>43174</v>
      </c>
      <c r="C1533" s="52">
        <v>3.05</v>
      </c>
      <c r="D1533" s="9"/>
    </row>
    <row r="1534" spans="1:4" x14ac:dyDescent="0.25">
      <c r="A1534" s="7" t="str">
        <f t="shared" si="23"/>
        <v>2018.1</v>
      </c>
      <c r="B1534" s="54">
        <v>43173</v>
      </c>
      <c r="C1534" s="52">
        <v>3.05</v>
      </c>
      <c r="D1534" s="9"/>
    </row>
    <row r="1535" spans="1:4" x14ac:dyDescent="0.25">
      <c r="A1535" s="7" t="str">
        <f t="shared" si="23"/>
        <v>2018.1</v>
      </c>
      <c r="B1535" s="54">
        <v>43172</v>
      </c>
      <c r="C1535" s="52">
        <v>3.1</v>
      </c>
      <c r="D1535" s="9"/>
    </row>
    <row r="1536" spans="1:4" x14ac:dyDescent="0.25">
      <c r="A1536" s="7" t="str">
        <f t="shared" si="23"/>
        <v>2018.1</v>
      </c>
      <c r="B1536" s="54">
        <v>43171</v>
      </c>
      <c r="C1536" s="52">
        <v>3.13</v>
      </c>
      <c r="D1536" s="9"/>
    </row>
    <row r="1537" spans="1:4" x14ac:dyDescent="0.25">
      <c r="A1537" s="7" t="str">
        <f t="shared" si="23"/>
        <v>2018.1</v>
      </c>
      <c r="B1537" s="54">
        <v>43168</v>
      </c>
      <c r="C1537" s="52">
        <v>3.16</v>
      </c>
      <c r="D1537" s="9"/>
    </row>
    <row r="1538" spans="1:4" x14ac:dyDescent="0.25">
      <c r="A1538" s="7" t="str">
        <f t="shared" si="23"/>
        <v>2018.1</v>
      </c>
      <c r="B1538" s="54">
        <v>43167</v>
      </c>
      <c r="C1538" s="52">
        <v>3.13</v>
      </c>
      <c r="D1538" s="9"/>
    </row>
    <row r="1539" spans="1:4" x14ac:dyDescent="0.25">
      <c r="A1539" s="7" t="str">
        <f t="shared" si="23"/>
        <v>2018.1</v>
      </c>
      <c r="B1539" s="54">
        <v>43166</v>
      </c>
      <c r="C1539" s="52">
        <v>3.15</v>
      </c>
      <c r="D1539" s="9"/>
    </row>
    <row r="1540" spans="1:4" x14ac:dyDescent="0.25">
      <c r="A1540" s="7" t="str">
        <f t="shared" ref="A1540:A1603" si="24">YEAR(B1540)&amp;"."&amp;INT((MONTH(B1540)-1)/3)+1</f>
        <v>2018.1</v>
      </c>
      <c r="B1540" s="54">
        <v>43165</v>
      </c>
      <c r="C1540" s="52">
        <v>3.14</v>
      </c>
      <c r="D1540" s="9"/>
    </row>
    <row r="1541" spans="1:4" x14ac:dyDescent="0.25">
      <c r="A1541" s="7" t="str">
        <f t="shared" si="24"/>
        <v>2018.1</v>
      </c>
      <c r="B1541" s="54">
        <v>43164</v>
      </c>
      <c r="C1541" s="52">
        <v>3.16</v>
      </c>
      <c r="D1541" s="9"/>
    </row>
    <row r="1542" spans="1:4" x14ac:dyDescent="0.25">
      <c r="A1542" s="7" t="str">
        <f t="shared" si="24"/>
        <v>2018.1</v>
      </c>
      <c r="B1542" s="54">
        <v>43161</v>
      </c>
      <c r="C1542" s="52">
        <v>3.14</v>
      </c>
      <c r="D1542" s="9"/>
    </row>
    <row r="1543" spans="1:4" x14ac:dyDescent="0.25">
      <c r="A1543" s="7" t="str">
        <f t="shared" si="24"/>
        <v>2018.1</v>
      </c>
      <c r="B1543" s="54">
        <v>43160</v>
      </c>
      <c r="C1543" s="52">
        <v>3.09</v>
      </c>
      <c r="D1543" s="9"/>
    </row>
    <row r="1544" spans="1:4" x14ac:dyDescent="0.25">
      <c r="A1544" s="7" t="str">
        <f t="shared" si="24"/>
        <v>2018.1</v>
      </c>
      <c r="B1544" s="54">
        <v>43159</v>
      </c>
      <c r="C1544" s="52">
        <v>3.13</v>
      </c>
      <c r="D1544" s="9"/>
    </row>
    <row r="1545" spans="1:4" x14ac:dyDescent="0.25">
      <c r="A1545" s="7" t="str">
        <f t="shared" si="24"/>
        <v>2018.1</v>
      </c>
      <c r="B1545" s="54">
        <v>43158</v>
      </c>
      <c r="C1545" s="52">
        <v>3.17</v>
      </c>
      <c r="D1545" s="9"/>
    </row>
    <row r="1546" spans="1:4" x14ac:dyDescent="0.25">
      <c r="A1546" s="7" t="str">
        <f t="shared" si="24"/>
        <v>2018.1</v>
      </c>
      <c r="B1546" s="54">
        <v>43157</v>
      </c>
      <c r="C1546" s="52">
        <v>3.15</v>
      </c>
      <c r="D1546" s="9"/>
    </row>
    <row r="1547" spans="1:4" x14ac:dyDescent="0.25">
      <c r="A1547" s="7" t="str">
        <f t="shared" si="24"/>
        <v>2018.1</v>
      </c>
      <c r="B1547" s="54">
        <v>43154</v>
      </c>
      <c r="C1547" s="52">
        <v>3.16</v>
      </c>
      <c r="D1547" s="9"/>
    </row>
    <row r="1548" spans="1:4" x14ac:dyDescent="0.25">
      <c r="A1548" s="7" t="str">
        <f t="shared" si="24"/>
        <v>2018.1</v>
      </c>
      <c r="B1548" s="54">
        <v>43153</v>
      </c>
      <c r="C1548" s="52">
        <v>3.21</v>
      </c>
      <c r="D1548" s="9"/>
    </row>
    <row r="1549" spans="1:4" x14ac:dyDescent="0.25">
      <c r="A1549" s="7" t="str">
        <f t="shared" si="24"/>
        <v>2018.1</v>
      </c>
      <c r="B1549" s="54">
        <v>43152</v>
      </c>
      <c r="C1549" s="52">
        <v>3.22</v>
      </c>
      <c r="D1549" s="9"/>
    </row>
    <row r="1550" spans="1:4" x14ac:dyDescent="0.25">
      <c r="A1550" s="7" t="str">
        <f t="shared" si="24"/>
        <v>2018.1</v>
      </c>
      <c r="B1550" s="54">
        <v>43151</v>
      </c>
      <c r="C1550" s="52">
        <v>3.15</v>
      </c>
      <c r="D1550" s="9"/>
    </row>
    <row r="1551" spans="1:4" x14ac:dyDescent="0.25">
      <c r="A1551" s="7" t="str">
        <f t="shared" si="24"/>
        <v>2018.1</v>
      </c>
      <c r="B1551" s="54">
        <v>43150</v>
      </c>
      <c r="C1551" s="52">
        <v>3.13</v>
      </c>
      <c r="D1551" s="9"/>
    </row>
    <row r="1552" spans="1:4" x14ac:dyDescent="0.25">
      <c r="A1552" s="7" t="str">
        <f t="shared" si="24"/>
        <v>2018.1</v>
      </c>
      <c r="B1552" s="54">
        <v>43147</v>
      </c>
      <c r="C1552" s="52">
        <v>3.13</v>
      </c>
      <c r="D1552" s="9"/>
    </row>
    <row r="1553" spans="1:4" x14ac:dyDescent="0.25">
      <c r="A1553" s="7" t="str">
        <f t="shared" si="24"/>
        <v>2018.1</v>
      </c>
      <c r="B1553" s="54">
        <v>43146</v>
      </c>
      <c r="C1553" s="52">
        <v>3.15</v>
      </c>
      <c r="D1553" s="9"/>
    </row>
    <row r="1554" spans="1:4" x14ac:dyDescent="0.25">
      <c r="A1554" s="7" t="str">
        <f t="shared" si="24"/>
        <v>2018.1</v>
      </c>
      <c r="B1554" s="54">
        <v>43145</v>
      </c>
      <c r="C1554" s="52">
        <v>3.18</v>
      </c>
      <c r="D1554" s="9"/>
    </row>
    <row r="1555" spans="1:4" x14ac:dyDescent="0.25">
      <c r="A1555" s="7" t="str">
        <f t="shared" si="24"/>
        <v>2018.1</v>
      </c>
      <c r="B1555" s="54">
        <v>43144</v>
      </c>
      <c r="C1555" s="52">
        <v>3.11</v>
      </c>
      <c r="D1555" s="9"/>
    </row>
    <row r="1556" spans="1:4" x14ac:dyDescent="0.25">
      <c r="A1556" s="7" t="str">
        <f t="shared" si="24"/>
        <v>2018.1</v>
      </c>
      <c r="B1556" s="54">
        <v>43143</v>
      </c>
      <c r="C1556" s="52">
        <v>3.14</v>
      </c>
      <c r="D1556" s="9"/>
    </row>
    <row r="1557" spans="1:4" x14ac:dyDescent="0.25">
      <c r="A1557" s="7" t="str">
        <f t="shared" si="24"/>
        <v>2018.1</v>
      </c>
      <c r="B1557" s="54">
        <v>43140</v>
      </c>
      <c r="C1557" s="52">
        <v>3.14</v>
      </c>
      <c r="D1557" s="9"/>
    </row>
    <row r="1558" spans="1:4" x14ac:dyDescent="0.25">
      <c r="A1558" s="7" t="str">
        <f t="shared" si="24"/>
        <v>2018.1</v>
      </c>
      <c r="B1558" s="54">
        <v>43139</v>
      </c>
      <c r="C1558" s="52">
        <v>3.14</v>
      </c>
      <c r="D1558" s="9"/>
    </row>
    <row r="1559" spans="1:4" x14ac:dyDescent="0.25">
      <c r="A1559" s="7" t="str">
        <f t="shared" si="24"/>
        <v>2018.1</v>
      </c>
      <c r="B1559" s="54">
        <v>43138</v>
      </c>
      <c r="C1559" s="52">
        <v>3.12</v>
      </c>
      <c r="D1559" s="9"/>
    </row>
    <row r="1560" spans="1:4" x14ac:dyDescent="0.25">
      <c r="A1560" s="7" t="str">
        <f t="shared" si="24"/>
        <v>2018.1</v>
      </c>
      <c r="B1560" s="54">
        <v>43137</v>
      </c>
      <c r="C1560" s="52">
        <v>3.06</v>
      </c>
      <c r="D1560" s="9"/>
    </row>
    <row r="1561" spans="1:4" x14ac:dyDescent="0.25">
      <c r="A1561" s="7" t="str">
        <f t="shared" si="24"/>
        <v>2018.1</v>
      </c>
      <c r="B1561" s="54">
        <v>43136</v>
      </c>
      <c r="C1561" s="52">
        <v>3.04</v>
      </c>
      <c r="D1561" s="9"/>
    </row>
    <row r="1562" spans="1:4" x14ac:dyDescent="0.25">
      <c r="A1562" s="7" t="str">
        <f t="shared" si="24"/>
        <v>2018.1</v>
      </c>
      <c r="B1562" s="54">
        <v>43133</v>
      </c>
      <c r="C1562" s="52">
        <v>3.08</v>
      </c>
      <c r="D1562" s="9"/>
    </row>
    <row r="1563" spans="1:4" x14ac:dyDescent="0.25">
      <c r="A1563" s="7" t="str">
        <f t="shared" si="24"/>
        <v>2018.1</v>
      </c>
      <c r="B1563" s="54">
        <v>43132</v>
      </c>
      <c r="C1563" s="52">
        <v>3.01</v>
      </c>
      <c r="D1563" s="9"/>
    </row>
    <row r="1564" spans="1:4" x14ac:dyDescent="0.25">
      <c r="A1564" s="7" t="str">
        <f t="shared" si="24"/>
        <v>2018.1</v>
      </c>
      <c r="B1564" s="54">
        <v>43131</v>
      </c>
      <c r="C1564" s="52">
        <v>2.95</v>
      </c>
      <c r="D1564" s="9"/>
    </row>
    <row r="1565" spans="1:4" x14ac:dyDescent="0.25">
      <c r="A1565" s="7" t="str">
        <f t="shared" si="24"/>
        <v>2018.1</v>
      </c>
      <c r="B1565" s="54">
        <v>43130</v>
      </c>
      <c r="C1565" s="52">
        <v>2.98</v>
      </c>
      <c r="D1565" s="9"/>
    </row>
    <row r="1566" spans="1:4" x14ac:dyDescent="0.25">
      <c r="A1566" s="7" t="str">
        <f t="shared" si="24"/>
        <v>2018.1</v>
      </c>
      <c r="B1566" s="54">
        <v>43129</v>
      </c>
      <c r="C1566" s="52">
        <v>2.94</v>
      </c>
      <c r="D1566" s="9"/>
    </row>
    <row r="1567" spans="1:4" x14ac:dyDescent="0.25">
      <c r="A1567" s="7" t="str">
        <f t="shared" si="24"/>
        <v>2018.1</v>
      </c>
      <c r="B1567" s="54">
        <v>43126</v>
      </c>
      <c r="C1567" s="52">
        <v>2.91</v>
      </c>
      <c r="D1567" s="9"/>
    </row>
    <row r="1568" spans="1:4" x14ac:dyDescent="0.25">
      <c r="A1568" s="7" t="str">
        <f t="shared" si="24"/>
        <v>2018.1</v>
      </c>
      <c r="B1568" s="54">
        <v>43125</v>
      </c>
      <c r="C1568" s="52">
        <v>2.89</v>
      </c>
      <c r="D1568" s="9"/>
    </row>
    <row r="1569" spans="1:4" x14ac:dyDescent="0.25">
      <c r="A1569" s="7" t="str">
        <f t="shared" si="24"/>
        <v>2018.1</v>
      </c>
      <c r="B1569" s="54">
        <v>43124</v>
      </c>
      <c r="C1569" s="52">
        <v>2.93</v>
      </c>
      <c r="D1569" s="9"/>
    </row>
    <row r="1570" spans="1:4" x14ac:dyDescent="0.25">
      <c r="A1570" s="7" t="str">
        <f t="shared" si="24"/>
        <v>2018.1</v>
      </c>
      <c r="B1570" s="54">
        <v>43123</v>
      </c>
      <c r="C1570" s="52">
        <v>2.9</v>
      </c>
      <c r="D1570" s="9"/>
    </row>
    <row r="1571" spans="1:4" x14ac:dyDescent="0.25">
      <c r="A1571" s="7" t="str">
        <f t="shared" si="24"/>
        <v>2018.1</v>
      </c>
      <c r="B1571" s="54">
        <v>43122</v>
      </c>
      <c r="C1571" s="52">
        <v>2.93</v>
      </c>
      <c r="D1571" s="9"/>
    </row>
    <row r="1572" spans="1:4" x14ac:dyDescent="0.25">
      <c r="A1572" s="7" t="str">
        <f t="shared" si="24"/>
        <v>2018.1</v>
      </c>
      <c r="B1572" s="54">
        <v>43119</v>
      </c>
      <c r="C1572" s="52">
        <v>2.91</v>
      </c>
      <c r="D1572" s="9"/>
    </row>
    <row r="1573" spans="1:4" x14ac:dyDescent="0.25">
      <c r="A1573" s="7" t="str">
        <f t="shared" si="24"/>
        <v>2018.1</v>
      </c>
      <c r="B1573" s="54">
        <v>43118</v>
      </c>
      <c r="C1573" s="52">
        <v>2.9</v>
      </c>
      <c r="D1573" s="9"/>
    </row>
    <row r="1574" spans="1:4" x14ac:dyDescent="0.25">
      <c r="A1574" s="7" t="str">
        <f t="shared" si="24"/>
        <v>2018.1</v>
      </c>
      <c r="B1574" s="54">
        <v>43117</v>
      </c>
      <c r="C1574" s="52">
        <v>2.84</v>
      </c>
      <c r="D1574" s="9"/>
    </row>
    <row r="1575" spans="1:4" x14ac:dyDescent="0.25">
      <c r="A1575" s="7" t="str">
        <f t="shared" si="24"/>
        <v>2018.1</v>
      </c>
      <c r="B1575" s="54">
        <v>43116</v>
      </c>
      <c r="C1575" s="52">
        <v>2.83</v>
      </c>
      <c r="D1575" s="9"/>
    </row>
    <row r="1576" spans="1:4" x14ac:dyDescent="0.25">
      <c r="A1576" s="7" t="str">
        <f t="shared" si="24"/>
        <v>2018.1</v>
      </c>
      <c r="B1576" s="54">
        <v>43115</v>
      </c>
      <c r="C1576" s="52">
        <v>2.85</v>
      </c>
      <c r="D1576" s="9"/>
    </row>
    <row r="1577" spans="1:4" x14ac:dyDescent="0.25">
      <c r="A1577" s="7" t="str">
        <f t="shared" si="24"/>
        <v>2018.1</v>
      </c>
      <c r="B1577" s="54">
        <v>43112</v>
      </c>
      <c r="C1577" s="52">
        <v>2.85</v>
      </c>
      <c r="D1577" s="9"/>
    </row>
    <row r="1578" spans="1:4" x14ac:dyDescent="0.25">
      <c r="A1578" s="7" t="str">
        <f t="shared" si="24"/>
        <v>2018.1</v>
      </c>
      <c r="B1578" s="54">
        <v>43111</v>
      </c>
      <c r="C1578" s="52">
        <v>2.91</v>
      </c>
      <c r="D1578" s="9"/>
    </row>
    <row r="1579" spans="1:4" x14ac:dyDescent="0.25">
      <c r="A1579" s="7" t="str">
        <f t="shared" si="24"/>
        <v>2018.1</v>
      </c>
      <c r="B1579" s="54">
        <v>43110</v>
      </c>
      <c r="C1579" s="52">
        <v>2.88</v>
      </c>
      <c r="D1579" s="9"/>
    </row>
    <row r="1580" spans="1:4" x14ac:dyDescent="0.25">
      <c r="A1580" s="7" t="str">
        <f t="shared" si="24"/>
        <v>2018.1</v>
      </c>
      <c r="B1580" s="54">
        <v>43109</v>
      </c>
      <c r="C1580" s="52">
        <v>2.88</v>
      </c>
      <c r="D1580" s="9"/>
    </row>
    <row r="1581" spans="1:4" x14ac:dyDescent="0.25">
      <c r="A1581" s="7" t="str">
        <f t="shared" si="24"/>
        <v>2018.1</v>
      </c>
      <c r="B1581" s="54">
        <v>43108</v>
      </c>
      <c r="C1581" s="52">
        <v>2.81</v>
      </c>
      <c r="D1581" s="9"/>
    </row>
    <row r="1582" spans="1:4" x14ac:dyDescent="0.25">
      <c r="A1582" s="7" t="str">
        <f t="shared" si="24"/>
        <v>2018.1</v>
      </c>
      <c r="B1582" s="54">
        <v>43105</v>
      </c>
      <c r="C1582" s="52">
        <v>2.81</v>
      </c>
      <c r="D1582" s="9"/>
    </row>
    <row r="1583" spans="1:4" x14ac:dyDescent="0.25">
      <c r="A1583" s="7" t="str">
        <f t="shared" si="24"/>
        <v>2018.1</v>
      </c>
      <c r="B1583" s="54">
        <v>43104</v>
      </c>
      <c r="C1583" s="52">
        <v>2.79</v>
      </c>
      <c r="D1583" s="9"/>
    </row>
    <row r="1584" spans="1:4" x14ac:dyDescent="0.25">
      <c r="A1584" s="7" t="str">
        <f t="shared" si="24"/>
        <v>2018.1</v>
      </c>
      <c r="B1584" s="54">
        <v>43103</v>
      </c>
      <c r="C1584" s="52">
        <v>2.78</v>
      </c>
      <c r="D1584" s="9"/>
    </row>
    <row r="1585" spans="1:4" x14ac:dyDescent="0.25">
      <c r="A1585" s="7" t="str">
        <f t="shared" si="24"/>
        <v>2018.1</v>
      </c>
      <c r="B1585" s="54">
        <v>43102</v>
      </c>
      <c r="C1585" s="52">
        <v>2.81</v>
      </c>
      <c r="D1585" s="9"/>
    </row>
    <row r="1586" spans="1:4" x14ac:dyDescent="0.25">
      <c r="A1586" s="7" t="str">
        <f t="shared" si="24"/>
        <v>2018.1</v>
      </c>
      <c r="B1586" s="54">
        <v>43101</v>
      </c>
      <c r="C1586" s="52">
        <v>2.74</v>
      </c>
      <c r="D1586" s="9"/>
    </row>
    <row r="1587" spans="1:4" x14ac:dyDescent="0.25">
      <c r="A1587" s="7" t="str">
        <f t="shared" si="24"/>
        <v>2017.4</v>
      </c>
      <c r="B1587" s="54">
        <v>43098</v>
      </c>
      <c r="C1587" s="52">
        <v>2.74</v>
      </c>
      <c r="D1587" s="9"/>
    </row>
    <row r="1588" spans="1:4" x14ac:dyDescent="0.25">
      <c r="A1588" s="7" t="str">
        <f t="shared" si="24"/>
        <v>2017.4</v>
      </c>
      <c r="B1588" s="54">
        <v>43097</v>
      </c>
      <c r="C1588" s="52">
        <v>2.75</v>
      </c>
      <c r="D1588" s="9"/>
    </row>
    <row r="1589" spans="1:4" x14ac:dyDescent="0.25">
      <c r="A1589" s="7" t="str">
        <f t="shared" si="24"/>
        <v>2017.4</v>
      </c>
      <c r="B1589" s="54">
        <v>43096</v>
      </c>
      <c r="C1589" s="52">
        <v>2.75</v>
      </c>
      <c r="D1589" s="9"/>
    </row>
    <row r="1590" spans="1:4" x14ac:dyDescent="0.25">
      <c r="A1590" s="7" t="str">
        <f t="shared" si="24"/>
        <v>2017.4</v>
      </c>
      <c r="B1590" s="54">
        <v>43095</v>
      </c>
      <c r="C1590" s="52">
        <v>2.82</v>
      </c>
      <c r="D1590" s="9"/>
    </row>
    <row r="1591" spans="1:4" x14ac:dyDescent="0.25">
      <c r="A1591" s="7" t="str">
        <f t="shared" si="24"/>
        <v>2017.4</v>
      </c>
      <c r="B1591" s="54">
        <v>43094</v>
      </c>
      <c r="C1591" s="52">
        <v>2.83</v>
      </c>
      <c r="D1591" s="9"/>
    </row>
    <row r="1592" spans="1:4" x14ac:dyDescent="0.25">
      <c r="A1592" s="7" t="str">
        <f t="shared" si="24"/>
        <v>2017.4</v>
      </c>
      <c r="B1592" s="54">
        <v>43091</v>
      </c>
      <c r="C1592" s="52">
        <v>2.83</v>
      </c>
      <c r="D1592" s="9"/>
    </row>
    <row r="1593" spans="1:4" x14ac:dyDescent="0.25">
      <c r="A1593" s="7" t="str">
        <f t="shared" si="24"/>
        <v>2017.4</v>
      </c>
      <c r="B1593" s="54">
        <v>43090</v>
      </c>
      <c r="C1593" s="52">
        <v>2.84</v>
      </c>
      <c r="D1593" s="9"/>
    </row>
    <row r="1594" spans="1:4" x14ac:dyDescent="0.25">
      <c r="A1594" s="7" t="str">
        <f t="shared" si="24"/>
        <v>2017.4</v>
      </c>
      <c r="B1594" s="54">
        <v>43089</v>
      </c>
      <c r="C1594" s="52">
        <v>2.88</v>
      </c>
      <c r="D1594" s="9"/>
    </row>
    <row r="1595" spans="1:4" x14ac:dyDescent="0.25">
      <c r="A1595" s="7" t="str">
        <f t="shared" si="24"/>
        <v>2017.4</v>
      </c>
      <c r="B1595" s="54">
        <v>43088</v>
      </c>
      <c r="C1595" s="52">
        <v>2.82</v>
      </c>
      <c r="D1595" s="9"/>
    </row>
    <row r="1596" spans="1:4" x14ac:dyDescent="0.25">
      <c r="A1596" s="7" t="str">
        <f t="shared" si="24"/>
        <v>2017.4</v>
      </c>
      <c r="B1596" s="54">
        <v>43087</v>
      </c>
      <c r="C1596" s="52">
        <v>2.74</v>
      </c>
      <c r="D1596" s="9"/>
    </row>
    <row r="1597" spans="1:4" x14ac:dyDescent="0.25">
      <c r="A1597" s="7" t="str">
        <f t="shared" si="24"/>
        <v>2017.4</v>
      </c>
      <c r="B1597" s="54">
        <v>43084</v>
      </c>
      <c r="C1597" s="52">
        <v>2.68</v>
      </c>
      <c r="D1597" s="9"/>
    </row>
    <row r="1598" spans="1:4" x14ac:dyDescent="0.25">
      <c r="A1598" s="7" t="str">
        <f t="shared" si="24"/>
        <v>2017.4</v>
      </c>
      <c r="B1598" s="54">
        <v>43083</v>
      </c>
      <c r="C1598" s="52">
        <v>2.71</v>
      </c>
      <c r="D1598" s="9"/>
    </row>
    <row r="1599" spans="1:4" x14ac:dyDescent="0.25">
      <c r="A1599" s="7" t="str">
        <f t="shared" si="24"/>
        <v>2017.4</v>
      </c>
      <c r="B1599" s="54">
        <v>43082</v>
      </c>
      <c r="C1599" s="52">
        <v>2.74</v>
      </c>
      <c r="D1599" s="9"/>
    </row>
    <row r="1600" spans="1:4" x14ac:dyDescent="0.25">
      <c r="A1600" s="7" t="str">
        <f t="shared" si="24"/>
        <v>2017.4</v>
      </c>
      <c r="B1600" s="54">
        <v>43081</v>
      </c>
      <c r="C1600" s="52">
        <v>2.79</v>
      </c>
      <c r="D1600" s="9"/>
    </row>
    <row r="1601" spans="1:4" x14ac:dyDescent="0.25">
      <c r="A1601" s="7" t="str">
        <f t="shared" si="24"/>
        <v>2017.4</v>
      </c>
      <c r="B1601" s="54">
        <v>43080</v>
      </c>
      <c r="C1601" s="52">
        <v>2.77</v>
      </c>
      <c r="D1601" s="9"/>
    </row>
    <row r="1602" spans="1:4" x14ac:dyDescent="0.25">
      <c r="A1602" s="7" t="str">
        <f t="shared" si="24"/>
        <v>2017.4</v>
      </c>
      <c r="B1602" s="54">
        <v>43077</v>
      </c>
      <c r="C1602" s="52">
        <v>2.77</v>
      </c>
      <c r="D1602" s="9"/>
    </row>
    <row r="1603" spans="1:4" x14ac:dyDescent="0.25">
      <c r="A1603" s="7" t="str">
        <f t="shared" si="24"/>
        <v>2017.4</v>
      </c>
      <c r="B1603" s="54">
        <v>43076</v>
      </c>
      <c r="C1603" s="52">
        <v>2.76</v>
      </c>
      <c r="D1603" s="9"/>
    </row>
    <row r="1604" spans="1:4" x14ac:dyDescent="0.25">
      <c r="A1604" s="7" t="str">
        <f t="shared" ref="A1604:A1667" si="25">YEAR(B1604)&amp;"."&amp;INT((MONTH(B1604)-1)/3)+1</f>
        <v>2017.4</v>
      </c>
      <c r="B1604" s="54">
        <v>43075</v>
      </c>
      <c r="C1604" s="52">
        <v>2.71</v>
      </c>
      <c r="D1604" s="9"/>
    </row>
    <row r="1605" spans="1:4" x14ac:dyDescent="0.25">
      <c r="A1605" s="7" t="str">
        <f t="shared" si="25"/>
        <v>2017.4</v>
      </c>
      <c r="B1605" s="54">
        <v>43074</v>
      </c>
      <c r="C1605" s="52">
        <v>2.73</v>
      </c>
      <c r="D1605" s="9"/>
    </row>
    <row r="1606" spans="1:4" x14ac:dyDescent="0.25">
      <c r="A1606" s="7" t="str">
        <f t="shared" si="25"/>
        <v>2017.4</v>
      </c>
      <c r="B1606" s="54">
        <v>43073</v>
      </c>
      <c r="C1606" s="52">
        <v>2.77</v>
      </c>
      <c r="D1606" s="9"/>
    </row>
    <row r="1607" spans="1:4" x14ac:dyDescent="0.25">
      <c r="A1607" s="7" t="str">
        <f t="shared" si="25"/>
        <v>2017.4</v>
      </c>
      <c r="B1607" s="54">
        <v>43070</v>
      </c>
      <c r="C1607" s="52">
        <v>2.76</v>
      </c>
      <c r="D1607" s="9"/>
    </row>
    <row r="1608" spans="1:4" x14ac:dyDescent="0.25">
      <c r="A1608" s="7" t="str">
        <f t="shared" si="25"/>
        <v>2017.4</v>
      </c>
      <c r="B1608" s="54">
        <v>43069</v>
      </c>
      <c r="C1608" s="52">
        <v>2.83</v>
      </c>
      <c r="D1608" s="9"/>
    </row>
    <row r="1609" spans="1:4" x14ac:dyDescent="0.25">
      <c r="A1609" s="7" t="str">
        <f t="shared" si="25"/>
        <v>2017.4</v>
      </c>
      <c r="B1609" s="54">
        <v>43068</v>
      </c>
      <c r="C1609" s="52">
        <v>2.81</v>
      </c>
      <c r="D1609" s="9"/>
    </row>
    <row r="1610" spans="1:4" x14ac:dyDescent="0.25">
      <c r="A1610" s="7" t="str">
        <f t="shared" si="25"/>
        <v>2017.4</v>
      </c>
      <c r="B1610" s="54">
        <v>43067</v>
      </c>
      <c r="C1610" s="52">
        <v>2.77</v>
      </c>
      <c r="D1610" s="9"/>
    </row>
    <row r="1611" spans="1:4" x14ac:dyDescent="0.25">
      <c r="A1611" s="7" t="str">
        <f t="shared" si="25"/>
        <v>2017.4</v>
      </c>
      <c r="B1611" s="54">
        <v>43066</v>
      </c>
      <c r="C1611" s="52">
        <v>2.76</v>
      </c>
      <c r="D1611" s="9"/>
    </row>
    <row r="1612" spans="1:4" x14ac:dyDescent="0.25">
      <c r="A1612" s="7" t="str">
        <f t="shared" si="25"/>
        <v>2017.4</v>
      </c>
      <c r="B1612" s="54">
        <v>43063</v>
      </c>
      <c r="C1612" s="52">
        <v>2.76</v>
      </c>
      <c r="D1612" s="9"/>
    </row>
    <row r="1613" spans="1:4" x14ac:dyDescent="0.25">
      <c r="A1613" s="7" t="str">
        <f t="shared" si="25"/>
        <v>2017.4</v>
      </c>
      <c r="B1613" s="54">
        <v>43062</v>
      </c>
      <c r="C1613" s="52">
        <v>2.75</v>
      </c>
      <c r="D1613" s="9"/>
    </row>
    <row r="1614" spans="1:4" x14ac:dyDescent="0.25">
      <c r="A1614" s="7" t="str">
        <f t="shared" si="25"/>
        <v>2017.4</v>
      </c>
      <c r="B1614" s="54">
        <v>43061</v>
      </c>
      <c r="C1614" s="52">
        <v>2.75</v>
      </c>
      <c r="D1614" s="9"/>
    </row>
    <row r="1615" spans="1:4" x14ac:dyDescent="0.25">
      <c r="A1615" s="7" t="str">
        <f t="shared" si="25"/>
        <v>2017.4</v>
      </c>
      <c r="B1615" s="54">
        <v>43060</v>
      </c>
      <c r="C1615" s="52">
        <v>2.76</v>
      </c>
      <c r="D1615" s="9"/>
    </row>
    <row r="1616" spans="1:4" x14ac:dyDescent="0.25">
      <c r="A1616" s="7" t="str">
        <f t="shared" si="25"/>
        <v>2017.4</v>
      </c>
      <c r="B1616" s="54">
        <v>43059</v>
      </c>
      <c r="C1616" s="52">
        <v>2.78</v>
      </c>
      <c r="D1616" s="9"/>
    </row>
    <row r="1617" spans="1:4" x14ac:dyDescent="0.25">
      <c r="A1617" s="7" t="str">
        <f t="shared" si="25"/>
        <v>2017.4</v>
      </c>
      <c r="B1617" s="54">
        <v>43056</v>
      </c>
      <c r="C1617" s="52">
        <v>2.78</v>
      </c>
      <c r="D1617" s="9"/>
    </row>
    <row r="1618" spans="1:4" x14ac:dyDescent="0.25">
      <c r="A1618" s="7" t="str">
        <f t="shared" si="25"/>
        <v>2017.4</v>
      </c>
      <c r="B1618" s="54">
        <v>43055</v>
      </c>
      <c r="C1618" s="52">
        <v>2.81</v>
      </c>
      <c r="D1618" s="9"/>
    </row>
    <row r="1619" spans="1:4" x14ac:dyDescent="0.25">
      <c r="A1619" s="7" t="str">
        <f t="shared" si="25"/>
        <v>2017.4</v>
      </c>
      <c r="B1619" s="54">
        <v>43054</v>
      </c>
      <c r="C1619" s="52">
        <v>2.77</v>
      </c>
      <c r="D1619" s="9"/>
    </row>
    <row r="1620" spans="1:4" x14ac:dyDescent="0.25">
      <c r="A1620" s="7" t="str">
        <f t="shared" si="25"/>
        <v>2017.4</v>
      </c>
      <c r="B1620" s="54">
        <v>43053</v>
      </c>
      <c r="C1620" s="52">
        <v>2.84</v>
      </c>
      <c r="D1620" s="9"/>
    </row>
    <row r="1621" spans="1:4" x14ac:dyDescent="0.25">
      <c r="A1621" s="7" t="str">
        <f t="shared" si="25"/>
        <v>2017.4</v>
      </c>
      <c r="B1621" s="54">
        <v>43052</v>
      </c>
      <c r="C1621" s="52">
        <v>2.87</v>
      </c>
      <c r="D1621" s="9"/>
    </row>
    <row r="1622" spans="1:4" x14ac:dyDescent="0.25">
      <c r="A1622" s="7" t="str">
        <f t="shared" si="25"/>
        <v>2017.4</v>
      </c>
      <c r="B1622" s="54">
        <v>43049</v>
      </c>
      <c r="C1622" s="52">
        <v>2.88</v>
      </c>
      <c r="D1622" s="9"/>
    </row>
    <row r="1623" spans="1:4" x14ac:dyDescent="0.25">
      <c r="A1623" s="7" t="str">
        <f t="shared" si="25"/>
        <v>2017.4</v>
      </c>
      <c r="B1623" s="54">
        <v>43048</v>
      </c>
      <c r="C1623" s="52">
        <v>2.81</v>
      </c>
      <c r="D1623" s="9"/>
    </row>
    <row r="1624" spans="1:4" x14ac:dyDescent="0.25">
      <c r="A1624" s="7" t="str">
        <f t="shared" si="25"/>
        <v>2017.4</v>
      </c>
      <c r="B1624" s="54">
        <v>43047</v>
      </c>
      <c r="C1624" s="52">
        <v>2.79</v>
      </c>
      <c r="D1624" s="9"/>
    </row>
    <row r="1625" spans="1:4" x14ac:dyDescent="0.25">
      <c r="A1625" s="7" t="str">
        <f t="shared" si="25"/>
        <v>2017.4</v>
      </c>
      <c r="B1625" s="54">
        <v>43046</v>
      </c>
      <c r="C1625" s="52">
        <v>2.77</v>
      </c>
      <c r="D1625" s="9"/>
    </row>
    <row r="1626" spans="1:4" x14ac:dyDescent="0.25">
      <c r="A1626" s="7" t="str">
        <f t="shared" si="25"/>
        <v>2017.4</v>
      </c>
      <c r="B1626" s="54">
        <v>43045</v>
      </c>
      <c r="C1626" s="52">
        <v>2.8</v>
      </c>
      <c r="D1626" s="9"/>
    </row>
    <row r="1627" spans="1:4" x14ac:dyDescent="0.25">
      <c r="A1627" s="7" t="str">
        <f t="shared" si="25"/>
        <v>2017.4</v>
      </c>
      <c r="B1627" s="54">
        <v>43042</v>
      </c>
      <c r="C1627" s="52">
        <v>2.82</v>
      </c>
      <c r="D1627" s="9"/>
    </row>
    <row r="1628" spans="1:4" x14ac:dyDescent="0.25">
      <c r="A1628" s="7" t="str">
        <f t="shared" si="25"/>
        <v>2017.4</v>
      </c>
      <c r="B1628" s="54">
        <v>43041</v>
      </c>
      <c r="C1628" s="52">
        <v>2.83</v>
      </c>
      <c r="D1628" s="9"/>
    </row>
    <row r="1629" spans="1:4" x14ac:dyDescent="0.25">
      <c r="A1629" s="7" t="str">
        <f t="shared" si="25"/>
        <v>2017.4</v>
      </c>
      <c r="B1629" s="54">
        <v>43040</v>
      </c>
      <c r="C1629" s="52">
        <v>2.85</v>
      </c>
      <c r="D1629" s="9"/>
    </row>
    <row r="1630" spans="1:4" x14ac:dyDescent="0.25">
      <c r="A1630" s="7" t="str">
        <f t="shared" si="25"/>
        <v>2017.4</v>
      </c>
      <c r="B1630" s="54">
        <v>43039</v>
      </c>
      <c r="C1630" s="52">
        <v>2.88</v>
      </c>
      <c r="D1630" s="9"/>
    </row>
    <row r="1631" spans="1:4" x14ac:dyDescent="0.25">
      <c r="A1631" s="7" t="str">
        <f t="shared" si="25"/>
        <v>2017.4</v>
      </c>
      <c r="B1631" s="54">
        <v>43038</v>
      </c>
      <c r="C1631" s="52">
        <v>2.88</v>
      </c>
      <c r="D1631" s="9"/>
    </row>
    <row r="1632" spans="1:4" x14ac:dyDescent="0.25">
      <c r="A1632" s="7" t="str">
        <f t="shared" si="25"/>
        <v>2017.4</v>
      </c>
      <c r="B1632" s="54">
        <v>43035</v>
      </c>
      <c r="C1632" s="52">
        <v>2.93</v>
      </c>
      <c r="D1632" s="9"/>
    </row>
    <row r="1633" spans="1:4" x14ac:dyDescent="0.25">
      <c r="A1633" s="7" t="str">
        <f t="shared" si="25"/>
        <v>2017.4</v>
      </c>
      <c r="B1633" s="54">
        <v>43034</v>
      </c>
      <c r="C1633" s="52">
        <v>2.96</v>
      </c>
      <c r="D1633" s="9"/>
    </row>
    <row r="1634" spans="1:4" x14ac:dyDescent="0.25">
      <c r="A1634" s="7" t="str">
        <f t="shared" si="25"/>
        <v>2017.4</v>
      </c>
      <c r="B1634" s="54">
        <v>43033</v>
      </c>
      <c r="C1634" s="52">
        <v>2.95</v>
      </c>
      <c r="D1634" s="9"/>
    </row>
    <row r="1635" spans="1:4" x14ac:dyDescent="0.25">
      <c r="A1635" s="7" t="str">
        <f t="shared" si="25"/>
        <v>2017.4</v>
      </c>
      <c r="B1635" s="54">
        <v>43032</v>
      </c>
      <c r="C1635" s="52">
        <v>2.92</v>
      </c>
      <c r="D1635" s="9"/>
    </row>
    <row r="1636" spans="1:4" x14ac:dyDescent="0.25">
      <c r="A1636" s="7" t="str">
        <f t="shared" si="25"/>
        <v>2017.4</v>
      </c>
      <c r="B1636" s="54">
        <v>43031</v>
      </c>
      <c r="C1636" s="52">
        <v>2.89</v>
      </c>
      <c r="D1636" s="9"/>
    </row>
    <row r="1637" spans="1:4" x14ac:dyDescent="0.25">
      <c r="A1637" s="7" t="str">
        <f t="shared" si="25"/>
        <v>2017.4</v>
      </c>
      <c r="B1637" s="54">
        <v>43028</v>
      </c>
      <c r="C1637" s="52">
        <v>2.89</v>
      </c>
      <c r="D1637" s="9"/>
    </row>
    <row r="1638" spans="1:4" x14ac:dyDescent="0.25">
      <c r="A1638" s="7" t="str">
        <f t="shared" si="25"/>
        <v>2017.4</v>
      </c>
      <c r="B1638" s="54">
        <v>43027</v>
      </c>
      <c r="C1638" s="52">
        <v>2.83</v>
      </c>
      <c r="D1638" s="9"/>
    </row>
    <row r="1639" spans="1:4" x14ac:dyDescent="0.25">
      <c r="A1639" s="7" t="str">
        <f t="shared" si="25"/>
        <v>2017.4</v>
      </c>
      <c r="B1639" s="54">
        <v>43026</v>
      </c>
      <c r="C1639" s="52">
        <v>2.85</v>
      </c>
      <c r="D1639" s="9"/>
    </row>
    <row r="1640" spans="1:4" x14ac:dyDescent="0.25">
      <c r="A1640" s="7" t="str">
        <f t="shared" si="25"/>
        <v>2017.4</v>
      </c>
      <c r="B1640" s="54">
        <v>43025</v>
      </c>
      <c r="C1640" s="52">
        <v>2.8</v>
      </c>
      <c r="D1640" s="9"/>
    </row>
    <row r="1641" spans="1:4" x14ac:dyDescent="0.25">
      <c r="A1641" s="7" t="str">
        <f t="shared" si="25"/>
        <v>2017.4</v>
      </c>
      <c r="B1641" s="54">
        <v>43024</v>
      </c>
      <c r="C1641" s="52">
        <v>2.82</v>
      </c>
      <c r="D1641" s="9"/>
    </row>
    <row r="1642" spans="1:4" x14ac:dyDescent="0.25">
      <c r="A1642" s="7" t="str">
        <f t="shared" si="25"/>
        <v>2017.4</v>
      </c>
      <c r="B1642" s="54">
        <v>43021</v>
      </c>
      <c r="C1642" s="52">
        <v>2.81</v>
      </c>
      <c r="D1642" s="9"/>
    </row>
    <row r="1643" spans="1:4" x14ac:dyDescent="0.25">
      <c r="A1643" s="7" t="str">
        <f t="shared" si="25"/>
        <v>2017.4</v>
      </c>
      <c r="B1643" s="54">
        <v>43020</v>
      </c>
      <c r="C1643" s="52">
        <v>2.86</v>
      </c>
      <c r="D1643" s="9"/>
    </row>
    <row r="1644" spans="1:4" x14ac:dyDescent="0.25">
      <c r="A1644" s="7" t="str">
        <f t="shared" si="25"/>
        <v>2017.4</v>
      </c>
      <c r="B1644" s="54">
        <v>43019</v>
      </c>
      <c r="C1644" s="52">
        <v>2.88</v>
      </c>
      <c r="D1644" s="9"/>
    </row>
    <row r="1645" spans="1:4" x14ac:dyDescent="0.25">
      <c r="A1645" s="7" t="str">
        <f t="shared" si="25"/>
        <v>2017.4</v>
      </c>
      <c r="B1645" s="54">
        <v>43018</v>
      </c>
      <c r="C1645" s="52">
        <v>2.88</v>
      </c>
      <c r="D1645" s="9"/>
    </row>
    <row r="1646" spans="1:4" x14ac:dyDescent="0.25">
      <c r="A1646" s="7" t="str">
        <f t="shared" si="25"/>
        <v>2017.4</v>
      </c>
      <c r="B1646" s="54">
        <v>43017</v>
      </c>
      <c r="C1646" s="52">
        <v>2.91</v>
      </c>
      <c r="D1646" s="9"/>
    </row>
    <row r="1647" spans="1:4" x14ac:dyDescent="0.25">
      <c r="A1647" s="7" t="str">
        <f t="shared" si="25"/>
        <v>2017.4</v>
      </c>
      <c r="B1647" s="54">
        <v>43014</v>
      </c>
      <c r="C1647" s="52">
        <v>2.91</v>
      </c>
      <c r="D1647" s="9"/>
    </row>
    <row r="1648" spans="1:4" x14ac:dyDescent="0.25">
      <c r="A1648" s="7" t="str">
        <f t="shared" si="25"/>
        <v>2017.4</v>
      </c>
      <c r="B1648" s="54">
        <v>43013</v>
      </c>
      <c r="C1648" s="52">
        <v>2.89</v>
      </c>
      <c r="D1648" s="9"/>
    </row>
    <row r="1649" spans="1:4" x14ac:dyDescent="0.25">
      <c r="A1649" s="7" t="str">
        <f t="shared" si="25"/>
        <v>2017.4</v>
      </c>
      <c r="B1649" s="54">
        <v>43012</v>
      </c>
      <c r="C1649" s="52">
        <v>2.87</v>
      </c>
      <c r="D1649" s="9"/>
    </row>
    <row r="1650" spans="1:4" x14ac:dyDescent="0.25">
      <c r="A1650" s="7" t="str">
        <f t="shared" si="25"/>
        <v>2017.4</v>
      </c>
      <c r="B1650" s="54">
        <v>43011</v>
      </c>
      <c r="C1650" s="52">
        <v>2.87</v>
      </c>
      <c r="D1650" s="9"/>
    </row>
    <row r="1651" spans="1:4" x14ac:dyDescent="0.25">
      <c r="A1651" s="7" t="str">
        <f t="shared" si="25"/>
        <v>2017.4</v>
      </c>
      <c r="B1651" s="54">
        <v>43010</v>
      </c>
      <c r="C1651" s="52">
        <v>2.87</v>
      </c>
      <c r="D1651" s="9"/>
    </row>
    <row r="1652" spans="1:4" x14ac:dyDescent="0.25">
      <c r="A1652" s="7" t="str">
        <f t="shared" si="25"/>
        <v>2017.3</v>
      </c>
      <c r="B1652" s="54">
        <v>43007</v>
      </c>
      <c r="C1652" s="52">
        <v>2.86</v>
      </c>
      <c r="D1652" s="9"/>
    </row>
    <row r="1653" spans="1:4" x14ac:dyDescent="0.25">
      <c r="A1653" s="7" t="str">
        <f t="shared" si="25"/>
        <v>2017.3</v>
      </c>
      <c r="B1653" s="54">
        <v>43006</v>
      </c>
      <c r="C1653" s="52">
        <v>2.87</v>
      </c>
      <c r="D1653" s="9"/>
    </row>
    <row r="1654" spans="1:4" x14ac:dyDescent="0.25">
      <c r="A1654" s="7" t="str">
        <f t="shared" si="25"/>
        <v>2017.3</v>
      </c>
      <c r="B1654" s="54">
        <v>43005</v>
      </c>
      <c r="C1654" s="52">
        <v>2.86</v>
      </c>
      <c r="D1654" s="9"/>
    </row>
    <row r="1655" spans="1:4" x14ac:dyDescent="0.25">
      <c r="A1655" s="7" t="str">
        <f t="shared" si="25"/>
        <v>2017.3</v>
      </c>
      <c r="B1655" s="54">
        <v>43004</v>
      </c>
      <c r="C1655" s="52">
        <v>2.78</v>
      </c>
      <c r="D1655" s="9"/>
    </row>
    <row r="1656" spans="1:4" x14ac:dyDescent="0.25">
      <c r="A1656" s="7" t="str">
        <f t="shared" si="25"/>
        <v>2017.3</v>
      </c>
      <c r="B1656" s="54">
        <v>43003</v>
      </c>
      <c r="C1656" s="52">
        <v>2.76</v>
      </c>
      <c r="D1656" s="9"/>
    </row>
    <row r="1657" spans="1:4" x14ac:dyDescent="0.25">
      <c r="A1657" s="7" t="str">
        <f t="shared" si="25"/>
        <v>2017.3</v>
      </c>
      <c r="B1657" s="54">
        <v>43000</v>
      </c>
      <c r="C1657" s="52">
        <v>2.8</v>
      </c>
      <c r="D1657" s="9"/>
    </row>
    <row r="1658" spans="1:4" x14ac:dyDescent="0.25">
      <c r="A1658" s="7" t="str">
        <f t="shared" si="25"/>
        <v>2017.3</v>
      </c>
      <c r="B1658" s="54">
        <v>42999</v>
      </c>
      <c r="C1658" s="52">
        <v>2.8</v>
      </c>
      <c r="D1658" s="9"/>
    </row>
    <row r="1659" spans="1:4" x14ac:dyDescent="0.25">
      <c r="A1659" s="7" t="str">
        <f t="shared" si="25"/>
        <v>2017.3</v>
      </c>
      <c r="B1659" s="54">
        <v>42998</v>
      </c>
      <c r="C1659" s="52">
        <v>2.82</v>
      </c>
      <c r="D1659" s="9"/>
    </row>
    <row r="1660" spans="1:4" x14ac:dyDescent="0.25">
      <c r="A1660" s="7" t="str">
        <f t="shared" si="25"/>
        <v>2017.3</v>
      </c>
      <c r="B1660" s="54">
        <v>42997</v>
      </c>
      <c r="C1660" s="52">
        <v>2.81</v>
      </c>
      <c r="D1660" s="9"/>
    </row>
    <row r="1661" spans="1:4" x14ac:dyDescent="0.25">
      <c r="A1661" s="7" t="str">
        <f t="shared" si="25"/>
        <v>2017.3</v>
      </c>
      <c r="B1661" s="54">
        <v>42996</v>
      </c>
      <c r="C1661" s="52">
        <v>2.8</v>
      </c>
      <c r="D1661" s="9"/>
    </row>
    <row r="1662" spans="1:4" x14ac:dyDescent="0.25">
      <c r="A1662" s="7" t="str">
        <f t="shared" si="25"/>
        <v>2017.3</v>
      </c>
      <c r="B1662" s="54">
        <v>42993</v>
      </c>
      <c r="C1662" s="52">
        <v>2.77</v>
      </c>
      <c r="D1662" s="9"/>
    </row>
    <row r="1663" spans="1:4" x14ac:dyDescent="0.25">
      <c r="A1663" s="7" t="str">
        <f t="shared" si="25"/>
        <v>2017.3</v>
      </c>
      <c r="B1663" s="54">
        <v>42992</v>
      </c>
      <c r="C1663" s="52">
        <v>2.77</v>
      </c>
      <c r="D1663" s="9"/>
    </row>
    <row r="1664" spans="1:4" x14ac:dyDescent="0.25">
      <c r="A1664" s="7" t="str">
        <f t="shared" si="25"/>
        <v>2017.3</v>
      </c>
      <c r="B1664" s="54">
        <v>42991</v>
      </c>
      <c r="C1664" s="52">
        <v>2.79</v>
      </c>
      <c r="D1664" s="9"/>
    </row>
    <row r="1665" spans="1:4" x14ac:dyDescent="0.25">
      <c r="A1665" s="7" t="str">
        <f t="shared" si="25"/>
        <v>2017.3</v>
      </c>
      <c r="B1665" s="54">
        <v>42990</v>
      </c>
      <c r="C1665" s="52">
        <v>2.78</v>
      </c>
      <c r="D1665" s="9"/>
    </row>
    <row r="1666" spans="1:4" x14ac:dyDescent="0.25">
      <c r="A1666" s="7" t="str">
        <f t="shared" si="25"/>
        <v>2017.3</v>
      </c>
      <c r="B1666" s="54">
        <v>42989</v>
      </c>
      <c r="C1666" s="52">
        <v>2.75</v>
      </c>
      <c r="D1666" s="9"/>
    </row>
    <row r="1667" spans="1:4" x14ac:dyDescent="0.25">
      <c r="A1667" s="7" t="str">
        <f t="shared" si="25"/>
        <v>2017.3</v>
      </c>
      <c r="B1667" s="54">
        <v>42986</v>
      </c>
      <c r="C1667" s="52">
        <v>2.67</v>
      </c>
      <c r="D1667" s="9"/>
    </row>
    <row r="1668" spans="1:4" x14ac:dyDescent="0.25">
      <c r="A1668" s="7" t="str">
        <f t="shared" ref="A1668:A1731" si="26">YEAR(B1668)&amp;"."&amp;INT((MONTH(B1668)-1)/3)+1</f>
        <v>2017.3</v>
      </c>
      <c r="B1668" s="54">
        <v>42985</v>
      </c>
      <c r="C1668" s="52">
        <v>2.66</v>
      </c>
      <c r="D1668" s="9"/>
    </row>
    <row r="1669" spans="1:4" x14ac:dyDescent="0.25">
      <c r="A1669" s="7" t="str">
        <f t="shared" si="26"/>
        <v>2017.3</v>
      </c>
      <c r="B1669" s="54">
        <v>42984</v>
      </c>
      <c r="C1669" s="52">
        <v>2.72</v>
      </c>
      <c r="D1669" s="9"/>
    </row>
    <row r="1670" spans="1:4" x14ac:dyDescent="0.25">
      <c r="A1670" s="7" t="str">
        <f t="shared" si="26"/>
        <v>2017.3</v>
      </c>
      <c r="B1670" s="54">
        <v>42983</v>
      </c>
      <c r="C1670" s="52">
        <v>2.69</v>
      </c>
      <c r="D1670" s="9"/>
    </row>
    <row r="1671" spans="1:4" x14ac:dyDescent="0.25">
      <c r="A1671" s="7" t="str">
        <f t="shared" si="26"/>
        <v>2017.3</v>
      </c>
      <c r="B1671" s="54">
        <v>42982</v>
      </c>
      <c r="C1671" s="52">
        <v>2.77</v>
      </c>
      <c r="D1671" s="9"/>
    </row>
    <row r="1672" spans="1:4" x14ac:dyDescent="0.25">
      <c r="A1672" s="7" t="str">
        <f t="shared" si="26"/>
        <v>2017.3</v>
      </c>
      <c r="B1672" s="54">
        <v>42979</v>
      </c>
      <c r="C1672" s="52">
        <v>2.77</v>
      </c>
      <c r="D1672" s="9"/>
    </row>
    <row r="1673" spans="1:4" x14ac:dyDescent="0.25">
      <c r="A1673" s="7" t="str">
        <f t="shared" si="26"/>
        <v>2017.3</v>
      </c>
      <c r="B1673" s="54">
        <v>42978</v>
      </c>
      <c r="C1673" s="52">
        <v>2.73</v>
      </c>
      <c r="D1673" s="9"/>
    </row>
    <row r="1674" spans="1:4" x14ac:dyDescent="0.25">
      <c r="A1674" s="7" t="str">
        <f t="shared" si="26"/>
        <v>2017.3</v>
      </c>
      <c r="B1674" s="54">
        <v>42977</v>
      </c>
      <c r="C1674" s="52">
        <v>2.75</v>
      </c>
      <c r="D1674" s="9"/>
    </row>
    <row r="1675" spans="1:4" x14ac:dyDescent="0.25">
      <c r="A1675" s="7" t="str">
        <f t="shared" si="26"/>
        <v>2017.3</v>
      </c>
      <c r="B1675" s="54">
        <v>42976</v>
      </c>
      <c r="C1675" s="52">
        <v>2.74</v>
      </c>
      <c r="D1675" s="9"/>
    </row>
    <row r="1676" spans="1:4" x14ac:dyDescent="0.25">
      <c r="A1676" s="7" t="str">
        <f t="shared" si="26"/>
        <v>2017.3</v>
      </c>
      <c r="B1676" s="54">
        <v>42975</v>
      </c>
      <c r="C1676" s="52">
        <v>2.76</v>
      </c>
      <c r="D1676" s="9"/>
    </row>
    <row r="1677" spans="1:4" x14ac:dyDescent="0.25">
      <c r="A1677" s="7" t="str">
        <f t="shared" si="26"/>
        <v>2017.3</v>
      </c>
      <c r="B1677" s="54">
        <v>42972</v>
      </c>
      <c r="C1677" s="52">
        <v>2.75</v>
      </c>
      <c r="D1677" s="9"/>
    </row>
    <row r="1678" spans="1:4" x14ac:dyDescent="0.25">
      <c r="A1678" s="7" t="str">
        <f t="shared" si="26"/>
        <v>2017.3</v>
      </c>
      <c r="B1678" s="54">
        <v>42971</v>
      </c>
      <c r="C1678" s="52">
        <v>2.77</v>
      </c>
      <c r="D1678" s="9"/>
    </row>
    <row r="1679" spans="1:4" x14ac:dyDescent="0.25">
      <c r="A1679" s="7" t="str">
        <f t="shared" si="26"/>
        <v>2017.3</v>
      </c>
      <c r="B1679" s="54">
        <v>42970</v>
      </c>
      <c r="C1679" s="52">
        <v>2.75</v>
      </c>
      <c r="D1679" s="9"/>
    </row>
    <row r="1680" spans="1:4" x14ac:dyDescent="0.25">
      <c r="A1680" s="7" t="str">
        <f t="shared" si="26"/>
        <v>2017.3</v>
      </c>
      <c r="B1680" s="54">
        <v>42969</v>
      </c>
      <c r="C1680" s="52">
        <v>2.79</v>
      </c>
      <c r="D1680" s="9"/>
    </row>
    <row r="1681" spans="1:4" x14ac:dyDescent="0.25">
      <c r="A1681" s="7" t="str">
        <f t="shared" si="26"/>
        <v>2017.3</v>
      </c>
      <c r="B1681" s="54">
        <v>42968</v>
      </c>
      <c r="C1681" s="52">
        <v>2.77</v>
      </c>
      <c r="D1681" s="9"/>
    </row>
    <row r="1682" spans="1:4" x14ac:dyDescent="0.25">
      <c r="A1682" s="7" t="str">
        <f t="shared" si="26"/>
        <v>2017.3</v>
      </c>
      <c r="B1682" s="54">
        <v>42965</v>
      </c>
      <c r="C1682" s="52">
        <v>2.78</v>
      </c>
      <c r="D1682" s="9"/>
    </row>
    <row r="1683" spans="1:4" x14ac:dyDescent="0.25">
      <c r="A1683" s="7" t="str">
        <f t="shared" si="26"/>
        <v>2017.3</v>
      </c>
      <c r="B1683" s="54">
        <v>42964</v>
      </c>
      <c r="C1683" s="52">
        <v>2.78</v>
      </c>
      <c r="D1683" s="9"/>
    </row>
    <row r="1684" spans="1:4" x14ac:dyDescent="0.25">
      <c r="A1684" s="7" t="str">
        <f t="shared" si="26"/>
        <v>2017.3</v>
      </c>
      <c r="B1684" s="54">
        <v>42963</v>
      </c>
      <c r="C1684" s="52">
        <v>2.81</v>
      </c>
      <c r="D1684" s="9"/>
    </row>
    <row r="1685" spans="1:4" x14ac:dyDescent="0.25">
      <c r="A1685" s="7" t="str">
        <f t="shared" si="26"/>
        <v>2017.3</v>
      </c>
      <c r="B1685" s="54">
        <v>42962</v>
      </c>
      <c r="C1685" s="52">
        <v>2.84</v>
      </c>
      <c r="D1685" s="9"/>
    </row>
    <row r="1686" spans="1:4" x14ac:dyDescent="0.25">
      <c r="A1686" s="7" t="str">
        <f t="shared" si="26"/>
        <v>2017.3</v>
      </c>
      <c r="B1686" s="54">
        <v>42961</v>
      </c>
      <c r="C1686" s="52">
        <v>2.81</v>
      </c>
      <c r="D1686" s="9"/>
    </row>
    <row r="1687" spans="1:4" x14ac:dyDescent="0.25">
      <c r="A1687" s="7" t="str">
        <f t="shared" si="26"/>
        <v>2017.3</v>
      </c>
      <c r="B1687" s="54">
        <v>42958</v>
      </c>
      <c r="C1687" s="52">
        <v>2.79</v>
      </c>
      <c r="D1687" s="9"/>
    </row>
    <row r="1688" spans="1:4" x14ac:dyDescent="0.25">
      <c r="A1688" s="7" t="str">
        <f t="shared" si="26"/>
        <v>2017.3</v>
      </c>
      <c r="B1688" s="54">
        <v>42957</v>
      </c>
      <c r="C1688" s="52">
        <v>2.79</v>
      </c>
      <c r="D1688" s="9"/>
    </row>
    <row r="1689" spans="1:4" x14ac:dyDescent="0.25">
      <c r="A1689" s="7" t="str">
        <f t="shared" si="26"/>
        <v>2017.3</v>
      </c>
      <c r="B1689" s="54">
        <v>42956</v>
      </c>
      <c r="C1689" s="52">
        <v>2.82</v>
      </c>
      <c r="D1689" s="9"/>
    </row>
    <row r="1690" spans="1:4" x14ac:dyDescent="0.25">
      <c r="A1690" s="7" t="str">
        <f t="shared" si="26"/>
        <v>2017.3</v>
      </c>
      <c r="B1690" s="54">
        <v>42955</v>
      </c>
      <c r="C1690" s="52">
        <v>2.86</v>
      </c>
      <c r="D1690" s="9"/>
    </row>
    <row r="1691" spans="1:4" x14ac:dyDescent="0.25">
      <c r="A1691" s="7" t="str">
        <f t="shared" si="26"/>
        <v>2017.3</v>
      </c>
      <c r="B1691" s="54">
        <v>42954</v>
      </c>
      <c r="C1691" s="52">
        <v>2.84</v>
      </c>
      <c r="D1691" s="9"/>
    </row>
    <row r="1692" spans="1:4" x14ac:dyDescent="0.25">
      <c r="A1692" s="7" t="str">
        <f t="shared" si="26"/>
        <v>2017.3</v>
      </c>
      <c r="B1692" s="54">
        <v>42951</v>
      </c>
      <c r="C1692" s="52">
        <v>2.84</v>
      </c>
      <c r="D1692" s="9"/>
    </row>
    <row r="1693" spans="1:4" x14ac:dyDescent="0.25">
      <c r="A1693" s="7" t="str">
        <f t="shared" si="26"/>
        <v>2017.3</v>
      </c>
      <c r="B1693" s="54">
        <v>42950</v>
      </c>
      <c r="C1693" s="52">
        <v>2.81</v>
      </c>
      <c r="D1693" s="9"/>
    </row>
    <row r="1694" spans="1:4" x14ac:dyDescent="0.25">
      <c r="A1694" s="7" t="str">
        <f t="shared" si="26"/>
        <v>2017.3</v>
      </c>
      <c r="B1694" s="54">
        <v>42949</v>
      </c>
      <c r="C1694" s="52">
        <v>2.85</v>
      </c>
      <c r="D1694" s="9"/>
    </row>
    <row r="1695" spans="1:4" x14ac:dyDescent="0.25">
      <c r="A1695" s="7" t="str">
        <f t="shared" si="26"/>
        <v>2017.3</v>
      </c>
      <c r="B1695" s="54">
        <v>42948</v>
      </c>
      <c r="C1695" s="52">
        <v>2.86</v>
      </c>
      <c r="D1695" s="9"/>
    </row>
    <row r="1696" spans="1:4" x14ac:dyDescent="0.25">
      <c r="A1696" s="7" t="str">
        <f t="shared" si="26"/>
        <v>2017.3</v>
      </c>
      <c r="B1696" s="54">
        <v>42947</v>
      </c>
      <c r="C1696" s="52">
        <v>2.89</v>
      </c>
      <c r="D1696" s="9"/>
    </row>
    <row r="1697" spans="1:4" x14ac:dyDescent="0.25">
      <c r="A1697" s="7" t="str">
        <f t="shared" si="26"/>
        <v>2017.3</v>
      </c>
      <c r="B1697" s="54">
        <v>42944</v>
      </c>
      <c r="C1697" s="52">
        <v>2.89</v>
      </c>
      <c r="D1697" s="9"/>
    </row>
    <row r="1698" spans="1:4" x14ac:dyDescent="0.25">
      <c r="A1698" s="7" t="str">
        <f t="shared" si="26"/>
        <v>2017.3</v>
      </c>
      <c r="B1698" s="54">
        <v>42943</v>
      </c>
      <c r="C1698" s="52">
        <v>2.93</v>
      </c>
      <c r="D1698" s="9"/>
    </row>
    <row r="1699" spans="1:4" x14ac:dyDescent="0.25">
      <c r="A1699" s="7" t="str">
        <f t="shared" si="26"/>
        <v>2017.3</v>
      </c>
      <c r="B1699" s="54">
        <v>42942</v>
      </c>
      <c r="C1699" s="52">
        <v>2.89</v>
      </c>
      <c r="D1699" s="9"/>
    </row>
    <row r="1700" spans="1:4" x14ac:dyDescent="0.25">
      <c r="A1700" s="7" t="str">
        <f t="shared" si="26"/>
        <v>2017.3</v>
      </c>
      <c r="B1700" s="54">
        <v>42941</v>
      </c>
      <c r="C1700" s="52">
        <v>2.91</v>
      </c>
      <c r="D1700" s="9"/>
    </row>
    <row r="1701" spans="1:4" x14ac:dyDescent="0.25">
      <c r="A1701" s="7" t="str">
        <f t="shared" si="26"/>
        <v>2017.3</v>
      </c>
      <c r="B1701" s="54">
        <v>42940</v>
      </c>
      <c r="C1701" s="52">
        <v>2.83</v>
      </c>
      <c r="D1701" s="9"/>
    </row>
    <row r="1702" spans="1:4" x14ac:dyDescent="0.25">
      <c r="A1702" s="7" t="str">
        <f t="shared" si="26"/>
        <v>2017.3</v>
      </c>
      <c r="B1702" s="54">
        <v>42937</v>
      </c>
      <c r="C1702" s="52">
        <v>2.81</v>
      </c>
      <c r="D1702" s="9"/>
    </row>
    <row r="1703" spans="1:4" x14ac:dyDescent="0.25">
      <c r="A1703" s="7" t="str">
        <f t="shared" si="26"/>
        <v>2017.3</v>
      </c>
      <c r="B1703" s="54">
        <v>42936</v>
      </c>
      <c r="C1703" s="52">
        <v>2.83</v>
      </c>
      <c r="D1703" s="9"/>
    </row>
    <row r="1704" spans="1:4" x14ac:dyDescent="0.25">
      <c r="A1704" s="7" t="str">
        <f t="shared" si="26"/>
        <v>2017.3</v>
      </c>
      <c r="B1704" s="54">
        <v>42935</v>
      </c>
      <c r="C1704" s="52">
        <v>2.85</v>
      </c>
      <c r="D1704" s="9"/>
    </row>
    <row r="1705" spans="1:4" x14ac:dyDescent="0.25">
      <c r="A1705" s="7" t="str">
        <f t="shared" si="26"/>
        <v>2017.3</v>
      </c>
      <c r="B1705" s="54">
        <v>42934</v>
      </c>
      <c r="C1705" s="52">
        <v>2.85</v>
      </c>
      <c r="D1705" s="9"/>
    </row>
    <row r="1706" spans="1:4" x14ac:dyDescent="0.25">
      <c r="A1706" s="7" t="str">
        <f t="shared" si="26"/>
        <v>2017.3</v>
      </c>
      <c r="B1706" s="54">
        <v>42933</v>
      </c>
      <c r="C1706" s="52">
        <v>2.89</v>
      </c>
      <c r="D1706" s="9"/>
    </row>
    <row r="1707" spans="1:4" x14ac:dyDescent="0.25">
      <c r="A1707" s="7" t="str">
        <f t="shared" si="26"/>
        <v>2017.3</v>
      </c>
      <c r="B1707" s="54">
        <v>42930</v>
      </c>
      <c r="C1707" s="52">
        <v>2.91</v>
      </c>
      <c r="D1707" s="9"/>
    </row>
    <row r="1708" spans="1:4" x14ac:dyDescent="0.25">
      <c r="A1708" s="7" t="str">
        <f t="shared" si="26"/>
        <v>2017.3</v>
      </c>
      <c r="B1708" s="54">
        <v>42929</v>
      </c>
      <c r="C1708" s="52">
        <v>2.92</v>
      </c>
      <c r="D1708" s="9"/>
    </row>
    <row r="1709" spans="1:4" x14ac:dyDescent="0.25">
      <c r="A1709" s="7" t="str">
        <f t="shared" si="26"/>
        <v>2017.3</v>
      </c>
      <c r="B1709" s="54">
        <v>42928</v>
      </c>
      <c r="C1709" s="52">
        <v>2.89</v>
      </c>
      <c r="D1709" s="9"/>
    </row>
    <row r="1710" spans="1:4" x14ac:dyDescent="0.25">
      <c r="A1710" s="7" t="str">
        <f t="shared" si="26"/>
        <v>2017.3</v>
      </c>
      <c r="B1710" s="54">
        <v>42927</v>
      </c>
      <c r="C1710" s="52">
        <v>2.92</v>
      </c>
      <c r="D1710" s="9"/>
    </row>
    <row r="1711" spans="1:4" x14ac:dyDescent="0.25">
      <c r="A1711" s="7" t="str">
        <f t="shared" si="26"/>
        <v>2017.3</v>
      </c>
      <c r="B1711" s="54">
        <v>42926</v>
      </c>
      <c r="C1711" s="52">
        <v>2.93</v>
      </c>
      <c r="D1711" s="9"/>
    </row>
    <row r="1712" spans="1:4" x14ac:dyDescent="0.25">
      <c r="A1712" s="7" t="str">
        <f t="shared" si="26"/>
        <v>2017.3</v>
      </c>
      <c r="B1712" s="54">
        <v>42923</v>
      </c>
      <c r="C1712" s="52">
        <v>2.93</v>
      </c>
      <c r="D1712" s="9"/>
    </row>
    <row r="1713" spans="1:4" x14ac:dyDescent="0.25">
      <c r="A1713" s="7" t="str">
        <f t="shared" si="26"/>
        <v>2017.3</v>
      </c>
      <c r="B1713" s="54">
        <v>42922</v>
      </c>
      <c r="C1713" s="52">
        <v>2.9</v>
      </c>
      <c r="D1713" s="9"/>
    </row>
    <row r="1714" spans="1:4" x14ac:dyDescent="0.25">
      <c r="A1714" s="7" t="str">
        <f t="shared" si="26"/>
        <v>2017.3</v>
      </c>
      <c r="B1714" s="54">
        <v>42921</v>
      </c>
      <c r="C1714" s="52">
        <v>2.85</v>
      </c>
      <c r="D1714" s="9"/>
    </row>
    <row r="1715" spans="1:4" x14ac:dyDescent="0.25">
      <c r="A1715" s="7" t="str">
        <f t="shared" si="26"/>
        <v>2017.3</v>
      </c>
      <c r="B1715" s="54">
        <v>42920</v>
      </c>
      <c r="C1715" s="52">
        <v>2.86</v>
      </c>
      <c r="D1715" s="9"/>
    </row>
    <row r="1716" spans="1:4" x14ac:dyDescent="0.25">
      <c r="A1716" s="7" t="str">
        <f t="shared" si="26"/>
        <v>2017.3</v>
      </c>
      <c r="B1716" s="54">
        <v>42919</v>
      </c>
      <c r="C1716" s="52">
        <v>2.86</v>
      </c>
      <c r="D1716" s="9"/>
    </row>
    <row r="1717" spans="1:4" x14ac:dyDescent="0.25">
      <c r="A1717" s="7" t="str">
        <f t="shared" si="26"/>
        <v>2017.2</v>
      </c>
      <c r="B1717" s="54">
        <v>42916</v>
      </c>
      <c r="C1717" s="52">
        <v>2.84</v>
      </c>
      <c r="D1717" s="9"/>
    </row>
    <row r="1718" spans="1:4" x14ac:dyDescent="0.25">
      <c r="A1718" s="7" t="str">
        <f t="shared" si="26"/>
        <v>2017.2</v>
      </c>
      <c r="B1718" s="54">
        <v>42915</v>
      </c>
      <c r="C1718" s="52">
        <v>2.82</v>
      </c>
      <c r="D1718" s="9"/>
    </row>
    <row r="1719" spans="1:4" x14ac:dyDescent="0.25">
      <c r="A1719" s="7" t="str">
        <f t="shared" si="26"/>
        <v>2017.2</v>
      </c>
      <c r="B1719" s="54">
        <v>42914</v>
      </c>
      <c r="C1719" s="52">
        <v>2.77</v>
      </c>
      <c r="D1719" s="9"/>
    </row>
    <row r="1720" spans="1:4" x14ac:dyDescent="0.25">
      <c r="A1720" s="7" t="str">
        <f t="shared" si="26"/>
        <v>2017.2</v>
      </c>
      <c r="B1720" s="54">
        <v>42913</v>
      </c>
      <c r="C1720" s="52">
        <v>2.75</v>
      </c>
      <c r="D1720" s="9"/>
    </row>
    <row r="1721" spans="1:4" x14ac:dyDescent="0.25">
      <c r="A1721" s="7" t="str">
        <f t="shared" si="26"/>
        <v>2017.2</v>
      </c>
      <c r="B1721" s="54">
        <v>42912</v>
      </c>
      <c r="C1721" s="52">
        <v>2.7</v>
      </c>
      <c r="D1721" s="9"/>
    </row>
    <row r="1722" spans="1:4" x14ac:dyDescent="0.25">
      <c r="A1722" s="7" t="str">
        <f t="shared" si="26"/>
        <v>2017.2</v>
      </c>
      <c r="B1722" s="54">
        <v>42909</v>
      </c>
      <c r="C1722" s="52">
        <v>2.71</v>
      </c>
      <c r="D1722" s="9"/>
    </row>
    <row r="1723" spans="1:4" x14ac:dyDescent="0.25">
      <c r="A1723" s="7" t="str">
        <f t="shared" si="26"/>
        <v>2017.2</v>
      </c>
      <c r="B1723" s="54">
        <v>42908</v>
      </c>
      <c r="C1723" s="52">
        <v>2.72</v>
      </c>
      <c r="D1723" s="9"/>
    </row>
    <row r="1724" spans="1:4" x14ac:dyDescent="0.25">
      <c r="A1724" s="7" t="str">
        <f t="shared" si="26"/>
        <v>2017.2</v>
      </c>
      <c r="B1724" s="54">
        <v>42907</v>
      </c>
      <c r="C1724" s="52">
        <v>2.73</v>
      </c>
      <c r="D1724" s="9"/>
    </row>
    <row r="1725" spans="1:4" x14ac:dyDescent="0.25">
      <c r="A1725" s="7" t="str">
        <f t="shared" si="26"/>
        <v>2017.2</v>
      </c>
      <c r="B1725" s="54">
        <v>42906</v>
      </c>
      <c r="C1725" s="52">
        <v>2.74</v>
      </c>
      <c r="D1725" s="9"/>
    </row>
    <row r="1726" spans="1:4" x14ac:dyDescent="0.25">
      <c r="A1726" s="7" t="str">
        <f t="shared" si="26"/>
        <v>2017.2</v>
      </c>
      <c r="B1726" s="54">
        <v>42905</v>
      </c>
      <c r="C1726" s="52">
        <v>2.79</v>
      </c>
      <c r="D1726" s="9"/>
    </row>
    <row r="1727" spans="1:4" x14ac:dyDescent="0.25">
      <c r="A1727" s="7" t="str">
        <f t="shared" si="26"/>
        <v>2017.2</v>
      </c>
      <c r="B1727" s="54">
        <v>42902</v>
      </c>
      <c r="C1727" s="52">
        <v>2.78</v>
      </c>
      <c r="D1727" s="9"/>
    </row>
    <row r="1728" spans="1:4" x14ac:dyDescent="0.25">
      <c r="A1728" s="7" t="str">
        <f t="shared" si="26"/>
        <v>2017.2</v>
      </c>
      <c r="B1728" s="54">
        <v>42901</v>
      </c>
      <c r="C1728" s="52">
        <v>2.78</v>
      </c>
      <c r="D1728" s="9"/>
    </row>
    <row r="1729" spans="1:4" x14ac:dyDescent="0.25">
      <c r="A1729" s="7" t="str">
        <f t="shared" si="26"/>
        <v>2017.2</v>
      </c>
      <c r="B1729" s="54">
        <v>42900</v>
      </c>
      <c r="C1729" s="52">
        <v>2.79</v>
      </c>
      <c r="D1729" s="9"/>
    </row>
    <row r="1730" spans="1:4" x14ac:dyDescent="0.25">
      <c r="A1730" s="7" t="str">
        <f t="shared" si="26"/>
        <v>2017.2</v>
      </c>
      <c r="B1730" s="54">
        <v>42899</v>
      </c>
      <c r="C1730" s="52">
        <v>2.87</v>
      </c>
      <c r="D1730" s="9"/>
    </row>
    <row r="1731" spans="1:4" x14ac:dyDescent="0.25">
      <c r="A1731" s="7" t="str">
        <f t="shared" si="26"/>
        <v>2017.2</v>
      </c>
      <c r="B1731" s="54">
        <v>42898</v>
      </c>
      <c r="C1731" s="52">
        <v>2.86</v>
      </c>
      <c r="D1731" s="9"/>
    </row>
    <row r="1732" spans="1:4" x14ac:dyDescent="0.25">
      <c r="A1732" s="7" t="str">
        <f t="shared" ref="A1732:A1795" si="27">YEAR(B1732)&amp;"."&amp;INT((MONTH(B1732)-1)/3)+1</f>
        <v>2017.2</v>
      </c>
      <c r="B1732" s="54">
        <v>42895</v>
      </c>
      <c r="C1732" s="52">
        <v>2.86</v>
      </c>
      <c r="D1732" s="9"/>
    </row>
    <row r="1733" spans="1:4" x14ac:dyDescent="0.25">
      <c r="A1733" s="7" t="str">
        <f t="shared" si="27"/>
        <v>2017.2</v>
      </c>
      <c r="B1733" s="54">
        <v>42894</v>
      </c>
      <c r="C1733" s="52">
        <v>2.85</v>
      </c>
      <c r="D1733" s="9"/>
    </row>
    <row r="1734" spans="1:4" x14ac:dyDescent="0.25">
      <c r="A1734" s="7" t="str">
        <f t="shared" si="27"/>
        <v>2017.2</v>
      </c>
      <c r="B1734" s="54">
        <v>42893</v>
      </c>
      <c r="C1734" s="52">
        <v>2.84</v>
      </c>
      <c r="D1734" s="9"/>
    </row>
    <row r="1735" spans="1:4" x14ac:dyDescent="0.25">
      <c r="A1735" s="7" t="str">
        <f t="shared" si="27"/>
        <v>2017.2</v>
      </c>
      <c r="B1735" s="54">
        <v>42892</v>
      </c>
      <c r="C1735" s="52">
        <v>2.81</v>
      </c>
      <c r="D1735" s="9"/>
    </row>
    <row r="1736" spans="1:4" x14ac:dyDescent="0.25">
      <c r="A1736" s="7" t="str">
        <f t="shared" si="27"/>
        <v>2017.2</v>
      </c>
      <c r="B1736" s="54">
        <v>42891</v>
      </c>
      <c r="C1736" s="52">
        <v>2.84</v>
      </c>
      <c r="D1736" s="9"/>
    </row>
    <row r="1737" spans="1:4" x14ac:dyDescent="0.25">
      <c r="A1737" s="7" t="str">
        <f t="shared" si="27"/>
        <v>2017.2</v>
      </c>
      <c r="B1737" s="54">
        <v>42888</v>
      </c>
      <c r="C1737" s="52">
        <v>2.8</v>
      </c>
      <c r="D1737" s="9"/>
    </row>
    <row r="1738" spans="1:4" x14ac:dyDescent="0.25">
      <c r="A1738" s="7" t="str">
        <f t="shared" si="27"/>
        <v>2017.2</v>
      </c>
      <c r="B1738" s="54">
        <v>42887</v>
      </c>
      <c r="C1738" s="52">
        <v>2.87</v>
      </c>
      <c r="D1738" s="9"/>
    </row>
    <row r="1739" spans="1:4" x14ac:dyDescent="0.25">
      <c r="A1739" s="7" t="str">
        <f t="shared" si="27"/>
        <v>2017.2</v>
      </c>
      <c r="B1739" s="54">
        <v>42886</v>
      </c>
      <c r="C1739" s="52">
        <v>2.87</v>
      </c>
      <c r="D1739" s="9"/>
    </row>
    <row r="1740" spans="1:4" x14ac:dyDescent="0.25">
      <c r="A1740" s="7" t="str">
        <f t="shared" si="27"/>
        <v>2017.2</v>
      </c>
      <c r="B1740" s="54">
        <v>42885</v>
      </c>
      <c r="C1740" s="52">
        <v>2.88</v>
      </c>
      <c r="D1740" s="9"/>
    </row>
    <row r="1741" spans="1:4" x14ac:dyDescent="0.25">
      <c r="A1741" s="7" t="str">
        <f t="shared" si="27"/>
        <v>2017.2</v>
      </c>
      <c r="B1741" s="54">
        <v>42884</v>
      </c>
      <c r="C1741" s="52">
        <v>2.92</v>
      </c>
      <c r="D1741" s="9"/>
    </row>
    <row r="1742" spans="1:4" x14ac:dyDescent="0.25">
      <c r="A1742" s="7" t="str">
        <f t="shared" si="27"/>
        <v>2017.2</v>
      </c>
      <c r="B1742" s="54">
        <v>42881</v>
      </c>
      <c r="C1742" s="52">
        <v>2.92</v>
      </c>
      <c r="D1742" s="9"/>
    </row>
    <row r="1743" spans="1:4" x14ac:dyDescent="0.25">
      <c r="A1743" s="7" t="str">
        <f t="shared" si="27"/>
        <v>2017.2</v>
      </c>
      <c r="B1743" s="54">
        <v>42880</v>
      </c>
      <c r="C1743" s="52">
        <v>2.92</v>
      </c>
      <c r="D1743" s="9"/>
    </row>
    <row r="1744" spans="1:4" x14ac:dyDescent="0.25">
      <c r="A1744" s="7" t="str">
        <f t="shared" si="27"/>
        <v>2017.2</v>
      </c>
      <c r="B1744" s="54">
        <v>42879</v>
      </c>
      <c r="C1744" s="52">
        <v>2.92</v>
      </c>
      <c r="D1744" s="9"/>
    </row>
    <row r="1745" spans="1:4" x14ac:dyDescent="0.25">
      <c r="A1745" s="7" t="str">
        <f t="shared" si="27"/>
        <v>2017.2</v>
      </c>
      <c r="B1745" s="54">
        <v>42878</v>
      </c>
      <c r="C1745" s="52">
        <v>2.95</v>
      </c>
      <c r="D1745" s="9"/>
    </row>
    <row r="1746" spans="1:4" x14ac:dyDescent="0.25">
      <c r="A1746" s="7" t="str">
        <f t="shared" si="27"/>
        <v>2017.2</v>
      </c>
      <c r="B1746" s="54">
        <v>42877</v>
      </c>
      <c r="C1746" s="52">
        <v>2.91</v>
      </c>
      <c r="D1746" s="9"/>
    </row>
    <row r="1747" spans="1:4" x14ac:dyDescent="0.25">
      <c r="A1747" s="7" t="str">
        <f t="shared" si="27"/>
        <v>2017.2</v>
      </c>
      <c r="B1747" s="54">
        <v>42874</v>
      </c>
      <c r="C1747" s="52">
        <v>2.9</v>
      </c>
      <c r="D1747" s="9"/>
    </row>
    <row r="1748" spans="1:4" x14ac:dyDescent="0.25">
      <c r="A1748" s="7" t="str">
        <f t="shared" si="27"/>
        <v>2017.2</v>
      </c>
      <c r="B1748" s="54">
        <v>42873</v>
      </c>
      <c r="C1748" s="52">
        <v>2.9</v>
      </c>
      <c r="D1748" s="9"/>
    </row>
    <row r="1749" spans="1:4" x14ac:dyDescent="0.25">
      <c r="A1749" s="7" t="str">
        <f t="shared" si="27"/>
        <v>2017.2</v>
      </c>
      <c r="B1749" s="54">
        <v>42872</v>
      </c>
      <c r="C1749" s="52">
        <v>2.91</v>
      </c>
      <c r="D1749" s="9"/>
    </row>
    <row r="1750" spans="1:4" x14ac:dyDescent="0.25">
      <c r="A1750" s="7" t="str">
        <f t="shared" si="27"/>
        <v>2017.2</v>
      </c>
      <c r="B1750" s="54">
        <v>42871</v>
      </c>
      <c r="C1750" s="52">
        <v>2.99</v>
      </c>
      <c r="D1750" s="9"/>
    </row>
    <row r="1751" spans="1:4" x14ac:dyDescent="0.25">
      <c r="A1751" s="7" t="str">
        <f t="shared" si="27"/>
        <v>2017.2</v>
      </c>
      <c r="B1751" s="54">
        <v>42870</v>
      </c>
      <c r="C1751" s="52">
        <v>3</v>
      </c>
      <c r="D1751" s="9"/>
    </row>
    <row r="1752" spans="1:4" x14ac:dyDescent="0.25">
      <c r="A1752" s="7" t="str">
        <f t="shared" si="27"/>
        <v>2017.2</v>
      </c>
      <c r="B1752" s="54">
        <v>42867</v>
      </c>
      <c r="C1752" s="52">
        <v>2.98</v>
      </c>
      <c r="D1752" s="9"/>
    </row>
    <row r="1753" spans="1:4" x14ac:dyDescent="0.25">
      <c r="A1753" s="7" t="str">
        <f t="shared" si="27"/>
        <v>2017.2</v>
      </c>
      <c r="B1753" s="54">
        <v>42866</v>
      </c>
      <c r="C1753" s="52">
        <v>3.03</v>
      </c>
      <c r="D1753" s="9"/>
    </row>
    <row r="1754" spans="1:4" x14ac:dyDescent="0.25">
      <c r="A1754" s="7" t="str">
        <f t="shared" si="27"/>
        <v>2017.2</v>
      </c>
      <c r="B1754" s="54">
        <v>42865</v>
      </c>
      <c r="C1754" s="52">
        <v>3.03</v>
      </c>
      <c r="D1754" s="9"/>
    </row>
    <row r="1755" spans="1:4" x14ac:dyDescent="0.25">
      <c r="A1755" s="7" t="str">
        <f t="shared" si="27"/>
        <v>2017.2</v>
      </c>
      <c r="B1755" s="54">
        <v>42864</v>
      </c>
      <c r="C1755" s="52">
        <v>3.04</v>
      </c>
      <c r="D1755" s="9"/>
    </row>
    <row r="1756" spans="1:4" x14ac:dyDescent="0.25">
      <c r="A1756" s="7" t="str">
        <f t="shared" si="27"/>
        <v>2017.2</v>
      </c>
      <c r="B1756" s="54">
        <v>42863</v>
      </c>
      <c r="C1756" s="52">
        <v>3.02</v>
      </c>
      <c r="D1756" s="9"/>
    </row>
    <row r="1757" spans="1:4" x14ac:dyDescent="0.25">
      <c r="A1757" s="7" t="str">
        <f t="shared" si="27"/>
        <v>2017.2</v>
      </c>
      <c r="B1757" s="54">
        <v>42860</v>
      </c>
      <c r="C1757" s="52">
        <v>2.99</v>
      </c>
      <c r="D1757" s="9"/>
    </row>
    <row r="1758" spans="1:4" x14ac:dyDescent="0.25">
      <c r="A1758" s="7" t="str">
        <f t="shared" si="27"/>
        <v>2017.2</v>
      </c>
      <c r="B1758" s="54">
        <v>42859</v>
      </c>
      <c r="C1758" s="52">
        <v>3</v>
      </c>
      <c r="D1758" s="9"/>
    </row>
    <row r="1759" spans="1:4" x14ac:dyDescent="0.25">
      <c r="A1759" s="7" t="str">
        <f t="shared" si="27"/>
        <v>2017.2</v>
      </c>
      <c r="B1759" s="54">
        <v>42858</v>
      </c>
      <c r="C1759" s="52">
        <v>2.97</v>
      </c>
      <c r="D1759" s="9"/>
    </row>
    <row r="1760" spans="1:4" x14ac:dyDescent="0.25">
      <c r="A1760" s="7" t="str">
        <f t="shared" si="27"/>
        <v>2017.2</v>
      </c>
      <c r="B1760" s="54">
        <v>42857</v>
      </c>
      <c r="C1760" s="52">
        <v>2.97</v>
      </c>
      <c r="D1760" s="9"/>
    </row>
    <row r="1761" spans="1:4" x14ac:dyDescent="0.25">
      <c r="A1761" s="7" t="str">
        <f t="shared" si="27"/>
        <v>2017.2</v>
      </c>
      <c r="B1761" s="54">
        <v>42856</v>
      </c>
      <c r="C1761" s="52">
        <v>3</v>
      </c>
      <c r="D1761" s="9"/>
    </row>
    <row r="1762" spans="1:4" x14ac:dyDescent="0.25">
      <c r="A1762" s="7" t="str">
        <f t="shared" si="27"/>
        <v>2017.2</v>
      </c>
      <c r="B1762" s="54">
        <v>42853</v>
      </c>
      <c r="C1762" s="52">
        <v>2.96</v>
      </c>
      <c r="D1762" s="9"/>
    </row>
    <row r="1763" spans="1:4" x14ac:dyDescent="0.25">
      <c r="A1763" s="7" t="str">
        <f t="shared" si="27"/>
        <v>2017.2</v>
      </c>
      <c r="B1763" s="54">
        <v>42852</v>
      </c>
      <c r="C1763" s="52">
        <v>2.96</v>
      </c>
      <c r="D1763" s="9"/>
    </row>
    <row r="1764" spans="1:4" x14ac:dyDescent="0.25">
      <c r="A1764" s="7" t="str">
        <f t="shared" si="27"/>
        <v>2017.2</v>
      </c>
      <c r="B1764" s="54">
        <v>42851</v>
      </c>
      <c r="C1764" s="52">
        <v>2.97</v>
      </c>
      <c r="D1764" s="9"/>
    </row>
    <row r="1765" spans="1:4" x14ac:dyDescent="0.25">
      <c r="A1765" s="7" t="str">
        <f t="shared" si="27"/>
        <v>2017.2</v>
      </c>
      <c r="B1765" s="54">
        <v>42850</v>
      </c>
      <c r="C1765" s="52">
        <v>2.99</v>
      </c>
      <c r="D1765" s="9"/>
    </row>
    <row r="1766" spans="1:4" x14ac:dyDescent="0.25">
      <c r="A1766" s="7" t="str">
        <f t="shared" si="27"/>
        <v>2017.2</v>
      </c>
      <c r="B1766" s="54">
        <v>42849</v>
      </c>
      <c r="C1766" s="52">
        <v>2.93</v>
      </c>
      <c r="D1766" s="9"/>
    </row>
    <row r="1767" spans="1:4" x14ac:dyDescent="0.25">
      <c r="A1767" s="7" t="str">
        <f t="shared" si="27"/>
        <v>2017.2</v>
      </c>
      <c r="B1767" s="54">
        <v>42846</v>
      </c>
      <c r="C1767" s="52">
        <v>2.89</v>
      </c>
      <c r="D1767" s="9"/>
    </row>
    <row r="1768" spans="1:4" x14ac:dyDescent="0.25">
      <c r="A1768" s="7" t="str">
        <f t="shared" si="27"/>
        <v>2017.2</v>
      </c>
      <c r="B1768" s="54">
        <v>42845</v>
      </c>
      <c r="C1768" s="52">
        <v>2.89</v>
      </c>
      <c r="D1768" s="9"/>
    </row>
    <row r="1769" spans="1:4" x14ac:dyDescent="0.25">
      <c r="A1769" s="7" t="str">
        <f t="shared" si="27"/>
        <v>2017.2</v>
      </c>
      <c r="B1769" s="54">
        <v>42844</v>
      </c>
      <c r="C1769" s="52">
        <v>2.87</v>
      </c>
      <c r="D1769" s="9"/>
    </row>
    <row r="1770" spans="1:4" x14ac:dyDescent="0.25">
      <c r="A1770" s="7" t="str">
        <f t="shared" si="27"/>
        <v>2017.2</v>
      </c>
      <c r="B1770" s="54">
        <v>42843</v>
      </c>
      <c r="C1770" s="52">
        <v>2.84</v>
      </c>
      <c r="D1770" s="9"/>
    </row>
    <row r="1771" spans="1:4" x14ac:dyDescent="0.25">
      <c r="A1771" s="7" t="str">
        <f t="shared" si="27"/>
        <v>2017.2</v>
      </c>
      <c r="B1771" s="54">
        <v>42842</v>
      </c>
      <c r="C1771" s="52">
        <v>2.92</v>
      </c>
      <c r="D1771" s="9"/>
    </row>
    <row r="1772" spans="1:4" x14ac:dyDescent="0.25">
      <c r="A1772" s="7" t="str">
        <f t="shared" si="27"/>
        <v>2017.2</v>
      </c>
      <c r="B1772" s="54">
        <v>42839</v>
      </c>
      <c r="C1772" s="52">
        <v>2.89</v>
      </c>
      <c r="D1772" s="9"/>
    </row>
    <row r="1773" spans="1:4" x14ac:dyDescent="0.25">
      <c r="A1773" s="7" t="str">
        <f t="shared" si="27"/>
        <v>2017.2</v>
      </c>
      <c r="B1773" s="54">
        <v>42838</v>
      </c>
      <c r="C1773" s="52">
        <v>2.89</v>
      </c>
      <c r="D1773" s="9"/>
    </row>
    <row r="1774" spans="1:4" x14ac:dyDescent="0.25">
      <c r="A1774" s="7" t="str">
        <f t="shared" si="27"/>
        <v>2017.2</v>
      </c>
      <c r="B1774" s="54">
        <v>42837</v>
      </c>
      <c r="C1774" s="52">
        <v>2.92</v>
      </c>
      <c r="D1774" s="9"/>
    </row>
    <row r="1775" spans="1:4" x14ac:dyDescent="0.25">
      <c r="A1775" s="7" t="str">
        <f t="shared" si="27"/>
        <v>2017.2</v>
      </c>
      <c r="B1775" s="54">
        <v>42836</v>
      </c>
      <c r="C1775" s="52">
        <v>2.93</v>
      </c>
      <c r="D1775" s="9"/>
    </row>
    <row r="1776" spans="1:4" x14ac:dyDescent="0.25">
      <c r="A1776" s="7" t="str">
        <f t="shared" si="27"/>
        <v>2017.2</v>
      </c>
      <c r="B1776" s="54">
        <v>42835</v>
      </c>
      <c r="C1776" s="52">
        <v>2.99</v>
      </c>
      <c r="D1776" s="9"/>
    </row>
    <row r="1777" spans="1:4" x14ac:dyDescent="0.25">
      <c r="A1777" s="7" t="str">
        <f t="shared" si="27"/>
        <v>2017.2</v>
      </c>
      <c r="B1777" s="54">
        <v>42832</v>
      </c>
      <c r="C1777" s="52">
        <v>3</v>
      </c>
      <c r="D1777" s="9"/>
    </row>
    <row r="1778" spans="1:4" x14ac:dyDescent="0.25">
      <c r="A1778" s="7" t="str">
        <f t="shared" si="27"/>
        <v>2017.2</v>
      </c>
      <c r="B1778" s="54">
        <v>42831</v>
      </c>
      <c r="C1778" s="52">
        <v>2.99</v>
      </c>
      <c r="D1778" s="9"/>
    </row>
    <row r="1779" spans="1:4" x14ac:dyDescent="0.25">
      <c r="A1779" s="7" t="str">
        <f t="shared" si="27"/>
        <v>2017.2</v>
      </c>
      <c r="B1779" s="54">
        <v>42830</v>
      </c>
      <c r="C1779" s="52">
        <v>2.98</v>
      </c>
      <c r="D1779" s="9"/>
    </row>
    <row r="1780" spans="1:4" x14ac:dyDescent="0.25">
      <c r="A1780" s="7" t="str">
        <f t="shared" si="27"/>
        <v>2017.2</v>
      </c>
      <c r="B1780" s="54">
        <v>42829</v>
      </c>
      <c r="C1780" s="52">
        <v>2.99</v>
      </c>
      <c r="D1780" s="9"/>
    </row>
    <row r="1781" spans="1:4" x14ac:dyDescent="0.25">
      <c r="A1781" s="7" t="str">
        <f t="shared" si="27"/>
        <v>2017.2</v>
      </c>
      <c r="B1781" s="54">
        <v>42828</v>
      </c>
      <c r="C1781" s="52">
        <v>2.98</v>
      </c>
      <c r="D1781" s="9"/>
    </row>
    <row r="1782" spans="1:4" x14ac:dyDescent="0.25">
      <c r="A1782" s="7" t="str">
        <f t="shared" si="27"/>
        <v>2017.1</v>
      </c>
      <c r="B1782" s="54">
        <v>42825</v>
      </c>
      <c r="C1782" s="52">
        <v>3.02</v>
      </c>
      <c r="D1782" s="9"/>
    </row>
    <row r="1783" spans="1:4" x14ac:dyDescent="0.25">
      <c r="A1783" s="7" t="str">
        <f t="shared" si="27"/>
        <v>2017.1</v>
      </c>
      <c r="B1783" s="54">
        <v>42824</v>
      </c>
      <c r="C1783" s="52">
        <v>3.03</v>
      </c>
      <c r="D1783" s="9"/>
    </row>
    <row r="1784" spans="1:4" x14ac:dyDescent="0.25">
      <c r="A1784" s="7" t="str">
        <f t="shared" si="27"/>
        <v>2017.1</v>
      </c>
      <c r="B1784" s="54">
        <v>42823</v>
      </c>
      <c r="C1784" s="52">
        <v>2.99</v>
      </c>
      <c r="D1784" s="9"/>
    </row>
    <row r="1785" spans="1:4" x14ac:dyDescent="0.25">
      <c r="A1785" s="7" t="str">
        <f t="shared" si="27"/>
        <v>2017.1</v>
      </c>
      <c r="B1785" s="54">
        <v>42822</v>
      </c>
      <c r="C1785" s="52">
        <v>3.02</v>
      </c>
      <c r="D1785" s="9"/>
    </row>
    <row r="1786" spans="1:4" x14ac:dyDescent="0.25">
      <c r="A1786" s="7" t="str">
        <f t="shared" si="27"/>
        <v>2017.1</v>
      </c>
      <c r="B1786" s="54">
        <v>42821</v>
      </c>
      <c r="C1786" s="52">
        <v>2.98</v>
      </c>
      <c r="D1786" s="9"/>
    </row>
    <row r="1787" spans="1:4" x14ac:dyDescent="0.25">
      <c r="A1787" s="7" t="str">
        <f t="shared" si="27"/>
        <v>2017.1</v>
      </c>
      <c r="B1787" s="54">
        <v>42818</v>
      </c>
      <c r="C1787" s="52">
        <v>3</v>
      </c>
      <c r="D1787" s="9"/>
    </row>
    <row r="1788" spans="1:4" x14ac:dyDescent="0.25">
      <c r="A1788" s="7" t="str">
        <f t="shared" si="27"/>
        <v>2017.1</v>
      </c>
      <c r="B1788" s="54">
        <v>42817</v>
      </c>
      <c r="C1788" s="52">
        <v>3.02</v>
      </c>
      <c r="D1788" s="9"/>
    </row>
    <row r="1789" spans="1:4" x14ac:dyDescent="0.25">
      <c r="A1789" s="7" t="str">
        <f t="shared" si="27"/>
        <v>2017.1</v>
      </c>
      <c r="B1789" s="54">
        <v>42816</v>
      </c>
      <c r="C1789" s="52">
        <v>3.02</v>
      </c>
      <c r="D1789" s="9"/>
    </row>
    <row r="1790" spans="1:4" x14ac:dyDescent="0.25">
      <c r="A1790" s="7" t="str">
        <f t="shared" si="27"/>
        <v>2017.1</v>
      </c>
      <c r="B1790" s="54">
        <v>42815</v>
      </c>
      <c r="C1790" s="52">
        <v>3.04</v>
      </c>
      <c r="D1790" s="9"/>
    </row>
    <row r="1791" spans="1:4" x14ac:dyDescent="0.25">
      <c r="A1791" s="7" t="str">
        <f t="shared" si="27"/>
        <v>2017.1</v>
      </c>
      <c r="B1791" s="54">
        <v>42814</v>
      </c>
      <c r="C1791" s="52">
        <v>3.08</v>
      </c>
      <c r="D1791" s="9"/>
    </row>
    <row r="1792" spans="1:4" x14ac:dyDescent="0.25">
      <c r="A1792" s="7" t="str">
        <f t="shared" si="27"/>
        <v>2017.1</v>
      </c>
      <c r="B1792" s="54">
        <v>42811</v>
      </c>
      <c r="C1792" s="52">
        <v>3.11</v>
      </c>
      <c r="D1792" s="9"/>
    </row>
    <row r="1793" spans="1:4" x14ac:dyDescent="0.25">
      <c r="A1793" s="7" t="str">
        <f t="shared" si="27"/>
        <v>2017.1</v>
      </c>
      <c r="B1793" s="54">
        <v>42810</v>
      </c>
      <c r="C1793" s="52">
        <v>3.14</v>
      </c>
      <c r="D1793" s="9"/>
    </row>
    <row r="1794" spans="1:4" x14ac:dyDescent="0.25">
      <c r="A1794" s="7" t="str">
        <f t="shared" si="27"/>
        <v>2017.1</v>
      </c>
      <c r="B1794" s="54">
        <v>42809</v>
      </c>
      <c r="C1794" s="52">
        <v>3.11</v>
      </c>
      <c r="D1794" s="9"/>
    </row>
    <row r="1795" spans="1:4" x14ac:dyDescent="0.25">
      <c r="A1795" s="7" t="str">
        <f t="shared" si="27"/>
        <v>2017.1</v>
      </c>
      <c r="B1795" s="54">
        <v>42808</v>
      </c>
      <c r="C1795" s="52">
        <v>3.17</v>
      </c>
      <c r="D1795" s="9"/>
    </row>
    <row r="1796" spans="1:4" x14ac:dyDescent="0.25">
      <c r="A1796" s="7" t="str">
        <f t="shared" ref="A1796:A1859" si="28">YEAR(B1796)&amp;"."&amp;INT((MONTH(B1796)-1)/3)+1</f>
        <v>2017.1</v>
      </c>
      <c r="B1796" s="54">
        <v>42807</v>
      </c>
      <c r="C1796" s="52">
        <v>3.2</v>
      </c>
      <c r="D1796" s="9"/>
    </row>
    <row r="1797" spans="1:4" x14ac:dyDescent="0.25">
      <c r="A1797" s="7" t="str">
        <f t="shared" si="28"/>
        <v>2017.1</v>
      </c>
      <c r="B1797" s="54">
        <v>42804</v>
      </c>
      <c r="C1797" s="52">
        <v>3.16</v>
      </c>
      <c r="D1797" s="9"/>
    </row>
    <row r="1798" spans="1:4" x14ac:dyDescent="0.25">
      <c r="A1798" s="7" t="str">
        <f t="shared" si="28"/>
        <v>2017.1</v>
      </c>
      <c r="B1798" s="54">
        <v>42803</v>
      </c>
      <c r="C1798" s="52">
        <v>3.19</v>
      </c>
      <c r="D1798" s="9"/>
    </row>
    <row r="1799" spans="1:4" x14ac:dyDescent="0.25">
      <c r="A1799" s="7" t="str">
        <f t="shared" si="28"/>
        <v>2017.1</v>
      </c>
      <c r="B1799" s="54">
        <v>42802</v>
      </c>
      <c r="C1799" s="52">
        <v>3.15</v>
      </c>
      <c r="D1799" s="9"/>
    </row>
    <row r="1800" spans="1:4" x14ac:dyDescent="0.25">
      <c r="A1800" s="7" t="str">
        <f t="shared" si="28"/>
        <v>2017.1</v>
      </c>
      <c r="B1800" s="54">
        <v>42801</v>
      </c>
      <c r="C1800" s="52">
        <v>3.11</v>
      </c>
      <c r="D1800" s="9"/>
    </row>
    <row r="1801" spans="1:4" x14ac:dyDescent="0.25">
      <c r="A1801" s="7" t="str">
        <f t="shared" si="28"/>
        <v>2017.1</v>
      </c>
      <c r="B1801" s="54">
        <v>42800</v>
      </c>
      <c r="C1801" s="52">
        <v>3.1</v>
      </c>
      <c r="D1801" s="9"/>
    </row>
    <row r="1802" spans="1:4" x14ac:dyDescent="0.25">
      <c r="A1802" s="7" t="str">
        <f t="shared" si="28"/>
        <v>2017.1</v>
      </c>
      <c r="B1802" s="54">
        <v>42797</v>
      </c>
      <c r="C1802" s="52">
        <v>3.08</v>
      </c>
      <c r="D1802" s="9"/>
    </row>
    <row r="1803" spans="1:4" x14ac:dyDescent="0.25">
      <c r="A1803" s="7" t="str">
        <f t="shared" si="28"/>
        <v>2017.1</v>
      </c>
      <c r="B1803" s="54">
        <v>42796</v>
      </c>
      <c r="C1803" s="52">
        <v>3.09</v>
      </c>
      <c r="D1803" s="9"/>
    </row>
    <row r="1804" spans="1:4" x14ac:dyDescent="0.25">
      <c r="A1804" s="7" t="str">
        <f t="shared" si="28"/>
        <v>2017.1</v>
      </c>
      <c r="B1804" s="54">
        <v>42795</v>
      </c>
      <c r="C1804" s="52">
        <v>3.06</v>
      </c>
      <c r="D1804" s="9"/>
    </row>
    <row r="1805" spans="1:4" x14ac:dyDescent="0.25">
      <c r="A1805" s="7" t="str">
        <f t="shared" si="28"/>
        <v>2017.1</v>
      </c>
      <c r="B1805" s="54">
        <v>42794</v>
      </c>
      <c r="C1805" s="52">
        <v>2.97</v>
      </c>
      <c r="D1805" s="9"/>
    </row>
    <row r="1806" spans="1:4" x14ac:dyDescent="0.25">
      <c r="A1806" s="7" t="str">
        <f t="shared" si="28"/>
        <v>2017.1</v>
      </c>
      <c r="B1806" s="54">
        <v>42793</v>
      </c>
      <c r="C1806" s="52">
        <v>2.98</v>
      </c>
      <c r="D1806" s="9"/>
    </row>
    <row r="1807" spans="1:4" x14ac:dyDescent="0.25">
      <c r="A1807" s="7" t="str">
        <f t="shared" si="28"/>
        <v>2017.1</v>
      </c>
      <c r="B1807" s="54">
        <v>42790</v>
      </c>
      <c r="C1807" s="52">
        <v>2.95</v>
      </c>
      <c r="D1807" s="9"/>
    </row>
    <row r="1808" spans="1:4" x14ac:dyDescent="0.25">
      <c r="A1808" s="7" t="str">
        <f t="shared" si="28"/>
        <v>2017.1</v>
      </c>
      <c r="B1808" s="54">
        <v>42789</v>
      </c>
      <c r="C1808" s="52">
        <v>3.02</v>
      </c>
      <c r="D1808" s="9"/>
    </row>
    <row r="1809" spans="1:4" x14ac:dyDescent="0.25">
      <c r="A1809" s="7" t="str">
        <f t="shared" si="28"/>
        <v>2017.1</v>
      </c>
      <c r="B1809" s="54">
        <v>42788</v>
      </c>
      <c r="C1809" s="52">
        <v>3.04</v>
      </c>
      <c r="D1809" s="9"/>
    </row>
    <row r="1810" spans="1:4" x14ac:dyDescent="0.25">
      <c r="A1810" s="7" t="str">
        <f t="shared" si="28"/>
        <v>2017.1</v>
      </c>
      <c r="B1810" s="54">
        <v>42787</v>
      </c>
      <c r="C1810" s="52">
        <v>3.04</v>
      </c>
      <c r="D1810" s="9"/>
    </row>
    <row r="1811" spans="1:4" x14ac:dyDescent="0.25">
      <c r="A1811" s="7" t="str">
        <f t="shared" si="28"/>
        <v>2017.1</v>
      </c>
      <c r="B1811" s="54">
        <v>42786</v>
      </c>
      <c r="C1811" s="52">
        <v>3.03</v>
      </c>
      <c r="D1811" s="9"/>
    </row>
    <row r="1812" spans="1:4" x14ac:dyDescent="0.25">
      <c r="A1812" s="7" t="str">
        <f t="shared" si="28"/>
        <v>2017.1</v>
      </c>
      <c r="B1812" s="54">
        <v>42783</v>
      </c>
      <c r="C1812" s="52">
        <v>3.03</v>
      </c>
      <c r="D1812" s="9"/>
    </row>
    <row r="1813" spans="1:4" x14ac:dyDescent="0.25">
      <c r="A1813" s="7" t="str">
        <f t="shared" si="28"/>
        <v>2017.1</v>
      </c>
      <c r="B1813" s="54">
        <v>42782</v>
      </c>
      <c r="C1813" s="52">
        <v>3.05</v>
      </c>
      <c r="D1813" s="9"/>
    </row>
    <row r="1814" spans="1:4" x14ac:dyDescent="0.25">
      <c r="A1814" s="7" t="str">
        <f t="shared" si="28"/>
        <v>2017.1</v>
      </c>
      <c r="B1814" s="54">
        <v>42781</v>
      </c>
      <c r="C1814" s="52">
        <v>3.09</v>
      </c>
      <c r="D1814" s="9"/>
    </row>
    <row r="1815" spans="1:4" x14ac:dyDescent="0.25">
      <c r="A1815" s="7" t="str">
        <f t="shared" si="28"/>
        <v>2017.1</v>
      </c>
      <c r="B1815" s="54">
        <v>42780</v>
      </c>
      <c r="C1815" s="52">
        <v>3.07</v>
      </c>
      <c r="D1815" s="9"/>
    </row>
    <row r="1816" spans="1:4" x14ac:dyDescent="0.25">
      <c r="A1816" s="7" t="str">
        <f t="shared" si="28"/>
        <v>2017.1</v>
      </c>
      <c r="B1816" s="54">
        <v>42779</v>
      </c>
      <c r="C1816" s="52">
        <v>3.03</v>
      </c>
      <c r="D1816" s="9"/>
    </row>
    <row r="1817" spans="1:4" x14ac:dyDescent="0.25">
      <c r="A1817" s="7" t="str">
        <f t="shared" si="28"/>
        <v>2017.1</v>
      </c>
      <c r="B1817" s="54">
        <v>42776</v>
      </c>
      <c r="C1817" s="52">
        <v>3.01</v>
      </c>
      <c r="D1817" s="9"/>
    </row>
    <row r="1818" spans="1:4" x14ac:dyDescent="0.25">
      <c r="A1818" s="7" t="str">
        <f t="shared" si="28"/>
        <v>2017.1</v>
      </c>
      <c r="B1818" s="54">
        <v>42775</v>
      </c>
      <c r="C1818" s="52">
        <v>3.02</v>
      </c>
      <c r="D1818" s="9"/>
    </row>
    <row r="1819" spans="1:4" x14ac:dyDescent="0.25">
      <c r="A1819" s="7" t="str">
        <f t="shared" si="28"/>
        <v>2017.1</v>
      </c>
      <c r="B1819" s="54">
        <v>42774</v>
      </c>
      <c r="C1819" s="52">
        <v>2.96</v>
      </c>
      <c r="D1819" s="9"/>
    </row>
    <row r="1820" spans="1:4" x14ac:dyDescent="0.25">
      <c r="A1820" s="7" t="str">
        <f t="shared" si="28"/>
        <v>2017.1</v>
      </c>
      <c r="B1820" s="54">
        <v>42773</v>
      </c>
      <c r="C1820" s="52">
        <v>3.02</v>
      </c>
      <c r="D1820" s="9"/>
    </row>
    <row r="1821" spans="1:4" x14ac:dyDescent="0.25">
      <c r="A1821" s="7" t="str">
        <f t="shared" si="28"/>
        <v>2017.1</v>
      </c>
      <c r="B1821" s="54">
        <v>42772</v>
      </c>
      <c r="C1821" s="52">
        <v>3.05</v>
      </c>
      <c r="D1821" s="9"/>
    </row>
    <row r="1822" spans="1:4" x14ac:dyDescent="0.25">
      <c r="A1822" s="7" t="str">
        <f t="shared" si="28"/>
        <v>2017.1</v>
      </c>
      <c r="B1822" s="54">
        <v>42769</v>
      </c>
      <c r="C1822" s="52">
        <v>3.11</v>
      </c>
      <c r="D1822" s="9"/>
    </row>
    <row r="1823" spans="1:4" x14ac:dyDescent="0.25">
      <c r="A1823" s="7" t="str">
        <f t="shared" si="28"/>
        <v>2017.1</v>
      </c>
      <c r="B1823" s="54">
        <v>42768</v>
      </c>
      <c r="C1823" s="52">
        <v>3.09</v>
      </c>
      <c r="D1823" s="9"/>
    </row>
    <row r="1824" spans="1:4" x14ac:dyDescent="0.25">
      <c r="A1824" s="7" t="str">
        <f t="shared" si="28"/>
        <v>2017.1</v>
      </c>
      <c r="B1824" s="54">
        <v>42767</v>
      </c>
      <c r="C1824" s="52">
        <v>3.08</v>
      </c>
      <c r="D1824" s="9"/>
    </row>
    <row r="1825" spans="1:4" x14ac:dyDescent="0.25">
      <c r="A1825" s="7" t="str">
        <f t="shared" si="28"/>
        <v>2017.1</v>
      </c>
      <c r="B1825" s="54">
        <v>42766</v>
      </c>
      <c r="C1825" s="52">
        <v>3.05</v>
      </c>
      <c r="D1825" s="9"/>
    </row>
    <row r="1826" spans="1:4" x14ac:dyDescent="0.25">
      <c r="A1826" s="7" t="str">
        <f t="shared" si="28"/>
        <v>2017.1</v>
      </c>
      <c r="B1826" s="54">
        <v>42765</v>
      </c>
      <c r="C1826" s="52">
        <v>3.08</v>
      </c>
      <c r="D1826" s="9"/>
    </row>
    <row r="1827" spans="1:4" x14ac:dyDescent="0.25">
      <c r="A1827" s="7" t="str">
        <f t="shared" si="28"/>
        <v>2017.1</v>
      </c>
      <c r="B1827" s="54">
        <v>42762</v>
      </c>
      <c r="C1827" s="52">
        <v>3.06</v>
      </c>
      <c r="D1827" s="9"/>
    </row>
    <row r="1828" spans="1:4" x14ac:dyDescent="0.25">
      <c r="A1828" s="7" t="str">
        <f t="shared" si="28"/>
        <v>2017.1</v>
      </c>
      <c r="B1828" s="54">
        <v>42761</v>
      </c>
      <c r="C1828" s="52">
        <v>3.08</v>
      </c>
      <c r="D1828" s="9"/>
    </row>
    <row r="1829" spans="1:4" x14ac:dyDescent="0.25">
      <c r="A1829" s="7" t="str">
        <f t="shared" si="28"/>
        <v>2017.1</v>
      </c>
      <c r="B1829" s="54">
        <v>42760</v>
      </c>
      <c r="C1829" s="52">
        <v>3.1</v>
      </c>
      <c r="D1829" s="9"/>
    </row>
    <row r="1830" spans="1:4" x14ac:dyDescent="0.25">
      <c r="A1830" s="7" t="str">
        <f t="shared" si="28"/>
        <v>2017.1</v>
      </c>
      <c r="B1830" s="54">
        <v>42759</v>
      </c>
      <c r="C1830" s="52">
        <v>3.05</v>
      </c>
      <c r="D1830" s="9"/>
    </row>
    <row r="1831" spans="1:4" x14ac:dyDescent="0.25">
      <c r="A1831" s="7" t="str">
        <f t="shared" si="28"/>
        <v>2017.1</v>
      </c>
      <c r="B1831" s="54">
        <v>42758</v>
      </c>
      <c r="C1831" s="52">
        <v>2.99</v>
      </c>
      <c r="D1831" s="9"/>
    </row>
    <row r="1832" spans="1:4" x14ac:dyDescent="0.25">
      <c r="A1832" s="7" t="str">
        <f t="shared" si="28"/>
        <v>2017.1</v>
      </c>
      <c r="B1832" s="54">
        <v>42755</v>
      </c>
      <c r="C1832" s="52">
        <v>3.05</v>
      </c>
      <c r="D1832" s="9"/>
    </row>
    <row r="1833" spans="1:4" x14ac:dyDescent="0.25">
      <c r="A1833" s="7" t="str">
        <f t="shared" si="28"/>
        <v>2017.1</v>
      </c>
      <c r="B1833" s="54">
        <v>42754</v>
      </c>
      <c r="C1833" s="52">
        <v>3.04</v>
      </c>
      <c r="D1833" s="9"/>
    </row>
    <row r="1834" spans="1:4" x14ac:dyDescent="0.25">
      <c r="A1834" s="7" t="str">
        <f t="shared" si="28"/>
        <v>2017.1</v>
      </c>
      <c r="B1834" s="54">
        <v>42753</v>
      </c>
      <c r="C1834" s="52">
        <v>3</v>
      </c>
      <c r="D1834" s="9"/>
    </row>
    <row r="1835" spans="1:4" x14ac:dyDescent="0.25">
      <c r="A1835" s="7" t="str">
        <f t="shared" si="28"/>
        <v>2017.1</v>
      </c>
      <c r="B1835" s="54">
        <v>42752</v>
      </c>
      <c r="C1835" s="52">
        <v>2.93</v>
      </c>
      <c r="D1835" s="9"/>
    </row>
    <row r="1836" spans="1:4" x14ac:dyDescent="0.25">
      <c r="A1836" s="7" t="str">
        <f t="shared" si="28"/>
        <v>2017.1</v>
      </c>
      <c r="B1836" s="54">
        <v>42751</v>
      </c>
      <c r="C1836" s="52">
        <v>2.99</v>
      </c>
      <c r="D1836" s="9"/>
    </row>
    <row r="1837" spans="1:4" x14ac:dyDescent="0.25">
      <c r="A1837" s="7" t="str">
        <f t="shared" si="28"/>
        <v>2017.1</v>
      </c>
      <c r="B1837" s="54">
        <v>42748</v>
      </c>
      <c r="C1837" s="52">
        <v>2.99</v>
      </c>
      <c r="D1837" s="9"/>
    </row>
    <row r="1838" spans="1:4" x14ac:dyDescent="0.25">
      <c r="A1838" s="7" t="str">
        <f t="shared" si="28"/>
        <v>2017.1</v>
      </c>
      <c r="B1838" s="54">
        <v>42747</v>
      </c>
      <c r="C1838" s="52">
        <v>3.01</v>
      </c>
      <c r="D1838" s="9"/>
    </row>
    <row r="1839" spans="1:4" x14ac:dyDescent="0.25">
      <c r="A1839" s="7" t="str">
        <f t="shared" si="28"/>
        <v>2017.1</v>
      </c>
      <c r="B1839" s="54">
        <v>42746</v>
      </c>
      <c r="C1839" s="52">
        <v>2.96</v>
      </c>
      <c r="D1839" s="9"/>
    </row>
    <row r="1840" spans="1:4" x14ac:dyDescent="0.25">
      <c r="A1840" s="7" t="str">
        <f t="shared" si="28"/>
        <v>2017.1</v>
      </c>
      <c r="B1840" s="54">
        <v>42745</v>
      </c>
      <c r="C1840" s="52">
        <v>2.97</v>
      </c>
      <c r="D1840" s="9"/>
    </row>
    <row r="1841" spans="1:4" x14ac:dyDescent="0.25">
      <c r="A1841" s="7" t="str">
        <f t="shared" si="28"/>
        <v>2017.1</v>
      </c>
      <c r="B1841" s="54">
        <v>42744</v>
      </c>
      <c r="C1841" s="52">
        <v>2.97</v>
      </c>
      <c r="D1841" s="9"/>
    </row>
    <row r="1842" spans="1:4" x14ac:dyDescent="0.25">
      <c r="A1842" s="7" t="str">
        <f t="shared" si="28"/>
        <v>2017.1</v>
      </c>
      <c r="B1842" s="54">
        <v>42741</v>
      </c>
      <c r="C1842" s="52">
        <v>3</v>
      </c>
      <c r="D1842" s="9"/>
    </row>
    <row r="1843" spans="1:4" x14ac:dyDescent="0.25">
      <c r="A1843" s="7" t="str">
        <f t="shared" si="28"/>
        <v>2017.1</v>
      </c>
      <c r="B1843" s="54">
        <v>42740</v>
      </c>
      <c r="C1843" s="52">
        <v>2.96</v>
      </c>
      <c r="D1843" s="9"/>
    </row>
    <row r="1844" spans="1:4" x14ac:dyDescent="0.25">
      <c r="A1844" s="7" t="str">
        <f t="shared" si="28"/>
        <v>2017.1</v>
      </c>
      <c r="B1844" s="54">
        <v>42739</v>
      </c>
      <c r="C1844" s="52">
        <v>3.05</v>
      </c>
      <c r="D1844" s="9"/>
    </row>
    <row r="1845" spans="1:4" x14ac:dyDescent="0.25">
      <c r="A1845" s="7" t="str">
        <f t="shared" si="28"/>
        <v>2017.1</v>
      </c>
      <c r="B1845" s="54">
        <v>42738</v>
      </c>
      <c r="C1845" s="52">
        <v>3.04</v>
      </c>
      <c r="D1845" s="9"/>
    </row>
    <row r="1846" spans="1:4" x14ac:dyDescent="0.25">
      <c r="A1846" s="7" t="str">
        <f t="shared" si="28"/>
        <v>2017.1</v>
      </c>
      <c r="B1846" s="54">
        <v>42737</v>
      </c>
      <c r="C1846" s="52">
        <v>3.06</v>
      </c>
      <c r="D1846" s="9"/>
    </row>
    <row r="1847" spans="1:4" x14ac:dyDescent="0.25">
      <c r="A1847" s="7" t="str">
        <f t="shared" si="28"/>
        <v>2016.4</v>
      </c>
      <c r="B1847" s="54">
        <v>42734</v>
      </c>
      <c r="C1847" s="52">
        <v>3.06</v>
      </c>
      <c r="D1847" s="9"/>
    </row>
    <row r="1848" spans="1:4" x14ac:dyDescent="0.25">
      <c r="A1848" s="7" t="str">
        <f t="shared" si="28"/>
        <v>2016.4</v>
      </c>
      <c r="B1848" s="54">
        <v>42733</v>
      </c>
      <c r="C1848" s="52">
        <v>3.08</v>
      </c>
      <c r="D1848" s="9"/>
    </row>
    <row r="1849" spans="1:4" x14ac:dyDescent="0.25">
      <c r="A1849" s="7" t="str">
        <f t="shared" si="28"/>
        <v>2016.4</v>
      </c>
      <c r="B1849" s="54">
        <v>42732</v>
      </c>
      <c r="C1849" s="52">
        <v>3.09</v>
      </c>
      <c r="D1849" s="9"/>
    </row>
    <row r="1850" spans="1:4" x14ac:dyDescent="0.25">
      <c r="A1850" s="7" t="str">
        <f t="shared" si="28"/>
        <v>2016.4</v>
      </c>
      <c r="B1850" s="54">
        <v>42731</v>
      </c>
      <c r="C1850" s="52">
        <v>3.14</v>
      </c>
      <c r="D1850" s="9"/>
    </row>
    <row r="1851" spans="1:4" x14ac:dyDescent="0.25">
      <c r="A1851" s="7" t="str">
        <f t="shared" si="28"/>
        <v>2016.4</v>
      </c>
      <c r="B1851" s="54">
        <v>42730</v>
      </c>
      <c r="C1851" s="52">
        <v>3.12</v>
      </c>
      <c r="D1851" s="9"/>
    </row>
    <row r="1852" spans="1:4" x14ac:dyDescent="0.25">
      <c r="A1852" s="7" t="str">
        <f t="shared" si="28"/>
        <v>2016.4</v>
      </c>
      <c r="B1852" s="54">
        <v>42727</v>
      </c>
      <c r="C1852" s="52">
        <v>3.12</v>
      </c>
      <c r="D1852" s="9"/>
    </row>
    <row r="1853" spans="1:4" x14ac:dyDescent="0.25">
      <c r="A1853" s="7" t="str">
        <f t="shared" si="28"/>
        <v>2016.4</v>
      </c>
      <c r="B1853" s="54">
        <v>42726</v>
      </c>
      <c r="C1853" s="52">
        <v>3.12</v>
      </c>
      <c r="D1853" s="9"/>
    </row>
    <row r="1854" spans="1:4" x14ac:dyDescent="0.25">
      <c r="A1854" s="7" t="str">
        <f t="shared" si="28"/>
        <v>2016.4</v>
      </c>
      <c r="B1854" s="54">
        <v>42725</v>
      </c>
      <c r="C1854" s="52">
        <v>3.12</v>
      </c>
      <c r="D1854" s="9"/>
    </row>
    <row r="1855" spans="1:4" x14ac:dyDescent="0.25">
      <c r="A1855" s="7" t="str">
        <f t="shared" si="28"/>
        <v>2016.4</v>
      </c>
      <c r="B1855" s="54">
        <v>42724</v>
      </c>
      <c r="C1855" s="52">
        <v>3.15</v>
      </c>
      <c r="D1855" s="9"/>
    </row>
    <row r="1856" spans="1:4" x14ac:dyDescent="0.25">
      <c r="A1856" s="7" t="str">
        <f t="shared" si="28"/>
        <v>2016.4</v>
      </c>
      <c r="B1856" s="54">
        <v>42723</v>
      </c>
      <c r="C1856" s="52">
        <v>3.12</v>
      </c>
      <c r="D1856" s="9"/>
    </row>
    <row r="1857" spans="1:4" x14ac:dyDescent="0.25">
      <c r="A1857" s="7" t="str">
        <f t="shared" si="28"/>
        <v>2016.4</v>
      </c>
      <c r="B1857" s="54">
        <v>42720</v>
      </c>
      <c r="C1857" s="52">
        <v>3.19</v>
      </c>
      <c r="D1857" s="9"/>
    </row>
    <row r="1858" spans="1:4" x14ac:dyDescent="0.25">
      <c r="A1858" s="7" t="str">
        <f t="shared" si="28"/>
        <v>2016.4</v>
      </c>
      <c r="B1858" s="54">
        <v>42719</v>
      </c>
      <c r="C1858" s="52">
        <v>3.16</v>
      </c>
      <c r="D1858" s="9"/>
    </row>
    <row r="1859" spans="1:4" x14ac:dyDescent="0.25">
      <c r="A1859" s="7" t="str">
        <f t="shared" si="28"/>
        <v>2016.4</v>
      </c>
      <c r="B1859" s="54">
        <v>42718</v>
      </c>
      <c r="C1859" s="52">
        <v>3.14</v>
      </c>
      <c r="D1859" s="9"/>
    </row>
    <row r="1860" spans="1:4" x14ac:dyDescent="0.25">
      <c r="A1860" s="7" t="str">
        <f t="shared" ref="A1860:A1923" si="29">YEAR(B1860)&amp;"."&amp;INT((MONTH(B1860)-1)/3)+1</f>
        <v>2016.4</v>
      </c>
      <c r="B1860" s="54">
        <v>42717</v>
      </c>
      <c r="C1860" s="52">
        <v>3.14</v>
      </c>
      <c r="D1860" s="9"/>
    </row>
    <row r="1861" spans="1:4" x14ac:dyDescent="0.25">
      <c r="A1861" s="7" t="str">
        <f t="shared" si="29"/>
        <v>2016.4</v>
      </c>
      <c r="B1861" s="54">
        <v>42716</v>
      </c>
      <c r="C1861" s="52">
        <v>3.16</v>
      </c>
      <c r="D1861" s="9"/>
    </row>
    <row r="1862" spans="1:4" x14ac:dyDescent="0.25">
      <c r="A1862" s="7" t="str">
        <f t="shared" si="29"/>
        <v>2016.4</v>
      </c>
      <c r="B1862" s="54">
        <v>42713</v>
      </c>
      <c r="C1862" s="52">
        <v>3.16</v>
      </c>
      <c r="D1862" s="9"/>
    </row>
    <row r="1863" spans="1:4" x14ac:dyDescent="0.25">
      <c r="A1863" s="7" t="str">
        <f t="shared" si="29"/>
        <v>2016.4</v>
      </c>
      <c r="B1863" s="54">
        <v>42712</v>
      </c>
      <c r="C1863" s="52">
        <v>3.1</v>
      </c>
      <c r="D1863" s="9"/>
    </row>
    <row r="1864" spans="1:4" x14ac:dyDescent="0.25">
      <c r="A1864" s="7" t="str">
        <f t="shared" si="29"/>
        <v>2016.4</v>
      </c>
      <c r="B1864" s="54">
        <v>42711</v>
      </c>
      <c r="C1864" s="52">
        <v>3.02</v>
      </c>
      <c r="D1864" s="9"/>
    </row>
    <row r="1865" spans="1:4" x14ac:dyDescent="0.25">
      <c r="A1865" s="7" t="str">
        <f t="shared" si="29"/>
        <v>2016.4</v>
      </c>
      <c r="B1865" s="54">
        <v>42710</v>
      </c>
      <c r="C1865" s="52">
        <v>3.08</v>
      </c>
      <c r="D1865" s="9"/>
    </row>
    <row r="1866" spans="1:4" x14ac:dyDescent="0.25">
      <c r="A1866" s="7" t="str">
        <f t="shared" si="29"/>
        <v>2016.4</v>
      </c>
      <c r="B1866" s="54">
        <v>42709</v>
      </c>
      <c r="C1866" s="52">
        <v>3.05</v>
      </c>
      <c r="D1866" s="9"/>
    </row>
    <row r="1867" spans="1:4" x14ac:dyDescent="0.25">
      <c r="A1867" s="7" t="str">
        <f t="shared" si="29"/>
        <v>2016.4</v>
      </c>
      <c r="B1867" s="54">
        <v>42706</v>
      </c>
      <c r="C1867" s="52">
        <v>3.08</v>
      </c>
      <c r="D1867" s="9"/>
    </row>
    <row r="1868" spans="1:4" x14ac:dyDescent="0.25">
      <c r="A1868" s="7" t="str">
        <f t="shared" si="29"/>
        <v>2016.4</v>
      </c>
      <c r="B1868" s="54">
        <v>42705</v>
      </c>
      <c r="C1868" s="52">
        <v>3.1</v>
      </c>
      <c r="D1868" s="9"/>
    </row>
    <row r="1869" spans="1:4" x14ac:dyDescent="0.25">
      <c r="A1869" s="7" t="str">
        <f t="shared" si="29"/>
        <v>2016.4</v>
      </c>
      <c r="B1869" s="54">
        <v>42704</v>
      </c>
      <c r="C1869" s="52">
        <v>3.02</v>
      </c>
      <c r="D1869" s="9"/>
    </row>
    <row r="1870" spans="1:4" x14ac:dyDescent="0.25">
      <c r="A1870" s="7" t="str">
        <f t="shared" si="29"/>
        <v>2016.4</v>
      </c>
      <c r="B1870" s="54">
        <v>42703</v>
      </c>
      <c r="C1870" s="52">
        <v>2.95</v>
      </c>
      <c r="D1870" s="9"/>
    </row>
    <row r="1871" spans="1:4" x14ac:dyDescent="0.25">
      <c r="A1871" s="7" t="str">
        <f t="shared" si="29"/>
        <v>2016.4</v>
      </c>
      <c r="B1871" s="54">
        <v>42702</v>
      </c>
      <c r="C1871" s="52">
        <v>2.99</v>
      </c>
      <c r="D1871" s="9"/>
    </row>
    <row r="1872" spans="1:4" x14ac:dyDescent="0.25">
      <c r="A1872" s="7" t="str">
        <f t="shared" si="29"/>
        <v>2016.4</v>
      </c>
      <c r="B1872" s="54">
        <v>42699</v>
      </c>
      <c r="C1872" s="52">
        <v>3.01</v>
      </c>
      <c r="D1872" s="9"/>
    </row>
    <row r="1873" spans="1:4" x14ac:dyDescent="0.25">
      <c r="A1873" s="7" t="str">
        <f t="shared" si="29"/>
        <v>2016.4</v>
      </c>
      <c r="B1873" s="54">
        <v>42698</v>
      </c>
      <c r="C1873" s="52">
        <v>3.02</v>
      </c>
      <c r="D1873" s="9"/>
    </row>
    <row r="1874" spans="1:4" x14ac:dyDescent="0.25">
      <c r="A1874" s="7" t="str">
        <f t="shared" si="29"/>
        <v>2016.4</v>
      </c>
      <c r="B1874" s="54">
        <v>42697</v>
      </c>
      <c r="C1874" s="52">
        <v>3.02</v>
      </c>
      <c r="D1874" s="9"/>
    </row>
    <row r="1875" spans="1:4" x14ac:dyDescent="0.25">
      <c r="A1875" s="7" t="str">
        <f t="shared" si="29"/>
        <v>2016.4</v>
      </c>
      <c r="B1875" s="54">
        <v>42696</v>
      </c>
      <c r="C1875" s="52">
        <v>3</v>
      </c>
      <c r="D1875" s="9"/>
    </row>
    <row r="1876" spans="1:4" x14ac:dyDescent="0.25">
      <c r="A1876" s="7" t="str">
        <f t="shared" si="29"/>
        <v>2016.4</v>
      </c>
      <c r="B1876" s="54">
        <v>42695</v>
      </c>
      <c r="C1876" s="52">
        <v>3</v>
      </c>
      <c r="D1876" s="9"/>
    </row>
    <row r="1877" spans="1:4" x14ac:dyDescent="0.25">
      <c r="A1877" s="7" t="str">
        <f t="shared" si="29"/>
        <v>2016.4</v>
      </c>
      <c r="B1877" s="54">
        <v>42692</v>
      </c>
      <c r="C1877" s="52">
        <v>3.01</v>
      </c>
      <c r="D1877" s="9"/>
    </row>
    <row r="1878" spans="1:4" x14ac:dyDescent="0.25">
      <c r="A1878" s="7" t="str">
        <f t="shared" si="29"/>
        <v>2016.4</v>
      </c>
      <c r="B1878" s="54">
        <v>42691</v>
      </c>
      <c r="C1878" s="52">
        <v>3.01</v>
      </c>
      <c r="D1878" s="9"/>
    </row>
    <row r="1879" spans="1:4" x14ac:dyDescent="0.25">
      <c r="A1879" s="7" t="str">
        <f t="shared" si="29"/>
        <v>2016.4</v>
      </c>
      <c r="B1879" s="54">
        <v>42690</v>
      </c>
      <c r="C1879" s="52">
        <v>2.92</v>
      </c>
      <c r="D1879" s="9"/>
    </row>
    <row r="1880" spans="1:4" x14ac:dyDescent="0.25">
      <c r="A1880" s="7" t="str">
        <f t="shared" si="29"/>
        <v>2016.4</v>
      </c>
      <c r="B1880" s="54">
        <v>42689</v>
      </c>
      <c r="C1880" s="52">
        <v>2.97</v>
      </c>
      <c r="D1880" s="9"/>
    </row>
    <row r="1881" spans="1:4" x14ac:dyDescent="0.25">
      <c r="A1881" s="7" t="str">
        <f t="shared" si="29"/>
        <v>2016.4</v>
      </c>
      <c r="B1881" s="54">
        <v>42688</v>
      </c>
      <c r="C1881" s="52">
        <v>2.99</v>
      </c>
      <c r="D1881" s="9"/>
    </row>
    <row r="1882" spans="1:4" x14ac:dyDescent="0.25">
      <c r="A1882" s="7" t="str">
        <f t="shared" si="29"/>
        <v>2016.4</v>
      </c>
      <c r="B1882" s="54">
        <v>42685</v>
      </c>
      <c r="C1882" s="52">
        <v>2.94</v>
      </c>
      <c r="D1882" s="9"/>
    </row>
    <row r="1883" spans="1:4" x14ac:dyDescent="0.25">
      <c r="A1883" s="7" t="str">
        <f t="shared" si="29"/>
        <v>2016.4</v>
      </c>
      <c r="B1883" s="54">
        <v>42684</v>
      </c>
      <c r="C1883" s="52">
        <v>2.94</v>
      </c>
      <c r="D1883" s="9"/>
    </row>
    <row r="1884" spans="1:4" x14ac:dyDescent="0.25">
      <c r="A1884" s="7" t="str">
        <f t="shared" si="29"/>
        <v>2016.4</v>
      </c>
      <c r="B1884" s="54">
        <v>42683</v>
      </c>
      <c r="C1884" s="52">
        <v>2.88</v>
      </c>
      <c r="D1884" s="9"/>
    </row>
    <row r="1885" spans="1:4" x14ac:dyDescent="0.25">
      <c r="A1885" s="7" t="str">
        <f t="shared" si="29"/>
        <v>2016.4</v>
      </c>
      <c r="B1885" s="54">
        <v>42682</v>
      </c>
      <c r="C1885" s="52">
        <v>2.63</v>
      </c>
      <c r="D1885" s="9"/>
    </row>
    <row r="1886" spans="1:4" x14ac:dyDescent="0.25">
      <c r="A1886" s="7" t="str">
        <f t="shared" si="29"/>
        <v>2016.4</v>
      </c>
      <c r="B1886" s="54">
        <v>42681</v>
      </c>
      <c r="C1886" s="52">
        <v>2.6</v>
      </c>
      <c r="D1886" s="9"/>
    </row>
    <row r="1887" spans="1:4" x14ac:dyDescent="0.25">
      <c r="A1887" s="7" t="str">
        <f t="shared" si="29"/>
        <v>2016.4</v>
      </c>
      <c r="B1887" s="54">
        <v>42678</v>
      </c>
      <c r="C1887" s="52">
        <v>2.56</v>
      </c>
      <c r="D1887" s="9"/>
    </row>
    <row r="1888" spans="1:4" x14ac:dyDescent="0.25">
      <c r="A1888" s="7" t="str">
        <f t="shared" si="29"/>
        <v>2016.4</v>
      </c>
      <c r="B1888" s="54">
        <v>42677</v>
      </c>
      <c r="C1888" s="52">
        <v>2.6</v>
      </c>
      <c r="D1888" s="9"/>
    </row>
    <row r="1889" spans="1:4" x14ac:dyDescent="0.25">
      <c r="A1889" s="7" t="str">
        <f t="shared" si="29"/>
        <v>2016.4</v>
      </c>
      <c r="B1889" s="54">
        <v>42676</v>
      </c>
      <c r="C1889" s="52">
        <v>2.56</v>
      </c>
      <c r="D1889" s="9"/>
    </row>
    <row r="1890" spans="1:4" x14ac:dyDescent="0.25">
      <c r="A1890" s="7" t="str">
        <f t="shared" si="29"/>
        <v>2016.4</v>
      </c>
      <c r="B1890" s="54">
        <v>42675</v>
      </c>
      <c r="C1890" s="52">
        <v>2.58</v>
      </c>
      <c r="D1890" s="9"/>
    </row>
    <row r="1891" spans="1:4" x14ac:dyDescent="0.25">
      <c r="A1891" s="7" t="str">
        <f t="shared" si="29"/>
        <v>2016.4</v>
      </c>
      <c r="B1891" s="54">
        <v>42674</v>
      </c>
      <c r="C1891" s="52">
        <v>2.58</v>
      </c>
      <c r="D1891" s="9"/>
    </row>
    <row r="1892" spans="1:4" x14ac:dyDescent="0.25">
      <c r="A1892" s="7" t="str">
        <f t="shared" si="29"/>
        <v>2016.4</v>
      </c>
      <c r="B1892" s="54">
        <v>42671</v>
      </c>
      <c r="C1892" s="52">
        <v>2.62</v>
      </c>
      <c r="D1892" s="9"/>
    </row>
    <row r="1893" spans="1:4" x14ac:dyDescent="0.25">
      <c r="A1893" s="7" t="str">
        <f t="shared" si="29"/>
        <v>2016.4</v>
      </c>
      <c r="B1893" s="54">
        <v>42670</v>
      </c>
      <c r="C1893" s="52">
        <v>2.6</v>
      </c>
      <c r="D1893" s="9"/>
    </row>
    <row r="1894" spans="1:4" x14ac:dyDescent="0.25">
      <c r="A1894" s="7" t="str">
        <f t="shared" si="29"/>
        <v>2016.4</v>
      </c>
      <c r="B1894" s="54">
        <v>42669</v>
      </c>
      <c r="C1894" s="52">
        <v>2.5299999999999998</v>
      </c>
      <c r="D1894" s="9"/>
    </row>
    <row r="1895" spans="1:4" x14ac:dyDescent="0.25">
      <c r="A1895" s="7" t="str">
        <f t="shared" si="29"/>
        <v>2016.4</v>
      </c>
      <c r="B1895" s="54">
        <v>42668</v>
      </c>
      <c r="C1895" s="52">
        <v>2.5</v>
      </c>
      <c r="D1895" s="9"/>
    </row>
    <row r="1896" spans="1:4" x14ac:dyDescent="0.25">
      <c r="A1896" s="7" t="str">
        <f t="shared" si="29"/>
        <v>2016.4</v>
      </c>
      <c r="B1896" s="54">
        <v>42667</v>
      </c>
      <c r="C1896" s="52">
        <v>2.52</v>
      </c>
      <c r="D1896" s="9"/>
    </row>
    <row r="1897" spans="1:4" x14ac:dyDescent="0.25">
      <c r="A1897" s="7" t="str">
        <f t="shared" si="29"/>
        <v>2016.4</v>
      </c>
      <c r="B1897" s="54">
        <v>42664</v>
      </c>
      <c r="C1897" s="52">
        <v>2.48</v>
      </c>
      <c r="D1897" s="9"/>
    </row>
    <row r="1898" spans="1:4" x14ac:dyDescent="0.25">
      <c r="A1898" s="7" t="str">
        <f t="shared" si="29"/>
        <v>2016.4</v>
      </c>
      <c r="B1898" s="54">
        <v>42663</v>
      </c>
      <c r="C1898" s="52">
        <v>2.5</v>
      </c>
      <c r="D1898" s="9"/>
    </row>
    <row r="1899" spans="1:4" x14ac:dyDescent="0.25">
      <c r="A1899" s="7" t="str">
        <f t="shared" si="29"/>
        <v>2016.4</v>
      </c>
      <c r="B1899" s="54">
        <v>42662</v>
      </c>
      <c r="C1899" s="52">
        <v>2.5099999999999998</v>
      </c>
      <c r="D1899" s="9"/>
    </row>
    <row r="1900" spans="1:4" x14ac:dyDescent="0.25">
      <c r="A1900" s="7" t="str">
        <f t="shared" si="29"/>
        <v>2016.4</v>
      </c>
      <c r="B1900" s="54">
        <v>42661</v>
      </c>
      <c r="C1900" s="52">
        <v>2.5099999999999998</v>
      </c>
      <c r="D1900" s="9"/>
    </row>
    <row r="1901" spans="1:4" x14ac:dyDescent="0.25">
      <c r="A1901" s="7" t="str">
        <f t="shared" si="29"/>
        <v>2016.4</v>
      </c>
      <c r="B1901" s="54">
        <v>42660</v>
      </c>
      <c r="C1901" s="52">
        <v>2.52</v>
      </c>
      <c r="D1901" s="9"/>
    </row>
    <row r="1902" spans="1:4" x14ac:dyDescent="0.25">
      <c r="A1902" s="7" t="str">
        <f t="shared" si="29"/>
        <v>2016.4</v>
      </c>
      <c r="B1902" s="54">
        <v>42657</v>
      </c>
      <c r="C1902" s="52">
        <v>2.5499999999999998</v>
      </c>
      <c r="D1902" s="9"/>
    </row>
    <row r="1903" spans="1:4" x14ac:dyDescent="0.25">
      <c r="A1903" s="7" t="str">
        <f t="shared" si="29"/>
        <v>2016.4</v>
      </c>
      <c r="B1903" s="54">
        <v>42656</v>
      </c>
      <c r="C1903" s="52">
        <v>2.48</v>
      </c>
      <c r="D1903" s="9"/>
    </row>
    <row r="1904" spans="1:4" x14ac:dyDescent="0.25">
      <c r="A1904" s="7" t="str">
        <f t="shared" si="29"/>
        <v>2016.4</v>
      </c>
      <c r="B1904" s="54">
        <v>42655</v>
      </c>
      <c r="C1904" s="52">
        <v>2.5099999999999998</v>
      </c>
      <c r="D1904" s="9"/>
    </row>
    <row r="1905" spans="1:4" x14ac:dyDescent="0.25">
      <c r="A1905" s="7" t="str">
        <f t="shared" si="29"/>
        <v>2016.4</v>
      </c>
      <c r="B1905" s="54">
        <v>42654</v>
      </c>
      <c r="C1905" s="52">
        <v>2.5</v>
      </c>
      <c r="D1905" s="9"/>
    </row>
    <row r="1906" spans="1:4" x14ac:dyDescent="0.25">
      <c r="A1906" s="7" t="str">
        <f t="shared" si="29"/>
        <v>2016.4</v>
      </c>
      <c r="B1906" s="54">
        <v>42653</v>
      </c>
      <c r="C1906" s="52">
        <v>2.46</v>
      </c>
      <c r="D1906" s="9"/>
    </row>
    <row r="1907" spans="1:4" x14ac:dyDescent="0.25">
      <c r="A1907" s="7" t="str">
        <f t="shared" si="29"/>
        <v>2016.4</v>
      </c>
      <c r="B1907" s="54">
        <v>42650</v>
      </c>
      <c r="C1907" s="52">
        <v>2.46</v>
      </c>
      <c r="D1907" s="9"/>
    </row>
    <row r="1908" spans="1:4" x14ac:dyDescent="0.25">
      <c r="A1908" s="7" t="str">
        <f t="shared" si="29"/>
        <v>2016.4</v>
      </c>
      <c r="B1908" s="54">
        <v>42649</v>
      </c>
      <c r="C1908" s="52">
        <v>2.46</v>
      </c>
      <c r="D1908" s="9"/>
    </row>
    <row r="1909" spans="1:4" x14ac:dyDescent="0.25">
      <c r="A1909" s="7" t="str">
        <f t="shared" si="29"/>
        <v>2016.4</v>
      </c>
      <c r="B1909" s="54">
        <v>42648</v>
      </c>
      <c r="C1909" s="52">
        <v>2.44</v>
      </c>
      <c r="D1909" s="9"/>
    </row>
    <row r="1910" spans="1:4" x14ac:dyDescent="0.25">
      <c r="A1910" s="7" t="str">
        <f t="shared" si="29"/>
        <v>2016.4</v>
      </c>
      <c r="B1910" s="54">
        <v>42647</v>
      </c>
      <c r="C1910" s="52">
        <v>2.4</v>
      </c>
      <c r="D1910" s="9"/>
    </row>
    <row r="1911" spans="1:4" x14ac:dyDescent="0.25">
      <c r="A1911" s="7" t="str">
        <f t="shared" si="29"/>
        <v>2016.4</v>
      </c>
      <c r="B1911" s="54">
        <v>42646</v>
      </c>
      <c r="C1911" s="52">
        <v>2.34</v>
      </c>
      <c r="D1911" s="9"/>
    </row>
    <row r="1912" spans="1:4" x14ac:dyDescent="0.25">
      <c r="A1912" s="7" t="str">
        <f t="shared" si="29"/>
        <v>2016.3</v>
      </c>
      <c r="B1912" s="54">
        <v>42643</v>
      </c>
      <c r="C1912" s="52">
        <v>2.3199999999999998</v>
      </c>
      <c r="D1912" s="9"/>
    </row>
    <row r="1913" spans="1:4" x14ac:dyDescent="0.25">
      <c r="A1913" s="7" t="str">
        <f t="shared" si="29"/>
        <v>2016.3</v>
      </c>
      <c r="B1913" s="54">
        <v>42642</v>
      </c>
      <c r="C1913" s="52">
        <v>2.2799999999999998</v>
      </c>
      <c r="D1913" s="9"/>
    </row>
    <row r="1914" spans="1:4" x14ac:dyDescent="0.25">
      <c r="A1914" s="7" t="str">
        <f t="shared" si="29"/>
        <v>2016.3</v>
      </c>
      <c r="B1914" s="54">
        <v>42641</v>
      </c>
      <c r="C1914" s="52">
        <v>2.29</v>
      </c>
      <c r="D1914" s="9"/>
    </row>
    <row r="1915" spans="1:4" x14ac:dyDescent="0.25">
      <c r="A1915" s="7" t="str">
        <f t="shared" si="29"/>
        <v>2016.3</v>
      </c>
      <c r="B1915" s="54">
        <v>42640</v>
      </c>
      <c r="C1915" s="52">
        <v>2.2799999999999998</v>
      </c>
      <c r="D1915" s="9"/>
    </row>
    <row r="1916" spans="1:4" x14ac:dyDescent="0.25">
      <c r="A1916" s="7" t="str">
        <f t="shared" si="29"/>
        <v>2016.3</v>
      </c>
      <c r="B1916" s="54">
        <v>42639</v>
      </c>
      <c r="C1916" s="52">
        <v>2.3199999999999998</v>
      </c>
      <c r="D1916" s="9"/>
    </row>
    <row r="1917" spans="1:4" x14ac:dyDescent="0.25">
      <c r="A1917" s="7" t="str">
        <f t="shared" si="29"/>
        <v>2016.3</v>
      </c>
      <c r="B1917" s="54">
        <v>42636</v>
      </c>
      <c r="C1917" s="52">
        <v>2.34</v>
      </c>
      <c r="D1917" s="9"/>
    </row>
    <row r="1918" spans="1:4" x14ac:dyDescent="0.25">
      <c r="A1918" s="7" t="str">
        <f t="shared" si="29"/>
        <v>2016.3</v>
      </c>
      <c r="B1918" s="54">
        <v>42635</v>
      </c>
      <c r="C1918" s="52">
        <v>2.34</v>
      </c>
      <c r="D1918" s="9"/>
    </row>
    <row r="1919" spans="1:4" x14ac:dyDescent="0.25">
      <c r="A1919" s="7" t="str">
        <f t="shared" si="29"/>
        <v>2016.3</v>
      </c>
      <c r="B1919" s="54">
        <v>42634</v>
      </c>
      <c r="C1919" s="52">
        <v>2.39</v>
      </c>
      <c r="D1919" s="9"/>
    </row>
    <row r="1920" spans="1:4" x14ac:dyDescent="0.25">
      <c r="A1920" s="7" t="str">
        <f t="shared" si="29"/>
        <v>2016.3</v>
      </c>
      <c r="B1920" s="54">
        <v>42633</v>
      </c>
      <c r="C1920" s="52">
        <v>2.4300000000000002</v>
      </c>
      <c r="D1920" s="9"/>
    </row>
    <row r="1921" spans="1:4" x14ac:dyDescent="0.25">
      <c r="A1921" s="7" t="str">
        <f t="shared" si="29"/>
        <v>2016.3</v>
      </c>
      <c r="B1921" s="54">
        <v>42632</v>
      </c>
      <c r="C1921" s="52">
        <v>2.4500000000000002</v>
      </c>
      <c r="D1921" s="9"/>
    </row>
    <row r="1922" spans="1:4" x14ac:dyDescent="0.25">
      <c r="A1922" s="7" t="str">
        <f t="shared" si="29"/>
        <v>2016.3</v>
      </c>
      <c r="B1922" s="54">
        <v>42629</v>
      </c>
      <c r="C1922" s="52">
        <v>2.44</v>
      </c>
      <c r="D1922" s="9"/>
    </row>
    <row r="1923" spans="1:4" x14ac:dyDescent="0.25">
      <c r="A1923" s="7" t="str">
        <f t="shared" si="29"/>
        <v>2016.3</v>
      </c>
      <c r="B1923" s="54">
        <v>42628</v>
      </c>
      <c r="C1923" s="52">
        <v>2.48</v>
      </c>
      <c r="D1923" s="9"/>
    </row>
    <row r="1924" spans="1:4" x14ac:dyDescent="0.25">
      <c r="A1924" s="7" t="str">
        <f t="shared" ref="A1924:A1987" si="30">YEAR(B1924)&amp;"."&amp;INT((MONTH(B1924)-1)/3)+1</f>
        <v>2016.3</v>
      </c>
      <c r="B1924" s="54">
        <v>42627</v>
      </c>
      <c r="C1924" s="52">
        <v>2.44</v>
      </c>
      <c r="D1924" s="9"/>
    </row>
    <row r="1925" spans="1:4" x14ac:dyDescent="0.25">
      <c r="A1925" s="7" t="str">
        <f t="shared" si="30"/>
        <v>2016.3</v>
      </c>
      <c r="B1925" s="54">
        <v>42626</v>
      </c>
      <c r="C1925" s="52">
        <v>2.4700000000000002</v>
      </c>
      <c r="D1925" s="9"/>
    </row>
    <row r="1926" spans="1:4" x14ac:dyDescent="0.25">
      <c r="A1926" s="7" t="str">
        <f t="shared" si="30"/>
        <v>2016.3</v>
      </c>
      <c r="B1926" s="54">
        <v>42625</v>
      </c>
      <c r="C1926" s="52">
        <v>2.4</v>
      </c>
      <c r="D1926" s="9"/>
    </row>
    <row r="1927" spans="1:4" x14ac:dyDescent="0.25">
      <c r="A1927" s="7" t="str">
        <f t="shared" si="30"/>
        <v>2016.3</v>
      </c>
      <c r="B1927" s="54">
        <v>42622</v>
      </c>
      <c r="C1927" s="52">
        <v>2.39</v>
      </c>
      <c r="D1927" s="9"/>
    </row>
    <row r="1928" spans="1:4" x14ac:dyDescent="0.25">
      <c r="A1928" s="7" t="str">
        <f t="shared" si="30"/>
        <v>2016.3</v>
      </c>
      <c r="B1928" s="54">
        <v>42621</v>
      </c>
      <c r="C1928" s="52">
        <v>2.3199999999999998</v>
      </c>
      <c r="D1928" s="9"/>
    </row>
    <row r="1929" spans="1:4" x14ac:dyDescent="0.25">
      <c r="A1929" s="7" t="str">
        <f t="shared" si="30"/>
        <v>2016.3</v>
      </c>
      <c r="B1929" s="54">
        <v>42620</v>
      </c>
      <c r="C1929" s="52">
        <v>2.23</v>
      </c>
      <c r="D1929" s="9"/>
    </row>
    <row r="1930" spans="1:4" x14ac:dyDescent="0.25">
      <c r="A1930" s="7" t="str">
        <f t="shared" si="30"/>
        <v>2016.3</v>
      </c>
      <c r="B1930" s="54">
        <v>42619</v>
      </c>
      <c r="C1930" s="52">
        <v>2.2400000000000002</v>
      </c>
      <c r="D1930" s="9"/>
    </row>
    <row r="1931" spans="1:4" x14ac:dyDescent="0.25">
      <c r="A1931" s="7" t="str">
        <f t="shared" si="30"/>
        <v>2016.3</v>
      </c>
      <c r="B1931" s="54">
        <v>42618</v>
      </c>
      <c r="C1931" s="52">
        <v>2.2799999999999998</v>
      </c>
      <c r="D1931" s="9"/>
    </row>
    <row r="1932" spans="1:4" x14ac:dyDescent="0.25">
      <c r="A1932" s="7" t="str">
        <f t="shared" si="30"/>
        <v>2016.3</v>
      </c>
      <c r="B1932" s="54">
        <v>42615</v>
      </c>
      <c r="C1932" s="52">
        <v>2.2799999999999998</v>
      </c>
      <c r="D1932" s="9"/>
    </row>
    <row r="1933" spans="1:4" x14ac:dyDescent="0.25">
      <c r="A1933" s="7" t="str">
        <f t="shared" si="30"/>
        <v>2016.3</v>
      </c>
      <c r="B1933" s="54">
        <v>42614</v>
      </c>
      <c r="C1933" s="52">
        <v>2.23</v>
      </c>
      <c r="D1933" s="9"/>
    </row>
    <row r="1934" spans="1:4" x14ac:dyDescent="0.25">
      <c r="A1934" s="7" t="str">
        <f t="shared" si="30"/>
        <v>2016.3</v>
      </c>
      <c r="B1934" s="54">
        <v>42613</v>
      </c>
      <c r="C1934" s="52">
        <v>2.23</v>
      </c>
      <c r="D1934" s="9"/>
    </row>
    <row r="1935" spans="1:4" x14ac:dyDescent="0.25">
      <c r="A1935" s="7" t="str">
        <f t="shared" si="30"/>
        <v>2016.3</v>
      </c>
      <c r="B1935" s="54">
        <v>42612</v>
      </c>
      <c r="C1935" s="52">
        <v>2.23</v>
      </c>
      <c r="D1935" s="9"/>
    </row>
    <row r="1936" spans="1:4" x14ac:dyDescent="0.25">
      <c r="A1936" s="7" t="str">
        <f t="shared" si="30"/>
        <v>2016.3</v>
      </c>
      <c r="B1936" s="54">
        <v>42611</v>
      </c>
      <c r="C1936" s="52">
        <v>2.2200000000000002</v>
      </c>
      <c r="D1936" s="9"/>
    </row>
    <row r="1937" spans="1:4" x14ac:dyDescent="0.25">
      <c r="A1937" s="7" t="str">
        <f t="shared" si="30"/>
        <v>2016.3</v>
      </c>
      <c r="B1937" s="54">
        <v>42608</v>
      </c>
      <c r="C1937" s="52">
        <v>2.29</v>
      </c>
      <c r="D1937" s="9"/>
    </row>
    <row r="1938" spans="1:4" x14ac:dyDescent="0.25">
      <c r="A1938" s="7" t="str">
        <f t="shared" si="30"/>
        <v>2016.3</v>
      </c>
      <c r="B1938" s="54">
        <v>42607</v>
      </c>
      <c r="C1938" s="52">
        <v>2.27</v>
      </c>
      <c r="D1938" s="9"/>
    </row>
    <row r="1939" spans="1:4" x14ac:dyDescent="0.25">
      <c r="A1939" s="7" t="str">
        <f t="shared" si="30"/>
        <v>2016.3</v>
      </c>
      <c r="B1939" s="54">
        <v>42606</v>
      </c>
      <c r="C1939" s="52">
        <v>2.2400000000000002</v>
      </c>
      <c r="D1939" s="9"/>
    </row>
    <row r="1940" spans="1:4" x14ac:dyDescent="0.25">
      <c r="A1940" s="7" t="str">
        <f t="shared" si="30"/>
        <v>2016.3</v>
      </c>
      <c r="B1940" s="54">
        <v>42605</v>
      </c>
      <c r="C1940" s="52">
        <v>2.2400000000000002</v>
      </c>
      <c r="D1940" s="9"/>
    </row>
    <row r="1941" spans="1:4" x14ac:dyDescent="0.25">
      <c r="A1941" s="7" t="str">
        <f t="shared" si="30"/>
        <v>2016.3</v>
      </c>
      <c r="B1941" s="54">
        <v>42604</v>
      </c>
      <c r="C1941" s="52">
        <v>2.2400000000000002</v>
      </c>
      <c r="D1941" s="9"/>
    </row>
    <row r="1942" spans="1:4" x14ac:dyDescent="0.25">
      <c r="A1942" s="7" t="str">
        <f t="shared" si="30"/>
        <v>2016.3</v>
      </c>
      <c r="B1942" s="54">
        <v>42601</v>
      </c>
      <c r="C1942" s="52">
        <v>2.29</v>
      </c>
      <c r="D1942" s="9"/>
    </row>
    <row r="1943" spans="1:4" x14ac:dyDescent="0.25">
      <c r="A1943" s="7" t="str">
        <f t="shared" si="30"/>
        <v>2016.3</v>
      </c>
      <c r="B1943" s="54">
        <v>42600</v>
      </c>
      <c r="C1943" s="52">
        <v>2.2599999999999998</v>
      </c>
      <c r="D1943" s="9"/>
    </row>
    <row r="1944" spans="1:4" x14ac:dyDescent="0.25">
      <c r="A1944" s="7" t="str">
        <f t="shared" si="30"/>
        <v>2016.3</v>
      </c>
      <c r="B1944" s="54">
        <v>42599</v>
      </c>
      <c r="C1944" s="52">
        <v>2.27</v>
      </c>
      <c r="D1944" s="9"/>
    </row>
    <row r="1945" spans="1:4" x14ac:dyDescent="0.25">
      <c r="A1945" s="7" t="str">
        <f t="shared" si="30"/>
        <v>2016.3</v>
      </c>
      <c r="B1945" s="54">
        <v>42598</v>
      </c>
      <c r="C1945" s="52">
        <v>2.29</v>
      </c>
      <c r="D1945" s="9"/>
    </row>
    <row r="1946" spans="1:4" x14ac:dyDescent="0.25">
      <c r="A1946" s="7" t="str">
        <f t="shared" si="30"/>
        <v>2016.3</v>
      </c>
      <c r="B1946" s="54">
        <v>42597</v>
      </c>
      <c r="C1946" s="52">
        <v>2.27</v>
      </c>
      <c r="D1946" s="9"/>
    </row>
    <row r="1947" spans="1:4" x14ac:dyDescent="0.25">
      <c r="A1947" s="7" t="str">
        <f t="shared" si="30"/>
        <v>2016.3</v>
      </c>
      <c r="B1947" s="54">
        <v>42594</v>
      </c>
      <c r="C1947" s="52">
        <v>2.23</v>
      </c>
      <c r="D1947" s="9"/>
    </row>
    <row r="1948" spans="1:4" x14ac:dyDescent="0.25">
      <c r="A1948" s="7" t="str">
        <f t="shared" si="30"/>
        <v>2016.3</v>
      </c>
      <c r="B1948" s="54">
        <v>42593</v>
      </c>
      <c r="C1948" s="52">
        <v>2.2799999999999998</v>
      </c>
      <c r="D1948" s="9"/>
    </row>
    <row r="1949" spans="1:4" x14ac:dyDescent="0.25">
      <c r="A1949" s="7" t="str">
        <f t="shared" si="30"/>
        <v>2016.3</v>
      </c>
      <c r="B1949" s="54">
        <v>42592</v>
      </c>
      <c r="C1949" s="52">
        <v>2.23</v>
      </c>
      <c r="D1949" s="9"/>
    </row>
    <row r="1950" spans="1:4" x14ac:dyDescent="0.25">
      <c r="A1950" s="7" t="str">
        <f t="shared" si="30"/>
        <v>2016.3</v>
      </c>
      <c r="B1950" s="54">
        <v>42591</v>
      </c>
      <c r="C1950" s="52">
        <v>2.25</v>
      </c>
      <c r="D1950" s="9"/>
    </row>
    <row r="1951" spans="1:4" x14ac:dyDescent="0.25">
      <c r="A1951" s="7" t="str">
        <f t="shared" si="30"/>
        <v>2016.3</v>
      </c>
      <c r="B1951" s="54">
        <v>42590</v>
      </c>
      <c r="C1951" s="52">
        <v>2.2999999999999998</v>
      </c>
      <c r="D1951" s="9"/>
    </row>
    <row r="1952" spans="1:4" x14ac:dyDescent="0.25">
      <c r="A1952" s="7" t="str">
        <f t="shared" si="30"/>
        <v>2016.3</v>
      </c>
      <c r="B1952" s="54">
        <v>42587</v>
      </c>
      <c r="C1952" s="52">
        <v>2.3199999999999998</v>
      </c>
      <c r="D1952" s="9"/>
    </row>
    <row r="1953" spans="1:4" x14ac:dyDescent="0.25">
      <c r="A1953" s="7" t="str">
        <f t="shared" si="30"/>
        <v>2016.3</v>
      </c>
      <c r="B1953" s="54">
        <v>42586</v>
      </c>
      <c r="C1953" s="52">
        <v>2.25</v>
      </c>
      <c r="D1953" s="9"/>
    </row>
    <row r="1954" spans="1:4" x14ac:dyDescent="0.25">
      <c r="A1954" s="7" t="str">
        <f t="shared" si="30"/>
        <v>2016.3</v>
      </c>
      <c r="B1954" s="54">
        <v>42585</v>
      </c>
      <c r="C1954" s="52">
        <v>2.29</v>
      </c>
      <c r="D1954" s="9"/>
    </row>
    <row r="1955" spans="1:4" x14ac:dyDescent="0.25">
      <c r="A1955" s="7" t="str">
        <f t="shared" si="30"/>
        <v>2016.3</v>
      </c>
      <c r="B1955" s="54">
        <v>42584</v>
      </c>
      <c r="C1955" s="52">
        <v>2.29</v>
      </c>
      <c r="D1955" s="9"/>
    </row>
    <row r="1956" spans="1:4" x14ac:dyDescent="0.25">
      <c r="A1956" s="7" t="str">
        <f t="shared" si="30"/>
        <v>2016.3</v>
      </c>
      <c r="B1956" s="54">
        <v>42583</v>
      </c>
      <c r="C1956" s="52">
        <v>2.2400000000000002</v>
      </c>
      <c r="D1956" s="9"/>
    </row>
    <row r="1957" spans="1:4" x14ac:dyDescent="0.25">
      <c r="A1957" s="7" t="str">
        <f t="shared" si="30"/>
        <v>2016.3</v>
      </c>
      <c r="B1957" s="54">
        <v>42580</v>
      </c>
      <c r="C1957" s="52">
        <v>2.1800000000000002</v>
      </c>
      <c r="D1957" s="9"/>
    </row>
    <row r="1958" spans="1:4" x14ac:dyDescent="0.25">
      <c r="A1958" s="7" t="str">
        <f t="shared" si="30"/>
        <v>2016.3</v>
      </c>
      <c r="B1958" s="54">
        <v>42579</v>
      </c>
      <c r="C1958" s="52">
        <v>2.23</v>
      </c>
      <c r="D1958" s="9"/>
    </row>
    <row r="1959" spans="1:4" x14ac:dyDescent="0.25">
      <c r="A1959" s="7" t="str">
        <f t="shared" si="30"/>
        <v>2016.3</v>
      </c>
      <c r="B1959" s="54">
        <v>42578</v>
      </c>
      <c r="C1959" s="52">
        <v>2.23</v>
      </c>
      <c r="D1959" s="9"/>
    </row>
    <row r="1960" spans="1:4" x14ac:dyDescent="0.25">
      <c r="A1960" s="7" t="str">
        <f t="shared" si="30"/>
        <v>2016.3</v>
      </c>
      <c r="B1960" s="54">
        <v>42577</v>
      </c>
      <c r="C1960" s="52">
        <v>2.2799999999999998</v>
      </c>
      <c r="D1960" s="9"/>
    </row>
    <row r="1961" spans="1:4" x14ac:dyDescent="0.25">
      <c r="A1961" s="7" t="str">
        <f t="shared" si="30"/>
        <v>2016.3</v>
      </c>
      <c r="B1961" s="54">
        <v>42576</v>
      </c>
      <c r="C1961" s="52">
        <v>2.29</v>
      </c>
      <c r="D1961" s="9"/>
    </row>
    <row r="1962" spans="1:4" x14ac:dyDescent="0.25">
      <c r="A1962" s="7" t="str">
        <f t="shared" si="30"/>
        <v>2016.3</v>
      </c>
      <c r="B1962" s="54">
        <v>42573</v>
      </c>
      <c r="C1962" s="52">
        <v>2.29</v>
      </c>
      <c r="D1962" s="9"/>
    </row>
    <row r="1963" spans="1:4" x14ac:dyDescent="0.25">
      <c r="A1963" s="7" t="str">
        <f t="shared" si="30"/>
        <v>2016.3</v>
      </c>
      <c r="B1963" s="54">
        <v>42572</v>
      </c>
      <c r="C1963" s="52">
        <v>2.29</v>
      </c>
      <c r="D1963" s="9"/>
    </row>
    <row r="1964" spans="1:4" x14ac:dyDescent="0.25">
      <c r="A1964" s="7" t="str">
        <f t="shared" si="30"/>
        <v>2016.3</v>
      </c>
      <c r="B1964" s="54">
        <v>42571</v>
      </c>
      <c r="C1964" s="52">
        <v>2.2999999999999998</v>
      </c>
      <c r="D1964" s="9"/>
    </row>
    <row r="1965" spans="1:4" x14ac:dyDescent="0.25">
      <c r="A1965" s="7" t="str">
        <f t="shared" si="30"/>
        <v>2016.3</v>
      </c>
      <c r="B1965" s="54">
        <v>42570</v>
      </c>
      <c r="C1965" s="52">
        <v>2.27</v>
      </c>
      <c r="D1965" s="9"/>
    </row>
    <row r="1966" spans="1:4" x14ac:dyDescent="0.25">
      <c r="A1966" s="7" t="str">
        <f t="shared" si="30"/>
        <v>2016.3</v>
      </c>
      <c r="B1966" s="54">
        <v>42569</v>
      </c>
      <c r="C1966" s="52">
        <v>2.2999999999999998</v>
      </c>
      <c r="D1966" s="9"/>
    </row>
    <row r="1967" spans="1:4" x14ac:dyDescent="0.25">
      <c r="A1967" s="7" t="str">
        <f t="shared" si="30"/>
        <v>2016.3</v>
      </c>
      <c r="B1967" s="54">
        <v>42566</v>
      </c>
      <c r="C1967" s="52">
        <v>2.2999999999999998</v>
      </c>
      <c r="D1967" s="9"/>
    </row>
    <row r="1968" spans="1:4" x14ac:dyDescent="0.25">
      <c r="A1968" s="7" t="str">
        <f t="shared" si="30"/>
        <v>2016.3</v>
      </c>
      <c r="B1968" s="54">
        <v>42565</v>
      </c>
      <c r="C1968" s="52">
        <v>2.25</v>
      </c>
      <c r="D1968" s="9"/>
    </row>
    <row r="1969" spans="1:4" x14ac:dyDescent="0.25">
      <c r="A1969" s="7" t="str">
        <f t="shared" si="30"/>
        <v>2016.3</v>
      </c>
      <c r="B1969" s="54">
        <v>42564</v>
      </c>
      <c r="C1969" s="52">
        <v>2.1800000000000002</v>
      </c>
      <c r="D1969" s="9"/>
    </row>
    <row r="1970" spans="1:4" x14ac:dyDescent="0.25">
      <c r="A1970" s="7" t="str">
        <f t="shared" si="30"/>
        <v>2016.3</v>
      </c>
      <c r="B1970" s="54">
        <v>42563</v>
      </c>
      <c r="C1970" s="52">
        <v>2.2400000000000002</v>
      </c>
      <c r="D1970" s="9"/>
    </row>
    <row r="1971" spans="1:4" x14ac:dyDescent="0.25">
      <c r="A1971" s="7" t="str">
        <f t="shared" si="30"/>
        <v>2016.3</v>
      </c>
      <c r="B1971" s="54">
        <v>42562</v>
      </c>
      <c r="C1971" s="52">
        <v>2.14</v>
      </c>
      <c r="D1971" s="9"/>
    </row>
    <row r="1972" spans="1:4" x14ac:dyDescent="0.25">
      <c r="A1972" s="7" t="str">
        <f t="shared" si="30"/>
        <v>2016.3</v>
      </c>
      <c r="B1972" s="54">
        <v>42559</v>
      </c>
      <c r="C1972" s="52">
        <v>2.11</v>
      </c>
      <c r="D1972" s="9"/>
    </row>
    <row r="1973" spans="1:4" x14ac:dyDescent="0.25">
      <c r="A1973" s="7" t="str">
        <f t="shared" si="30"/>
        <v>2016.3</v>
      </c>
      <c r="B1973" s="54">
        <v>42558</v>
      </c>
      <c r="C1973" s="52">
        <v>2.14</v>
      </c>
      <c r="D1973" s="9"/>
    </row>
    <row r="1974" spans="1:4" x14ac:dyDescent="0.25">
      <c r="A1974" s="7" t="str">
        <f t="shared" si="30"/>
        <v>2016.3</v>
      </c>
      <c r="B1974" s="54">
        <v>42557</v>
      </c>
      <c r="C1974" s="52">
        <v>2.14</v>
      </c>
      <c r="D1974" s="9"/>
    </row>
    <row r="1975" spans="1:4" x14ac:dyDescent="0.25">
      <c r="A1975" s="7" t="str">
        <f t="shared" si="30"/>
        <v>2016.3</v>
      </c>
      <c r="B1975" s="54">
        <v>42556</v>
      </c>
      <c r="C1975" s="52">
        <v>2.14</v>
      </c>
      <c r="D1975" s="9"/>
    </row>
    <row r="1976" spans="1:4" x14ac:dyDescent="0.25">
      <c r="A1976" s="7" t="str">
        <f t="shared" si="30"/>
        <v>2016.3</v>
      </c>
      <c r="B1976" s="54">
        <v>42555</v>
      </c>
      <c r="C1976" s="52">
        <v>2.2400000000000002</v>
      </c>
      <c r="D1976" s="9"/>
    </row>
    <row r="1977" spans="1:4" x14ac:dyDescent="0.25">
      <c r="A1977" s="7" t="str">
        <f t="shared" si="30"/>
        <v>2016.3</v>
      </c>
      <c r="B1977" s="54">
        <v>42552</v>
      </c>
      <c r="C1977" s="52">
        <v>2.2400000000000002</v>
      </c>
      <c r="D1977" s="9"/>
    </row>
    <row r="1978" spans="1:4" x14ac:dyDescent="0.25">
      <c r="A1978" s="7" t="str">
        <f t="shared" si="30"/>
        <v>2016.2</v>
      </c>
      <c r="B1978" s="54">
        <v>42551</v>
      </c>
      <c r="C1978" s="52">
        <v>2.2999999999999998</v>
      </c>
      <c r="D1978" s="9"/>
    </row>
    <row r="1979" spans="1:4" x14ac:dyDescent="0.25">
      <c r="A1979" s="7" t="str">
        <f t="shared" si="30"/>
        <v>2016.2</v>
      </c>
      <c r="B1979" s="54">
        <v>42550</v>
      </c>
      <c r="C1979" s="52">
        <v>2.2999999999999998</v>
      </c>
      <c r="D1979" s="9"/>
    </row>
    <row r="1980" spans="1:4" x14ac:dyDescent="0.25">
      <c r="A1980" s="7" t="str">
        <f t="shared" si="30"/>
        <v>2016.2</v>
      </c>
      <c r="B1980" s="54">
        <v>42549</v>
      </c>
      <c r="C1980" s="52">
        <v>2.27</v>
      </c>
      <c r="D1980" s="9"/>
    </row>
    <row r="1981" spans="1:4" x14ac:dyDescent="0.25">
      <c r="A1981" s="7" t="str">
        <f t="shared" si="30"/>
        <v>2016.2</v>
      </c>
      <c r="B1981" s="54">
        <v>42548</v>
      </c>
      <c r="C1981" s="52">
        <v>2.2799999999999998</v>
      </c>
      <c r="D1981" s="9"/>
    </row>
    <row r="1982" spans="1:4" x14ac:dyDescent="0.25">
      <c r="A1982" s="7" t="str">
        <f t="shared" si="30"/>
        <v>2016.2</v>
      </c>
      <c r="B1982" s="54">
        <v>42545</v>
      </c>
      <c r="C1982" s="52">
        <v>2.42</v>
      </c>
      <c r="D1982" s="9"/>
    </row>
    <row r="1983" spans="1:4" x14ac:dyDescent="0.25">
      <c r="A1983" s="7" t="str">
        <f t="shared" si="30"/>
        <v>2016.2</v>
      </c>
      <c r="B1983" s="54">
        <v>42544</v>
      </c>
      <c r="C1983" s="52">
        <v>2.5499999999999998</v>
      </c>
      <c r="D1983" s="9"/>
    </row>
    <row r="1984" spans="1:4" x14ac:dyDescent="0.25">
      <c r="A1984" s="7" t="str">
        <f t="shared" si="30"/>
        <v>2016.2</v>
      </c>
      <c r="B1984" s="54">
        <v>42543</v>
      </c>
      <c r="C1984" s="52">
        <v>2.5</v>
      </c>
      <c r="D1984" s="9"/>
    </row>
    <row r="1985" spans="1:4" x14ac:dyDescent="0.25">
      <c r="A1985" s="7" t="str">
        <f t="shared" si="30"/>
        <v>2016.2</v>
      </c>
      <c r="B1985" s="54">
        <v>42542</v>
      </c>
      <c r="C1985" s="52">
        <v>2.5</v>
      </c>
      <c r="D1985" s="9"/>
    </row>
    <row r="1986" spans="1:4" x14ac:dyDescent="0.25">
      <c r="A1986" s="7" t="str">
        <f t="shared" si="30"/>
        <v>2016.2</v>
      </c>
      <c r="B1986" s="54">
        <v>42541</v>
      </c>
      <c r="C1986" s="52">
        <v>2.4700000000000002</v>
      </c>
      <c r="D1986" s="9"/>
    </row>
    <row r="1987" spans="1:4" x14ac:dyDescent="0.25">
      <c r="A1987" s="7" t="str">
        <f t="shared" si="30"/>
        <v>2016.2</v>
      </c>
      <c r="B1987" s="54">
        <v>42538</v>
      </c>
      <c r="C1987" s="52">
        <v>2.4300000000000002</v>
      </c>
      <c r="D1987" s="9"/>
    </row>
    <row r="1988" spans="1:4" x14ac:dyDescent="0.25">
      <c r="A1988" s="7" t="str">
        <f t="shared" ref="A1988:A2051" si="31">YEAR(B1988)&amp;"."&amp;INT((MONTH(B1988)-1)/3)+1</f>
        <v>2016.2</v>
      </c>
      <c r="B1988" s="54">
        <v>42537</v>
      </c>
      <c r="C1988" s="52">
        <v>2.39</v>
      </c>
      <c r="D1988" s="9"/>
    </row>
    <row r="1989" spans="1:4" x14ac:dyDescent="0.25">
      <c r="A1989" s="7" t="str">
        <f t="shared" si="31"/>
        <v>2016.2</v>
      </c>
      <c r="B1989" s="54">
        <v>42536</v>
      </c>
      <c r="C1989" s="52">
        <v>2.4300000000000002</v>
      </c>
      <c r="D1989" s="9"/>
    </row>
    <row r="1990" spans="1:4" x14ac:dyDescent="0.25">
      <c r="A1990" s="7" t="str">
        <f t="shared" si="31"/>
        <v>2016.2</v>
      </c>
      <c r="B1990" s="54">
        <v>42535</v>
      </c>
      <c r="C1990" s="52">
        <v>2.4300000000000002</v>
      </c>
      <c r="D1990" s="9"/>
    </row>
    <row r="1991" spans="1:4" x14ac:dyDescent="0.25">
      <c r="A1991" s="7" t="str">
        <f t="shared" si="31"/>
        <v>2016.2</v>
      </c>
      <c r="B1991" s="54">
        <v>42534</v>
      </c>
      <c r="C1991" s="52">
        <v>2.4300000000000002</v>
      </c>
      <c r="D1991" s="9"/>
    </row>
    <row r="1992" spans="1:4" x14ac:dyDescent="0.25">
      <c r="A1992" s="7" t="str">
        <f t="shared" si="31"/>
        <v>2016.2</v>
      </c>
      <c r="B1992" s="54">
        <v>42531</v>
      </c>
      <c r="C1992" s="52">
        <v>2.44</v>
      </c>
      <c r="D1992" s="9"/>
    </row>
    <row r="1993" spans="1:4" x14ac:dyDescent="0.25">
      <c r="A1993" s="7" t="str">
        <f t="shared" si="31"/>
        <v>2016.2</v>
      </c>
      <c r="B1993" s="54">
        <v>42530</v>
      </c>
      <c r="C1993" s="52">
        <v>2.48</v>
      </c>
      <c r="D1993" s="9"/>
    </row>
    <row r="1994" spans="1:4" x14ac:dyDescent="0.25">
      <c r="A1994" s="7" t="str">
        <f t="shared" si="31"/>
        <v>2016.2</v>
      </c>
      <c r="B1994" s="54">
        <v>42529</v>
      </c>
      <c r="C1994" s="52">
        <v>2.5099999999999998</v>
      </c>
      <c r="D1994" s="9"/>
    </row>
    <row r="1995" spans="1:4" x14ac:dyDescent="0.25">
      <c r="A1995" s="7" t="str">
        <f t="shared" si="31"/>
        <v>2016.2</v>
      </c>
      <c r="B1995" s="54">
        <v>42528</v>
      </c>
      <c r="C1995" s="52">
        <v>2.54</v>
      </c>
      <c r="D1995" s="9"/>
    </row>
    <row r="1996" spans="1:4" x14ac:dyDescent="0.25">
      <c r="A1996" s="7" t="str">
        <f t="shared" si="31"/>
        <v>2016.2</v>
      </c>
      <c r="B1996" s="54">
        <v>42527</v>
      </c>
      <c r="C1996" s="52">
        <v>2.5499999999999998</v>
      </c>
      <c r="D1996" s="9"/>
    </row>
    <row r="1997" spans="1:4" x14ac:dyDescent="0.25">
      <c r="A1997" s="7" t="str">
        <f t="shared" si="31"/>
        <v>2016.2</v>
      </c>
      <c r="B1997" s="54">
        <v>42524</v>
      </c>
      <c r="C1997" s="52">
        <v>2.52</v>
      </c>
      <c r="D1997" s="9"/>
    </row>
    <row r="1998" spans="1:4" x14ac:dyDescent="0.25">
      <c r="A1998" s="7" t="str">
        <f t="shared" si="31"/>
        <v>2016.2</v>
      </c>
      <c r="B1998" s="54">
        <v>42523</v>
      </c>
      <c r="C1998" s="52">
        <v>2.58</v>
      </c>
      <c r="D1998" s="9"/>
    </row>
    <row r="1999" spans="1:4" x14ac:dyDescent="0.25">
      <c r="A1999" s="7" t="str">
        <f t="shared" si="31"/>
        <v>2016.2</v>
      </c>
      <c r="B1999" s="54">
        <v>42522</v>
      </c>
      <c r="C1999" s="52">
        <v>2.63</v>
      </c>
      <c r="D1999" s="9"/>
    </row>
    <row r="2000" spans="1:4" x14ac:dyDescent="0.25">
      <c r="A2000" s="7" t="str">
        <f t="shared" si="31"/>
        <v>2016.2</v>
      </c>
      <c r="B2000" s="54">
        <v>42521</v>
      </c>
      <c r="C2000" s="52">
        <v>2.64</v>
      </c>
      <c r="D2000" s="9"/>
    </row>
    <row r="2001" spans="1:4" x14ac:dyDescent="0.25">
      <c r="A2001" s="7" t="str">
        <f t="shared" si="31"/>
        <v>2016.2</v>
      </c>
      <c r="B2001" s="54">
        <v>42520</v>
      </c>
      <c r="C2001" s="52">
        <v>2.65</v>
      </c>
      <c r="D2001" s="9"/>
    </row>
    <row r="2002" spans="1:4" x14ac:dyDescent="0.25">
      <c r="A2002" s="7" t="str">
        <f t="shared" si="31"/>
        <v>2016.2</v>
      </c>
      <c r="B2002" s="54">
        <v>42517</v>
      </c>
      <c r="C2002" s="52">
        <v>2.65</v>
      </c>
      <c r="D2002" s="9"/>
    </row>
    <row r="2003" spans="1:4" x14ac:dyDescent="0.25">
      <c r="A2003" s="7" t="str">
        <f t="shared" si="31"/>
        <v>2016.2</v>
      </c>
      <c r="B2003" s="54">
        <v>42516</v>
      </c>
      <c r="C2003" s="52">
        <v>2.64</v>
      </c>
      <c r="D2003" s="9"/>
    </row>
    <row r="2004" spans="1:4" x14ac:dyDescent="0.25">
      <c r="A2004" s="7" t="str">
        <f t="shared" si="31"/>
        <v>2016.2</v>
      </c>
      <c r="B2004" s="54">
        <v>42515</v>
      </c>
      <c r="C2004" s="52">
        <v>2.67</v>
      </c>
      <c r="D2004" s="9"/>
    </row>
    <row r="2005" spans="1:4" x14ac:dyDescent="0.25">
      <c r="A2005" s="7" t="str">
        <f t="shared" si="31"/>
        <v>2016.2</v>
      </c>
      <c r="B2005" s="54">
        <v>42514</v>
      </c>
      <c r="C2005" s="52">
        <v>2.65</v>
      </c>
      <c r="D2005" s="9"/>
    </row>
    <row r="2006" spans="1:4" x14ac:dyDescent="0.25">
      <c r="A2006" s="7" t="str">
        <f t="shared" si="31"/>
        <v>2016.2</v>
      </c>
      <c r="B2006" s="54">
        <v>42513</v>
      </c>
      <c r="C2006" s="52">
        <v>2.63</v>
      </c>
      <c r="D2006" s="9"/>
    </row>
    <row r="2007" spans="1:4" x14ac:dyDescent="0.25">
      <c r="A2007" s="7" t="str">
        <f t="shared" si="31"/>
        <v>2016.2</v>
      </c>
      <c r="B2007" s="54">
        <v>42510</v>
      </c>
      <c r="C2007" s="52">
        <v>2.63</v>
      </c>
      <c r="D2007" s="9"/>
    </row>
    <row r="2008" spans="1:4" x14ac:dyDescent="0.25">
      <c r="A2008" s="7" t="str">
        <f t="shared" si="31"/>
        <v>2016.2</v>
      </c>
      <c r="B2008" s="54">
        <v>42509</v>
      </c>
      <c r="C2008" s="52">
        <v>2.64</v>
      </c>
      <c r="D2008" s="9"/>
    </row>
    <row r="2009" spans="1:4" x14ac:dyDescent="0.25">
      <c r="A2009" s="7" t="str">
        <f t="shared" si="31"/>
        <v>2016.2</v>
      </c>
      <c r="B2009" s="54">
        <v>42508</v>
      </c>
      <c r="C2009" s="52">
        <v>2.67</v>
      </c>
      <c r="D2009" s="9"/>
    </row>
    <row r="2010" spans="1:4" x14ac:dyDescent="0.25">
      <c r="A2010" s="7" t="str">
        <f t="shared" si="31"/>
        <v>2016.2</v>
      </c>
      <c r="B2010" s="54">
        <v>42507</v>
      </c>
      <c r="C2010" s="52">
        <v>2.59</v>
      </c>
      <c r="D2010" s="9"/>
    </row>
    <row r="2011" spans="1:4" x14ac:dyDescent="0.25">
      <c r="A2011" s="7" t="str">
        <f t="shared" si="31"/>
        <v>2016.2</v>
      </c>
      <c r="B2011" s="54">
        <v>42506</v>
      </c>
      <c r="C2011" s="52">
        <v>2.59</v>
      </c>
      <c r="D2011" s="9"/>
    </row>
    <row r="2012" spans="1:4" x14ac:dyDescent="0.25">
      <c r="A2012" s="7" t="str">
        <f t="shared" si="31"/>
        <v>2016.2</v>
      </c>
      <c r="B2012" s="54">
        <v>42503</v>
      </c>
      <c r="C2012" s="52">
        <v>2.5499999999999998</v>
      </c>
      <c r="D2012" s="9"/>
    </row>
    <row r="2013" spans="1:4" x14ac:dyDescent="0.25">
      <c r="A2013" s="7" t="str">
        <f t="shared" si="31"/>
        <v>2016.2</v>
      </c>
      <c r="B2013" s="54">
        <v>42502</v>
      </c>
      <c r="C2013" s="52">
        <v>2.6</v>
      </c>
      <c r="D2013" s="9"/>
    </row>
    <row r="2014" spans="1:4" x14ac:dyDescent="0.25">
      <c r="A2014" s="7" t="str">
        <f t="shared" si="31"/>
        <v>2016.2</v>
      </c>
      <c r="B2014" s="54">
        <v>42501</v>
      </c>
      <c r="C2014" s="52">
        <v>2.58</v>
      </c>
      <c r="D2014" s="9"/>
    </row>
    <row r="2015" spans="1:4" x14ac:dyDescent="0.25">
      <c r="A2015" s="7" t="str">
        <f t="shared" si="31"/>
        <v>2016.2</v>
      </c>
      <c r="B2015" s="54">
        <v>42500</v>
      </c>
      <c r="C2015" s="52">
        <v>2.61</v>
      </c>
      <c r="D2015" s="9"/>
    </row>
    <row r="2016" spans="1:4" x14ac:dyDescent="0.25">
      <c r="A2016" s="7" t="str">
        <f t="shared" si="31"/>
        <v>2016.2</v>
      </c>
      <c r="B2016" s="54">
        <v>42499</v>
      </c>
      <c r="C2016" s="52">
        <v>2.61</v>
      </c>
      <c r="D2016" s="9"/>
    </row>
    <row r="2017" spans="1:4" x14ac:dyDescent="0.25">
      <c r="A2017" s="7" t="str">
        <f t="shared" si="31"/>
        <v>2016.2</v>
      </c>
      <c r="B2017" s="54">
        <v>42496</v>
      </c>
      <c r="C2017" s="52">
        <v>2.62</v>
      </c>
      <c r="D2017" s="9"/>
    </row>
    <row r="2018" spans="1:4" x14ac:dyDescent="0.25">
      <c r="A2018" s="7" t="str">
        <f t="shared" si="31"/>
        <v>2016.2</v>
      </c>
      <c r="B2018" s="54">
        <v>42495</v>
      </c>
      <c r="C2018" s="52">
        <v>2.6</v>
      </c>
      <c r="D2018" s="9"/>
    </row>
    <row r="2019" spans="1:4" x14ac:dyDescent="0.25">
      <c r="A2019" s="7" t="str">
        <f t="shared" si="31"/>
        <v>2016.2</v>
      </c>
      <c r="B2019" s="54">
        <v>42494</v>
      </c>
      <c r="C2019" s="52">
        <v>2.64</v>
      </c>
      <c r="D2019" s="9"/>
    </row>
    <row r="2020" spans="1:4" x14ac:dyDescent="0.25">
      <c r="A2020" s="7" t="str">
        <f t="shared" si="31"/>
        <v>2016.2</v>
      </c>
      <c r="B2020" s="54">
        <v>42493</v>
      </c>
      <c r="C2020" s="52">
        <v>2.66</v>
      </c>
      <c r="D2020" s="9"/>
    </row>
    <row r="2021" spans="1:4" x14ac:dyDescent="0.25">
      <c r="A2021" s="7" t="str">
        <f t="shared" si="31"/>
        <v>2016.2</v>
      </c>
      <c r="B2021" s="54">
        <v>42492</v>
      </c>
      <c r="C2021" s="52">
        <v>2.71</v>
      </c>
      <c r="D2021" s="9"/>
    </row>
    <row r="2022" spans="1:4" x14ac:dyDescent="0.25">
      <c r="A2022" s="7" t="str">
        <f t="shared" si="31"/>
        <v>2016.2</v>
      </c>
      <c r="B2022" s="54">
        <v>42489</v>
      </c>
      <c r="C2022" s="52">
        <v>2.66</v>
      </c>
      <c r="D2022" s="9"/>
    </row>
    <row r="2023" spans="1:4" x14ac:dyDescent="0.25">
      <c r="A2023" s="7" t="str">
        <f t="shared" si="31"/>
        <v>2016.2</v>
      </c>
      <c r="B2023" s="54">
        <v>42488</v>
      </c>
      <c r="C2023" s="52">
        <v>2.68</v>
      </c>
      <c r="D2023" s="9"/>
    </row>
    <row r="2024" spans="1:4" x14ac:dyDescent="0.25">
      <c r="A2024" s="7" t="str">
        <f t="shared" si="31"/>
        <v>2016.2</v>
      </c>
      <c r="B2024" s="54">
        <v>42487</v>
      </c>
      <c r="C2024" s="52">
        <v>2.71</v>
      </c>
      <c r="D2024" s="9"/>
    </row>
    <row r="2025" spans="1:4" x14ac:dyDescent="0.25">
      <c r="A2025" s="7" t="str">
        <f t="shared" si="31"/>
        <v>2016.2</v>
      </c>
      <c r="B2025" s="54">
        <v>42486</v>
      </c>
      <c r="C2025" s="52">
        <v>2.76</v>
      </c>
      <c r="D2025" s="9"/>
    </row>
    <row r="2026" spans="1:4" x14ac:dyDescent="0.25">
      <c r="A2026" s="7" t="str">
        <f t="shared" si="31"/>
        <v>2016.2</v>
      </c>
      <c r="B2026" s="54">
        <v>42485</v>
      </c>
      <c r="C2026" s="52">
        <v>2.72</v>
      </c>
      <c r="D2026" s="9"/>
    </row>
    <row r="2027" spans="1:4" x14ac:dyDescent="0.25">
      <c r="A2027" s="7" t="str">
        <f t="shared" si="31"/>
        <v>2016.2</v>
      </c>
      <c r="B2027" s="54">
        <v>42482</v>
      </c>
      <c r="C2027" s="52">
        <v>2.7</v>
      </c>
      <c r="D2027" s="9"/>
    </row>
    <row r="2028" spans="1:4" x14ac:dyDescent="0.25">
      <c r="A2028" s="7" t="str">
        <f t="shared" si="31"/>
        <v>2016.2</v>
      </c>
      <c r="B2028" s="54">
        <v>42481</v>
      </c>
      <c r="C2028" s="52">
        <v>2.69</v>
      </c>
      <c r="D2028" s="9"/>
    </row>
    <row r="2029" spans="1:4" x14ac:dyDescent="0.25">
      <c r="A2029" s="7" t="str">
        <f t="shared" si="31"/>
        <v>2016.2</v>
      </c>
      <c r="B2029" s="54">
        <v>42480</v>
      </c>
      <c r="C2029" s="52">
        <v>2.66</v>
      </c>
      <c r="D2029" s="9"/>
    </row>
    <row r="2030" spans="1:4" x14ac:dyDescent="0.25">
      <c r="A2030" s="7" t="str">
        <f t="shared" si="31"/>
        <v>2016.2</v>
      </c>
      <c r="B2030" s="54">
        <v>42479</v>
      </c>
      <c r="C2030" s="52">
        <v>2.6</v>
      </c>
      <c r="D2030" s="9"/>
    </row>
    <row r="2031" spans="1:4" x14ac:dyDescent="0.25">
      <c r="A2031" s="7" t="str">
        <f t="shared" si="31"/>
        <v>2016.2</v>
      </c>
      <c r="B2031" s="54">
        <v>42478</v>
      </c>
      <c r="C2031" s="52">
        <v>2.58</v>
      </c>
      <c r="D2031" s="9"/>
    </row>
    <row r="2032" spans="1:4" x14ac:dyDescent="0.25">
      <c r="A2032" s="7" t="str">
        <f t="shared" si="31"/>
        <v>2016.2</v>
      </c>
      <c r="B2032" s="54">
        <v>42475</v>
      </c>
      <c r="C2032" s="52">
        <v>2.56</v>
      </c>
      <c r="D2032" s="9"/>
    </row>
    <row r="2033" spans="1:4" x14ac:dyDescent="0.25">
      <c r="A2033" s="7" t="str">
        <f t="shared" si="31"/>
        <v>2016.2</v>
      </c>
      <c r="B2033" s="54">
        <v>42474</v>
      </c>
      <c r="C2033" s="52">
        <v>2.61</v>
      </c>
      <c r="D2033" s="9"/>
    </row>
    <row r="2034" spans="1:4" x14ac:dyDescent="0.25">
      <c r="A2034" s="7" t="str">
        <f t="shared" si="31"/>
        <v>2016.2</v>
      </c>
      <c r="B2034" s="54">
        <v>42473</v>
      </c>
      <c r="C2034" s="52">
        <v>2.58</v>
      </c>
      <c r="D2034" s="9"/>
    </row>
    <row r="2035" spans="1:4" x14ac:dyDescent="0.25">
      <c r="A2035" s="7" t="str">
        <f t="shared" si="31"/>
        <v>2016.2</v>
      </c>
      <c r="B2035" s="54">
        <v>42472</v>
      </c>
      <c r="C2035" s="52">
        <v>2.61</v>
      </c>
      <c r="D2035" s="9"/>
    </row>
    <row r="2036" spans="1:4" x14ac:dyDescent="0.25">
      <c r="A2036" s="7" t="str">
        <f t="shared" si="31"/>
        <v>2016.2</v>
      </c>
      <c r="B2036" s="54">
        <v>42471</v>
      </c>
      <c r="C2036" s="52">
        <v>2.56</v>
      </c>
      <c r="D2036" s="9"/>
    </row>
    <row r="2037" spans="1:4" x14ac:dyDescent="0.25">
      <c r="A2037" s="7" t="str">
        <f t="shared" si="31"/>
        <v>2016.2</v>
      </c>
      <c r="B2037" s="54">
        <v>42468</v>
      </c>
      <c r="C2037" s="52">
        <v>2.5499999999999998</v>
      </c>
      <c r="D2037" s="9"/>
    </row>
    <row r="2038" spans="1:4" x14ac:dyDescent="0.25">
      <c r="A2038" s="7" t="str">
        <f t="shared" si="31"/>
        <v>2016.2</v>
      </c>
      <c r="B2038" s="54">
        <v>42467</v>
      </c>
      <c r="C2038" s="52">
        <v>2.52</v>
      </c>
      <c r="D2038" s="9"/>
    </row>
    <row r="2039" spans="1:4" x14ac:dyDescent="0.25">
      <c r="A2039" s="7" t="str">
        <f t="shared" si="31"/>
        <v>2016.2</v>
      </c>
      <c r="B2039" s="54">
        <v>42466</v>
      </c>
      <c r="C2039" s="52">
        <v>2.58</v>
      </c>
      <c r="D2039" s="9"/>
    </row>
    <row r="2040" spans="1:4" x14ac:dyDescent="0.25">
      <c r="A2040" s="7" t="str">
        <f t="shared" si="31"/>
        <v>2016.2</v>
      </c>
      <c r="B2040" s="54">
        <v>42465</v>
      </c>
      <c r="C2040" s="52">
        <v>2.54</v>
      </c>
      <c r="D2040" s="9"/>
    </row>
    <row r="2041" spans="1:4" x14ac:dyDescent="0.25">
      <c r="A2041" s="7" t="str">
        <f t="shared" si="31"/>
        <v>2016.2</v>
      </c>
      <c r="B2041" s="54">
        <v>42464</v>
      </c>
      <c r="C2041" s="52">
        <v>2.6</v>
      </c>
      <c r="D2041" s="9"/>
    </row>
    <row r="2042" spans="1:4" x14ac:dyDescent="0.25">
      <c r="A2042" s="7" t="str">
        <f t="shared" si="31"/>
        <v>2016.2</v>
      </c>
      <c r="B2042" s="54">
        <v>42461</v>
      </c>
      <c r="C2042" s="52">
        <v>2.62</v>
      </c>
      <c r="D2042" s="9"/>
    </row>
    <row r="2043" spans="1:4" x14ac:dyDescent="0.25">
      <c r="A2043" s="7" t="str">
        <f t="shared" si="31"/>
        <v>2016.1</v>
      </c>
      <c r="B2043" s="54">
        <v>42460</v>
      </c>
      <c r="C2043" s="52">
        <v>2.61</v>
      </c>
      <c r="D2043" s="9"/>
    </row>
    <row r="2044" spans="1:4" x14ac:dyDescent="0.25">
      <c r="A2044" s="7" t="str">
        <f t="shared" si="31"/>
        <v>2016.1</v>
      </c>
      <c r="B2044" s="54">
        <v>42459</v>
      </c>
      <c r="C2044" s="52">
        <v>2.65</v>
      </c>
      <c r="D2044" s="9"/>
    </row>
    <row r="2045" spans="1:4" x14ac:dyDescent="0.25">
      <c r="A2045" s="7" t="str">
        <f t="shared" si="31"/>
        <v>2016.1</v>
      </c>
      <c r="B2045" s="54">
        <v>42458</v>
      </c>
      <c r="C2045" s="52">
        <v>2.6</v>
      </c>
      <c r="D2045" s="9"/>
    </row>
    <row r="2046" spans="1:4" x14ac:dyDescent="0.25">
      <c r="A2046" s="7" t="str">
        <f t="shared" si="31"/>
        <v>2016.1</v>
      </c>
      <c r="B2046" s="54">
        <v>42457</v>
      </c>
      <c r="C2046" s="52">
        <v>2.66</v>
      </c>
      <c r="D2046" s="9"/>
    </row>
    <row r="2047" spans="1:4" x14ac:dyDescent="0.25">
      <c r="A2047" s="7" t="str">
        <f t="shared" si="31"/>
        <v>2016.1</v>
      </c>
      <c r="B2047" s="54">
        <v>42454</v>
      </c>
      <c r="C2047" s="52">
        <v>2.67</v>
      </c>
      <c r="D2047" s="9"/>
    </row>
    <row r="2048" spans="1:4" x14ac:dyDescent="0.25">
      <c r="A2048" s="7" t="str">
        <f t="shared" si="31"/>
        <v>2016.1</v>
      </c>
      <c r="B2048" s="54">
        <v>42453</v>
      </c>
      <c r="C2048" s="52">
        <v>2.67</v>
      </c>
      <c r="D2048" s="9"/>
    </row>
    <row r="2049" spans="1:4" x14ac:dyDescent="0.25">
      <c r="A2049" s="7" t="str">
        <f t="shared" si="31"/>
        <v>2016.1</v>
      </c>
      <c r="B2049" s="54">
        <v>42452</v>
      </c>
      <c r="C2049" s="52">
        <v>2.65</v>
      </c>
      <c r="D2049" s="9"/>
    </row>
    <row r="2050" spans="1:4" x14ac:dyDescent="0.25">
      <c r="A2050" s="7" t="str">
        <f t="shared" si="31"/>
        <v>2016.1</v>
      </c>
      <c r="B2050" s="54">
        <v>42451</v>
      </c>
      <c r="C2050" s="52">
        <v>2.72</v>
      </c>
      <c r="D2050" s="9"/>
    </row>
    <row r="2051" spans="1:4" x14ac:dyDescent="0.25">
      <c r="A2051" s="7" t="str">
        <f t="shared" si="31"/>
        <v>2016.1</v>
      </c>
      <c r="B2051" s="54">
        <v>42450</v>
      </c>
      <c r="C2051" s="52">
        <v>2.72</v>
      </c>
      <c r="D2051" s="9"/>
    </row>
    <row r="2052" spans="1:4" x14ac:dyDescent="0.25">
      <c r="A2052" s="7" t="str">
        <f t="shared" ref="A2052:A2115" si="32">YEAR(B2052)&amp;"."&amp;INT((MONTH(B2052)-1)/3)+1</f>
        <v>2016.1</v>
      </c>
      <c r="B2052" s="54">
        <v>42447</v>
      </c>
      <c r="C2052" s="52">
        <v>2.68</v>
      </c>
      <c r="D2052" s="9"/>
    </row>
    <row r="2053" spans="1:4" x14ac:dyDescent="0.25">
      <c r="A2053" s="7" t="str">
        <f t="shared" si="32"/>
        <v>2016.1</v>
      </c>
      <c r="B2053" s="54">
        <v>42446</v>
      </c>
      <c r="C2053" s="52">
        <v>2.69</v>
      </c>
      <c r="D2053" s="9"/>
    </row>
    <row r="2054" spans="1:4" x14ac:dyDescent="0.25">
      <c r="A2054" s="7" t="str">
        <f t="shared" si="32"/>
        <v>2016.1</v>
      </c>
      <c r="B2054" s="54">
        <v>42445</v>
      </c>
      <c r="C2054" s="52">
        <v>2.73</v>
      </c>
      <c r="D2054" s="9"/>
    </row>
    <row r="2055" spans="1:4" x14ac:dyDescent="0.25">
      <c r="A2055" s="7" t="str">
        <f t="shared" si="32"/>
        <v>2016.1</v>
      </c>
      <c r="B2055" s="54">
        <v>42444</v>
      </c>
      <c r="C2055" s="52">
        <v>2.73</v>
      </c>
      <c r="D2055" s="9"/>
    </row>
    <row r="2056" spans="1:4" x14ac:dyDescent="0.25">
      <c r="A2056" s="7" t="str">
        <f t="shared" si="32"/>
        <v>2016.1</v>
      </c>
      <c r="B2056" s="54">
        <v>42443</v>
      </c>
      <c r="C2056" s="52">
        <v>2.74</v>
      </c>
      <c r="D2056" s="9"/>
    </row>
    <row r="2057" spans="1:4" x14ac:dyDescent="0.25">
      <c r="A2057" s="7" t="str">
        <f t="shared" si="32"/>
        <v>2016.1</v>
      </c>
      <c r="B2057" s="54">
        <v>42440</v>
      </c>
      <c r="C2057" s="52">
        <v>2.75</v>
      </c>
      <c r="D2057" s="9"/>
    </row>
    <row r="2058" spans="1:4" x14ac:dyDescent="0.25">
      <c r="A2058" s="7" t="str">
        <f t="shared" si="32"/>
        <v>2016.1</v>
      </c>
      <c r="B2058" s="54">
        <v>42439</v>
      </c>
      <c r="C2058" s="52">
        <v>2.7</v>
      </c>
      <c r="D2058" s="9"/>
    </row>
    <row r="2059" spans="1:4" x14ac:dyDescent="0.25">
      <c r="A2059" s="7" t="str">
        <f t="shared" si="32"/>
        <v>2016.1</v>
      </c>
      <c r="B2059" s="54">
        <v>42438</v>
      </c>
      <c r="C2059" s="52">
        <v>2.68</v>
      </c>
      <c r="D2059" s="9"/>
    </row>
    <row r="2060" spans="1:4" x14ac:dyDescent="0.25">
      <c r="A2060" s="7" t="str">
        <f t="shared" si="32"/>
        <v>2016.1</v>
      </c>
      <c r="B2060" s="54">
        <v>42437</v>
      </c>
      <c r="C2060" s="52">
        <v>2.63</v>
      </c>
      <c r="D2060" s="9"/>
    </row>
    <row r="2061" spans="1:4" x14ac:dyDescent="0.25">
      <c r="A2061" s="7" t="str">
        <f t="shared" si="32"/>
        <v>2016.1</v>
      </c>
      <c r="B2061" s="54">
        <v>42436</v>
      </c>
      <c r="C2061" s="52">
        <v>2.71</v>
      </c>
      <c r="D2061" s="9"/>
    </row>
    <row r="2062" spans="1:4" x14ac:dyDescent="0.25">
      <c r="A2062" s="7" t="str">
        <f t="shared" si="32"/>
        <v>2016.1</v>
      </c>
      <c r="B2062" s="54">
        <v>42433</v>
      </c>
      <c r="C2062" s="52">
        <v>2.7</v>
      </c>
      <c r="D2062" s="9"/>
    </row>
    <row r="2063" spans="1:4" x14ac:dyDescent="0.25">
      <c r="A2063" s="7" t="str">
        <f t="shared" si="32"/>
        <v>2016.1</v>
      </c>
      <c r="B2063" s="54">
        <v>42432</v>
      </c>
      <c r="C2063" s="52">
        <v>2.65</v>
      </c>
      <c r="D2063" s="9"/>
    </row>
    <row r="2064" spans="1:4" x14ac:dyDescent="0.25">
      <c r="A2064" s="7" t="str">
        <f t="shared" si="32"/>
        <v>2016.1</v>
      </c>
      <c r="B2064" s="54">
        <v>42431</v>
      </c>
      <c r="C2064" s="52">
        <v>2.69</v>
      </c>
      <c r="D2064" s="9"/>
    </row>
    <row r="2065" spans="1:4" x14ac:dyDescent="0.25">
      <c r="A2065" s="7" t="str">
        <f t="shared" si="32"/>
        <v>2016.1</v>
      </c>
      <c r="B2065" s="54">
        <v>42430</v>
      </c>
      <c r="C2065" s="52">
        <v>2.7</v>
      </c>
      <c r="D2065" s="9"/>
    </row>
    <row r="2066" spans="1:4" x14ac:dyDescent="0.25">
      <c r="A2066" s="7" t="str">
        <f t="shared" si="32"/>
        <v>2016.1</v>
      </c>
      <c r="B2066" s="54">
        <v>42429</v>
      </c>
      <c r="C2066" s="52">
        <v>2.61</v>
      </c>
      <c r="D2066" s="9"/>
    </row>
    <row r="2067" spans="1:4" x14ac:dyDescent="0.25">
      <c r="A2067" s="7" t="str">
        <f t="shared" si="32"/>
        <v>2016.1</v>
      </c>
      <c r="B2067" s="54">
        <v>42426</v>
      </c>
      <c r="C2067" s="52">
        <v>2.63</v>
      </c>
      <c r="D2067" s="9"/>
    </row>
    <row r="2068" spans="1:4" x14ac:dyDescent="0.25">
      <c r="A2068" s="7" t="str">
        <f t="shared" si="32"/>
        <v>2016.1</v>
      </c>
      <c r="B2068" s="54">
        <v>42425</v>
      </c>
      <c r="C2068" s="52">
        <v>2.58</v>
      </c>
      <c r="D2068" s="9"/>
    </row>
    <row r="2069" spans="1:4" x14ac:dyDescent="0.25">
      <c r="A2069" s="7" t="str">
        <f t="shared" si="32"/>
        <v>2016.1</v>
      </c>
      <c r="B2069" s="54">
        <v>42424</v>
      </c>
      <c r="C2069" s="52">
        <v>2.61</v>
      </c>
      <c r="D2069" s="9"/>
    </row>
    <row r="2070" spans="1:4" x14ac:dyDescent="0.25">
      <c r="A2070" s="7" t="str">
        <f t="shared" si="32"/>
        <v>2016.1</v>
      </c>
      <c r="B2070" s="54">
        <v>42423</v>
      </c>
      <c r="C2070" s="52">
        <v>2.6</v>
      </c>
      <c r="D2070" s="9"/>
    </row>
    <row r="2071" spans="1:4" x14ac:dyDescent="0.25">
      <c r="A2071" s="7" t="str">
        <f t="shared" si="32"/>
        <v>2016.1</v>
      </c>
      <c r="B2071" s="54">
        <v>42422</v>
      </c>
      <c r="C2071" s="52">
        <v>2.62</v>
      </c>
      <c r="D2071" s="9"/>
    </row>
    <row r="2072" spans="1:4" x14ac:dyDescent="0.25">
      <c r="A2072" s="7" t="str">
        <f t="shared" si="32"/>
        <v>2016.1</v>
      </c>
      <c r="B2072" s="54">
        <v>42419</v>
      </c>
      <c r="C2072" s="52">
        <v>2.61</v>
      </c>
      <c r="D2072" s="9"/>
    </row>
    <row r="2073" spans="1:4" x14ac:dyDescent="0.25">
      <c r="A2073" s="7" t="str">
        <f t="shared" si="32"/>
        <v>2016.1</v>
      </c>
      <c r="B2073" s="54">
        <v>42418</v>
      </c>
      <c r="C2073" s="52">
        <v>2.62</v>
      </c>
      <c r="D2073" s="9"/>
    </row>
    <row r="2074" spans="1:4" x14ac:dyDescent="0.25">
      <c r="A2074" s="7" t="str">
        <f t="shared" si="32"/>
        <v>2016.1</v>
      </c>
      <c r="B2074" s="54">
        <v>42417</v>
      </c>
      <c r="C2074" s="52">
        <v>2.68</v>
      </c>
      <c r="D2074" s="9"/>
    </row>
    <row r="2075" spans="1:4" x14ac:dyDescent="0.25">
      <c r="A2075" s="7" t="str">
        <f t="shared" si="32"/>
        <v>2016.1</v>
      </c>
      <c r="B2075" s="54">
        <v>42416</v>
      </c>
      <c r="C2075" s="52">
        <v>2.64</v>
      </c>
      <c r="D2075" s="9"/>
    </row>
    <row r="2076" spans="1:4" x14ac:dyDescent="0.25">
      <c r="A2076" s="7" t="str">
        <f t="shared" si="32"/>
        <v>2016.1</v>
      </c>
      <c r="B2076" s="54">
        <v>42415</v>
      </c>
      <c r="C2076" s="52">
        <v>2.6</v>
      </c>
      <c r="D2076" s="9"/>
    </row>
    <row r="2077" spans="1:4" x14ac:dyDescent="0.25">
      <c r="A2077" s="7" t="str">
        <f t="shared" si="32"/>
        <v>2016.1</v>
      </c>
      <c r="B2077" s="54">
        <v>42412</v>
      </c>
      <c r="C2077" s="52">
        <v>2.6</v>
      </c>
      <c r="D2077" s="9"/>
    </row>
    <row r="2078" spans="1:4" x14ac:dyDescent="0.25">
      <c r="A2078" s="7" t="str">
        <f t="shared" si="32"/>
        <v>2016.1</v>
      </c>
      <c r="B2078" s="54">
        <v>42411</v>
      </c>
      <c r="C2078" s="52">
        <v>2.5</v>
      </c>
      <c r="D2078" s="9"/>
    </row>
    <row r="2079" spans="1:4" x14ac:dyDescent="0.25">
      <c r="A2079" s="7" t="str">
        <f t="shared" si="32"/>
        <v>2016.1</v>
      </c>
      <c r="B2079" s="54">
        <v>42410</v>
      </c>
      <c r="C2079" s="52">
        <v>2.5299999999999998</v>
      </c>
      <c r="D2079" s="9"/>
    </row>
    <row r="2080" spans="1:4" x14ac:dyDescent="0.25">
      <c r="A2080" s="7" t="str">
        <f t="shared" si="32"/>
        <v>2016.1</v>
      </c>
      <c r="B2080" s="54">
        <v>42409</v>
      </c>
      <c r="C2080" s="52">
        <v>2.5499999999999998</v>
      </c>
      <c r="D2080" s="9"/>
    </row>
    <row r="2081" spans="1:4" x14ac:dyDescent="0.25">
      <c r="A2081" s="7" t="str">
        <f t="shared" si="32"/>
        <v>2016.1</v>
      </c>
      <c r="B2081" s="54">
        <v>42408</v>
      </c>
      <c r="C2081" s="52">
        <v>2.56</v>
      </c>
      <c r="D2081" s="9"/>
    </row>
    <row r="2082" spans="1:4" x14ac:dyDescent="0.25">
      <c r="A2082" s="7" t="str">
        <f t="shared" si="32"/>
        <v>2016.1</v>
      </c>
      <c r="B2082" s="54">
        <v>42405</v>
      </c>
      <c r="C2082" s="52">
        <v>2.68</v>
      </c>
      <c r="D2082" s="9"/>
    </row>
    <row r="2083" spans="1:4" x14ac:dyDescent="0.25">
      <c r="A2083" s="7" t="str">
        <f t="shared" si="32"/>
        <v>2016.1</v>
      </c>
      <c r="B2083" s="54">
        <v>42404</v>
      </c>
      <c r="C2083" s="52">
        <v>2.7</v>
      </c>
      <c r="D2083" s="9"/>
    </row>
    <row r="2084" spans="1:4" x14ac:dyDescent="0.25">
      <c r="A2084" s="7" t="str">
        <f t="shared" si="32"/>
        <v>2016.1</v>
      </c>
      <c r="B2084" s="54">
        <v>42403</v>
      </c>
      <c r="C2084" s="52">
        <v>2.7</v>
      </c>
      <c r="D2084" s="9"/>
    </row>
    <row r="2085" spans="1:4" x14ac:dyDescent="0.25">
      <c r="A2085" s="7" t="str">
        <f t="shared" si="32"/>
        <v>2016.1</v>
      </c>
      <c r="B2085" s="54">
        <v>42402</v>
      </c>
      <c r="C2085" s="52">
        <v>2.67</v>
      </c>
      <c r="D2085" s="9"/>
    </row>
    <row r="2086" spans="1:4" x14ac:dyDescent="0.25">
      <c r="A2086" s="7" t="str">
        <f t="shared" si="32"/>
        <v>2016.1</v>
      </c>
      <c r="B2086" s="54">
        <v>42401</v>
      </c>
      <c r="C2086" s="52">
        <v>2.77</v>
      </c>
      <c r="D2086" s="9"/>
    </row>
    <row r="2087" spans="1:4" x14ac:dyDescent="0.25">
      <c r="A2087" s="7" t="str">
        <f t="shared" si="32"/>
        <v>2016.1</v>
      </c>
      <c r="B2087" s="54">
        <v>42398</v>
      </c>
      <c r="C2087" s="52">
        <v>2.75</v>
      </c>
      <c r="D2087" s="9"/>
    </row>
    <row r="2088" spans="1:4" x14ac:dyDescent="0.25">
      <c r="A2088" s="7" t="str">
        <f t="shared" si="32"/>
        <v>2016.1</v>
      </c>
      <c r="B2088" s="54">
        <v>42397</v>
      </c>
      <c r="C2088" s="52">
        <v>2.79</v>
      </c>
      <c r="D2088" s="9"/>
    </row>
    <row r="2089" spans="1:4" x14ac:dyDescent="0.25">
      <c r="A2089" s="7" t="str">
        <f t="shared" si="32"/>
        <v>2016.1</v>
      </c>
      <c r="B2089" s="54">
        <v>42396</v>
      </c>
      <c r="C2089" s="52">
        <v>2.8</v>
      </c>
      <c r="D2089" s="9"/>
    </row>
    <row r="2090" spans="1:4" x14ac:dyDescent="0.25">
      <c r="A2090" s="7" t="str">
        <f t="shared" si="32"/>
        <v>2016.1</v>
      </c>
      <c r="B2090" s="54">
        <v>42395</v>
      </c>
      <c r="C2090" s="52">
        <v>2.79</v>
      </c>
      <c r="D2090" s="9"/>
    </row>
    <row r="2091" spans="1:4" x14ac:dyDescent="0.25">
      <c r="A2091" s="7" t="str">
        <f t="shared" si="32"/>
        <v>2016.1</v>
      </c>
      <c r="B2091" s="54">
        <v>42394</v>
      </c>
      <c r="C2091" s="52">
        <v>2.8</v>
      </c>
      <c r="D2091" s="9"/>
    </row>
    <row r="2092" spans="1:4" x14ac:dyDescent="0.25">
      <c r="A2092" s="7" t="str">
        <f t="shared" si="32"/>
        <v>2016.1</v>
      </c>
      <c r="B2092" s="54">
        <v>42391</v>
      </c>
      <c r="C2092" s="52">
        <v>2.83</v>
      </c>
      <c r="D2092" s="9"/>
    </row>
    <row r="2093" spans="1:4" x14ac:dyDescent="0.25">
      <c r="A2093" s="7" t="str">
        <f t="shared" si="32"/>
        <v>2016.1</v>
      </c>
      <c r="B2093" s="54">
        <v>42390</v>
      </c>
      <c r="C2093" s="52">
        <v>2.79</v>
      </c>
      <c r="D2093" s="9"/>
    </row>
    <row r="2094" spans="1:4" x14ac:dyDescent="0.25">
      <c r="A2094" s="7" t="str">
        <f t="shared" si="32"/>
        <v>2016.1</v>
      </c>
      <c r="B2094" s="54">
        <v>42389</v>
      </c>
      <c r="C2094" s="52">
        <v>2.77</v>
      </c>
      <c r="D2094" s="9"/>
    </row>
    <row r="2095" spans="1:4" x14ac:dyDescent="0.25">
      <c r="A2095" s="7" t="str">
        <f t="shared" si="32"/>
        <v>2016.1</v>
      </c>
      <c r="B2095" s="54">
        <v>42388</v>
      </c>
      <c r="C2095" s="52">
        <v>2.82</v>
      </c>
      <c r="D2095" s="9"/>
    </row>
    <row r="2096" spans="1:4" x14ac:dyDescent="0.25">
      <c r="A2096" s="7" t="str">
        <f t="shared" si="32"/>
        <v>2016.1</v>
      </c>
      <c r="B2096" s="54">
        <v>42387</v>
      </c>
      <c r="C2096" s="52">
        <v>2.81</v>
      </c>
      <c r="D2096" s="9"/>
    </row>
    <row r="2097" spans="1:4" x14ac:dyDescent="0.25">
      <c r="A2097" s="7" t="str">
        <f t="shared" si="32"/>
        <v>2016.1</v>
      </c>
      <c r="B2097" s="54">
        <v>42384</v>
      </c>
      <c r="C2097" s="52">
        <v>2.81</v>
      </c>
      <c r="D2097" s="9"/>
    </row>
    <row r="2098" spans="1:4" x14ac:dyDescent="0.25">
      <c r="A2098" s="7" t="str">
        <f t="shared" si="32"/>
        <v>2016.1</v>
      </c>
      <c r="B2098" s="54">
        <v>42383</v>
      </c>
      <c r="C2098" s="52">
        <v>2.9</v>
      </c>
      <c r="D2098" s="9"/>
    </row>
    <row r="2099" spans="1:4" x14ac:dyDescent="0.25">
      <c r="A2099" s="7" t="str">
        <f t="shared" si="32"/>
        <v>2016.1</v>
      </c>
      <c r="B2099" s="54">
        <v>42382</v>
      </c>
      <c r="C2099" s="52">
        <v>2.85</v>
      </c>
      <c r="D2099" s="9"/>
    </row>
    <row r="2100" spans="1:4" x14ac:dyDescent="0.25">
      <c r="A2100" s="7" t="str">
        <f t="shared" si="32"/>
        <v>2016.1</v>
      </c>
      <c r="B2100" s="54">
        <v>42381</v>
      </c>
      <c r="C2100" s="52">
        <v>2.89</v>
      </c>
      <c r="D2100" s="9"/>
    </row>
    <row r="2101" spans="1:4" x14ac:dyDescent="0.25">
      <c r="A2101" s="7" t="str">
        <f t="shared" si="32"/>
        <v>2016.1</v>
      </c>
      <c r="B2101" s="54">
        <v>42380</v>
      </c>
      <c r="C2101" s="52">
        <v>2.96</v>
      </c>
      <c r="D2101" s="9"/>
    </row>
    <row r="2102" spans="1:4" x14ac:dyDescent="0.25">
      <c r="A2102" s="7" t="str">
        <f t="shared" si="32"/>
        <v>2016.1</v>
      </c>
      <c r="B2102" s="54">
        <v>42377</v>
      </c>
      <c r="C2102" s="52">
        <v>2.91</v>
      </c>
      <c r="D2102" s="9"/>
    </row>
    <row r="2103" spans="1:4" x14ac:dyDescent="0.25">
      <c r="A2103" s="7" t="str">
        <f t="shared" si="32"/>
        <v>2016.1</v>
      </c>
      <c r="B2103" s="54">
        <v>42376</v>
      </c>
      <c r="C2103" s="52">
        <v>2.92</v>
      </c>
      <c r="D2103" s="9"/>
    </row>
    <row r="2104" spans="1:4" x14ac:dyDescent="0.25">
      <c r="A2104" s="7" t="str">
        <f t="shared" si="32"/>
        <v>2016.1</v>
      </c>
      <c r="B2104" s="54">
        <v>42375</v>
      </c>
      <c r="C2104" s="52">
        <v>2.94</v>
      </c>
      <c r="D2104" s="9"/>
    </row>
    <row r="2105" spans="1:4" x14ac:dyDescent="0.25">
      <c r="A2105" s="7" t="str">
        <f t="shared" si="32"/>
        <v>2016.1</v>
      </c>
      <c r="B2105" s="54">
        <v>42374</v>
      </c>
      <c r="C2105" s="52">
        <v>3.01</v>
      </c>
      <c r="D2105" s="9"/>
    </row>
    <row r="2106" spans="1:4" x14ac:dyDescent="0.25">
      <c r="A2106" s="7" t="str">
        <f t="shared" si="32"/>
        <v>2016.1</v>
      </c>
      <c r="B2106" s="54">
        <v>42373</v>
      </c>
      <c r="C2106" s="52">
        <v>2.98</v>
      </c>
      <c r="D2106" s="9"/>
    </row>
    <row r="2107" spans="1:4" x14ac:dyDescent="0.25">
      <c r="A2107" s="7" t="str">
        <f t="shared" si="32"/>
        <v>2016.1</v>
      </c>
      <c r="B2107" s="54">
        <v>42370</v>
      </c>
      <c r="C2107" s="52">
        <v>3.01</v>
      </c>
      <c r="D2107" s="9"/>
    </row>
    <row r="2108" spans="1:4" x14ac:dyDescent="0.25">
      <c r="A2108" s="7" t="str">
        <f t="shared" si="32"/>
        <v>2015.4</v>
      </c>
      <c r="B2108" s="54">
        <v>42369</v>
      </c>
      <c r="C2108" s="52">
        <v>3.01</v>
      </c>
      <c r="D2108" s="9"/>
    </row>
    <row r="2109" spans="1:4" x14ac:dyDescent="0.25">
      <c r="A2109" s="7" t="str">
        <f t="shared" si="32"/>
        <v>2015.4</v>
      </c>
      <c r="B2109" s="54">
        <v>42368</v>
      </c>
      <c r="C2109" s="52">
        <v>3.04</v>
      </c>
      <c r="D2109" s="9"/>
    </row>
    <row r="2110" spans="1:4" x14ac:dyDescent="0.25">
      <c r="A2110" s="7" t="str">
        <f t="shared" si="32"/>
        <v>2015.4</v>
      </c>
      <c r="B2110" s="54">
        <v>42367</v>
      </c>
      <c r="C2110" s="52">
        <v>3.04</v>
      </c>
      <c r="D2110" s="9"/>
    </row>
    <row r="2111" spans="1:4" x14ac:dyDescent="0.25">
      <c r="A2111" s="7" t="str">
        <f t="shared" si="32"/>
        <v>2015.4</v>
      </c>
      <c r="B2111" s="54">
        <v>42366</v>
      </c>
      <c r="C2111" s="52">
        <v>2.95</v>
      </c>
      <c r="D2111" s="9"/>
    </row>
    <row r="2112" spans="1:4" x14ac:dyDescent="0.25">
      <c r="A2112" s="7" t="str">
        <f t="shared" si="32"/>
        <v>2015.4</v>
      </c>
      <c r="B2112" s="54">
        <v>42363</v>
      </c>
      <c r="C2112" s="52">
        <v>2.96</v>
      </c>
      <c r="D2112" s="9"/>
    </row>
    <row r="2113" spans="1:4" x14ac:dyDescent="0.25">
      <c r="A2113" s="7" t="str">
        <f t="shared" si="32"/>
        <v>2015.4</v>
      </c>
      <c r="B2113" s="54">
        <v>42362</v>
      </c>
      <c r="C2113" s="52">
        <v>2.96</v>
      </c>
      <c r="D2113" s="9"/>
    </row>
    <row r="2114" spans="1:4" x14ac:dyDescent="0.25">
      <c r="A2114" s="7" t="str">
        <f t="shared" si="32"/>
        <v>2015.4</v>
      </c>
      <c r="B2114" s="54">
        <v>42361</v>
      </c>
      <c r="C2114" s="52">
        <v>3</v>
      </c>
      <c r="D2114" s="9"/>
    </row>
    <row r="2115" spans="1:4" x14ac:dyDescent="0.25">
      <c r="A2115" s="7" t="str">
        <f t="shared" si="32"/>
        <v>2015.4</v>
      </c>
      <c r="B2115" s="54">
        <v>42360</v>
      </c>
      <c r="C2115" s="52">
        <v>2.96</v>
      </c>
      <c r="D2115" s="9"/>
    </row>
    <row r="2116" spans="1:4" x14ac:dyDescent="0.25">
      <c r="A2116" s="7" t="str">
        <f t="shared" ref="A2116:A2179" si="33">YEAR(B2116)&amp;"."&amp;INT((MONTH(B2116)-1)/3)+1</f>
        <v>2015.4</v>
      </c>
      <c r="B2116" s="54">
        <v>42359</v>
      </c>
      <c r="C2116" s="52">
        <v>2.92</v>
      </c>
      <c r="D2116" s="9"/>
    </row>
    <row r="2117" spans="1:4" x14ac:dyDescent="0.25">
      <c r="A2117" s="7" t="str">
        <f t="shared" si="33"/>
        <v>2015.4</v>
      </c>
      <c r="B2117" s="54">
        <v>42356</v>
      </c>
      <c r="C2117" s="52">
        <v>2.9</v>
      </c>
      <c r="D2117" s="9"/>
    </row>
    <row r="2118" spans="1:4" x14ac:dyDescent="0.25">
      <c r="A2118" s="7" t="str">
        <f t="shared" si="33"/>
        <v>2015.4</v>
      </c>
      <c r="B2118" s="54">
        <v>42355</v>
      </c>
      <c r="C2118" s="52">
        <v>2.94</v>
      </c>
      <c r="D2118" s="9"/>
    </row>
    <row r="2119" spans="1:4" x14ac:dyDescent="0.25">
      <c r="A2119" s="7" t="str">
        <f t="shared" si="33"/>
        <v>2015.4</v>
      </c>
      <c r="B2119" s="54">
        <v>42354</v>
      </c>
      <c r="C2119" s="52">
        <v>3.02</v>
      </c>
      <c r="D2119" s="9"/>
    </row>
    <row r="2120" spans="1:4" x14ac:dyDescent="0.25">
      <c r="A2120" s="7" t="str">
        <f t="shared" si="33"/>
        <v>2015.4</v>
      </c>
      <c r="B2120" s="54">
        <v>42353</v>
      </c>
      <c r="C2120" s="52">
        <v>3</v>
      </c>
      <c r="D2120" s="9"/>
    </row>
    <row r="2121" spans="1:4" x14ac:dyDescent="0.25">
      <c r="A2121" s="7" t="str">
        <f t="shared" si="33"/>
        <v>2015.4</v>
      </c>
      <c r="B2121" s="54">
        <v>42352</v>
      </c>
      <c r="C2121" s="52">
        <v>2.96</v>
      </c>
      <c r="D2121" s="9"/>
    </row>
    <row r="2122" spans="1:4" x14ac:dyDescent="0.25">
      <c r="A2122" s="7" t="str">
        <f t="shared" si="33"/>
        <v>2015.4</v>
      </c>
      <c r="B2122" s="54">
        <v>42349</v>
      </c>
      <c r="C2122" s="52">
        <v>2.87</v>
      </c>
      <c r="D2122" s="9"/>
    </row>
    <row r="2123" spans="1:4" x14ac:dyDescent="0.25">
      <c r="A2123" s="7" t="str">
        <f t="shared" si="33"/>
        <v>2015.4</v>
      </c>
      <c r="B2123" s="54">
        <v>42348</v>
      </c>
      <c r="C2123" s="52">
        <v>2.98</v>
      </c>
      <c r="D2123" s="9"/>
    </row>
    <row r="2124" spans="1:4" x14ac:dyDescent="0.25">
      <c r="A2124" s="7" t="str">
        <f t="shared" si="33"/>
        <v>2015.4</v>
      </c>
      <c r="B2124" s="54">
        <v>42347</v>
      </c>
      <c r="C2124" s="52">
        <v>2.97</v>
      </c>
      <c r="D2124" s="9"/>
    </row>
    <row r="2125" spans="1:4" x14ac:dyDescent="0.25">
      <c r="A2125" s="7" t="str">
        <f t="shared" si="33"/>
        <v>2015.4</v>
      </c>
      <c r="B2125" s="54">
        <v>42346</v>
      </c>
      <c r="C2125" s="52">
        <v>2.97</v>
      </c>
      <c r="D2125" s="9"/>
    </row>
    <row r="2126" spans="1:4" x14ac:dyDescent="0.25">
      <c r="A2126" s="7" t="str">
        <f t="shared" si="33"/>
        <v>2015.4</v>
      </c>
      <c r="B2126" s="54">
        <v>42345</v>
      </c>
      <c r="C2126" s="52">
        <v>2.95</v>
      </c>
      <c r="D2126" s="9"/>
    </row>
    <row r="2127" spans="1:4" x14ac:dyDescent="0.25">
      <c r="A2127" s="7" t="str">
        <f t="shared" si="33"/>
        <v>2015.4</v>
      </c>
      <c r="B2127" s="54">
        <v>42342</v>
      </c>
      <c r="C2127" s="52">
        <v>3.01</v>
      </c>
      <c r="D2127" s="9"/>
    </row>
    <row r="2128" spans="1:4" x14ac:dyDescent="0.25">
      <c r="A2128" s="7" t="str">
        <f t="shared" si="33"/>
        <v>2015.4</v>
      </c>
      <c r="B2128" s="54">
        <v>42341</v>
      </c>
      <c r="C2128" s="52">
        <v>3.07</v>
      </c>
      <c r="D2128" s="9"/>
    </row>
    <row r="2129" spans="1:4" x14ac:dyDescent="0.25">
      <c r="A2129" s="7" t="str">
        <f t="shared" si="33"/>
        <v>2015.4</v>
      </c>
      <c r="B2129" s="54">
        <v>42340</v>
      </c>
      <c r="C2129" s="52">
        <v>2.91</v>
      </c>
      <c r="D2129" s="9"/>
    </row>
    <row r="2130" spans="1:4" x14ac:dyDescent="0.25">
      <c r="A2130" s="7" t="str">
        <f t="shared" si="33"/>
        <v>2015.4</v>
      </c>
      <c r="B2130" s="54">
        <v>42339</v>
      </c>
      <c r="C2130" s="52">
        <v>2.91</v>
      </c>
      <c r="D2130" s="9"/>
    </row>
    <row r="2131" spans="1:4" x14ac:dyDescent="0.25">
      <c r="A2131" s="7" t="str">
        <f t="shared" si="33"/>
        <v>2015.4</v>
      </c>
      <c r="B2131" s="54">
        <v>42338</v>
      </c>
      <c r="C2131" s="52">
        <v>2.98</v>
      </c>
      <c r="D2131" s="9"/>
    </row>
    <row r="2132" spans="1:4" x14ac:dyDescent="0.25">
      <c r="A2132" s="7" t="str">
        <f t="shared" si="33"/>
        <v>2015.4</v>
      </c>
      <c r="B2132" s="54">
        <v>42335</v>
      </c>
      <c r="C2132" s="52">
        <v>3</v>
      </c>
      <c r="D2132" s="9"/>
    </row>
    <row r="2133" spans="1:4" x14ac:dyDescent="0.25">
      <c r="A2133" s="7" t="str">
        <f t="shared" si="33"/>
        <v>2015.4</v>
      </c>
      <c r="B2133" s="54">
        <v>42334</v>
      </c>
      <c r="C2133" s="52">
        <v>3</v>
      </c>
      <c r="D2133" s="9"/>
    </row>
    <row r="2134" spans="1:4" x14ac:dyDescent="0.25">
      <c r="A2134" s="7" t="str">
        <f t="shared" si="33"/>
        <v>2015.4</v>
      </c>
      <c r="B2134" s="54">
        <v>42333</v>
      </c>
      <c r="C2134" s="52">
        <v>3</v>
      </c>
      <c r="D2134" s="9"/>
    </row>
    <row r="2135" spans="1:4" x14ac:dyDescent="0.25">
      <c r="A2135" s="7" t="str">
        <f t="shared" si="33"/>
        <v>2015.4</v>
      </c>
      <c r="B2135" s="54">
        <v>42332</v>
      </c>
      <c r="C2135" s="52">
        <v>3</v>
      </c>
      <c r="D2135" s="9"/>
    </row>
    <row r="2136" spans="1:4" x14ac:dyDescent="0.25">
      <c r="A2136" s="7" t="str">
        <f t="shared" si="33"/>
        <v>2015.4</v>
      </c>
      <c r="B2136" s="54">
        <v>42331</v>
      </c>
      <c r="C2136" s="52">
        <v>3</v>
      </c>
      <c r="D2136" s="9"/>
    </row>
    <row r="2137" spans="1:4" x14ac:dyDescent="0.25">
      <c r="A2137" s="7" t="str">
        <f t="shared" si="33"/>
        <v>2015.4</v>
      </c>
      <c r="B2137" s="54">
        <v>42328</v>
      </c>
      <c r="C2137" s="52">
        <v>3.02</v>
      </c>
      <c r="D2137" s="9"/>
    </row>
    <row r="2138" spans="1:4" x14ac:dyDescent="0.25">
      <c r="A2138" s="7" t="str">
        <f t="shared" si="33"/>
        <v>2015.4</v>
      </c>
      <c r="B2138" s="54">
        <v>42327</v>
      </c>
      <c r="C2138" s="52">
        <v>3</v>
      </c>
      <c r="D2138" s="9"/>
    </row>
    <row r="2139" spans="1:4" x14ac:dyDescent="0.25">
      <c r="A2139" s="7" t="str">
        <f t="shared" si="33"/>
        <v>2015.4</v>
      </c>
      <c r="B2139" s="54">
        <v>42326</v>
      </c>
      <c r="C2139" s="52">
        <v>3.04</v>
      </c>
      <c r="D2139" s="9"/>
    </row>
    <row r="2140" spans="1:4" x14ac:dyDescent="0.25">
      <c r="A2140" s="7" t="str">
        <f t="shared" si="33"/>
        <v>2015.4</v>
      </c>
      <c r="B2140" s="54">
        <v>42325</v>
      </c>
      <c r="C2140" s="52">
        <v>3.04</v>
      </c>
      <c r="D2140" s="9"/>
    </row>
    <row r="2141" spans="1:4" x14ac:dyDescent="0.25">
      <c r="A2141" s="7" t="str">
        <f t="shared" si="33"/>
        <v>2015.4</v>
      </c>
      <c r="B2141" s="54">
        <v>42324</v>
      </c>
      <c r="C2141" s="52">
        <v>3.07</v>
      </c>
      <c r="D2141" s="9"/>
    </row>
    <row r="2142" spans="1:4" x14ac:dyDescent="0.25">
      <c r="A2142" s="7" t="str">
        <f t="shared" si="33"/>
        <v>2015.4</v>
      </c>
      <c r="B2142" s="54">
        <v>42321</v>
      </c>
      <c r="C2142" s="52">
        <v>3.06</v>
      </c>
      <c r="D2142" s="9"/>
    </row>
    <row r="2143" spans="1:4" x14ac:dyDescent="0.25">
      <c r="A2143" s="7" t="str">
        <f t="shared" si="33"/>
        <v>2015.4</v>
      </c>
      <c r="B2143" s="54">
        <v>42320</v>
      </c>
      <c r="C2143" s="52">
        <v>3.09</v>
      </c>
      <c r="D2143" s="9"/>
    </row>
    <row r="2144" spans="1:4" x14ac:dyDescent="0.25">
      <c r="A2144" s="7" t="str">
        <f t="shared" si="33"/>
        <v>2015.4</v>
      </c>
      <c r="B2144" s="54">
        <v>42319</v>
      </c>
      <c r="C2144" s="52">
        <v>3.1</v>
      </c>
      <c r="D2144" s="9"/>
    </row>
    <row r="2145" spans="1:4" x14ac:dyDescent="0.25">
      <c r="A2145" s="7" t="str">
        <f t="shared" si="33"/>
        <v>2015.4</v>
      </c>
      <c r="B2145" s="54">
        <v>42318</v>
      </c>
      <c r="C2145" s="52">
        <v>3.1</v>
      </c>
      <c r="D2145" s="9"/>
    </row>
    <row r="2146" spans="1:4" x14ac:dyDescent="0.25">
      <c r="A2146" s="7" t="str">
        <f t="shared" si="33"/>
        <v>2015.4</v>
      </c>
      <c r="B2146" s="54">
        <v>42317</v>
      </c>
      <c r="C2146" s="52">
        <v>3.12</v>
      </c>
      <c r="D2146" s="9"/>
    </row>
    <row r="2147" spans="1:4" x14ac:dyDescent="0.25">
      <c r="A2147" s="7" t="str">
        <f t="shared" si="33"/>
        <v>2015.4</v>
      </c>
      <c r="B2147" s="54">
        <v>42314</v>
      </c>
      <c r="C2147" s="52">
        <v>3.09</v>
      </c>
      <c r="D2147" s="9"/>
    </row>
    <row r="2148" spans="1:4" x14ac:dyDescent="0.25">
      <c r="A2148" s="7" t="str">
        <f t="shared" si="33"/>
        <v>2015.4</v>
      </c>
      <c r="B2148" s="54">
        <v>42313</v>
      </c>
      <c r="C2148" s="52">
        <v>3.01</v>
      </c>
      <c r="D2148" s="9"/>
    </row>
    <row r="2149" spans="1:4" x14ac:dyDescent="0.25">
      <c r="A2149" s="7" t="str">
        <f t="shared" si="33"/>
        <v>2015.4</v>
      </c>
      <c r="B2149" s="54">
        <v>42312</v>
      </c>
      <c r="C2149" s="52">
        <v>3</v>
      </c>
      <c r="D2149" s="9"/>
    </row>
    <row r="2150" spans="1:4" x14ac:dyDescent="0.25">
      <c r="A2150" s="7" t="str">
        <f t="shared" si="33"/>
        <v>2015.4</v>
      </c>
      <c r="B2150" s="54">
        <v>42311</v>
      </c>
      <c r="C2150" s="52">
        <v>3</v>
      </c>
      <c r="D2150" s="9"/>
    </row>
    <row r="2151" spans="1:4" x14ac:dyDescent="0.25">
      <c r="A2151" s="7" t="str">
        <f t="shared" si="33"/>
        <v>2015.4</v>
      </c>
      <c r="B2151" s="54">
        <v>42310</v>
      </c>
      <c r="C2151" s="52">
        <v>2.95</v>
      </c>
      <c r="D2151" s="9"/>
    </row>
    <row r="2152" spans="1:4" x14ac:dyDescent="0.25">
      <c r="A2152" s="7" t="str">
        <f t="shared" si="33"/>
        <v>2015.4</v>
      </c>
      <c r="B2152" s="54">
        <v>42307</v>
      </c>
      <c r="C2152" s="52">
        <v>2.93</v>
      </c>
      <c r="D2152" s="9"/>
    </row>
    <row r="2153" spans="1:4" x14ac:dyDescent="0.25">
      <c r="A2153" s="7" t="str">
        <f t="shared" si="33"/>
        <v>2015.4</v>
      </c>
      <c r="B2153" s="54">
        <v>42306</v>
      </c>
      <c r="C2153" s="52">
        <v>2.96</v>
      </c>
      <c r="D2153" s="9"/>
    </row>
    <row r="2154" spans="1:4" x14ac:dyDescent="0.25">
      <c r="A2154" s="7" t="str">
        <f t="shared" si="33"/>
        <v>2015.4</v>
      </c>
      <c r="B2154" s="54">
        <v>42305</v>
      </c>
      <c r="C2154" s="52">
        <v>2.87</v>
      </c>
      <c r="D2154" s="9"/>
    </row>
    <row r="2155" spans="1:4" x14ac:dyDescent="0.25">
      <c r="A2155" s="7" t="str">
        <f t="shared" si="33"/>
        <v>2015.4</v>
      </c>
      <c r="B2155" s="54">
        <v>42304</v>
      </c>
      <c r="C2155" s="52">
        <v>2.86</v>
      </c>
      <c r="D2155" s="9"/>
    </row>
    <row r="2156" spans="1:4" x14ac:dyDescent="0.25">
      <c r="A2156" s="7" t="str">
        <f t="shared" si="33"/>
        <v>2015.4</v>
      </c>
      <c r="B2156" s="54">
        <v>42303</v>
      </c>
      <c r="C2156" s="52">
        <v>2.87</v>
      </c>
      <c r="D2156" s="9"/>
    </row>
    <row r="2157" spans="1:4" x14ac:dyDescent="0.25">
      <c r="A2157" s="7" t="str">
        <f t="shared" si="33"/>
        <v>2015.4</v>
      </c>
      <c r="B2157" s="54">
        <v>42300</v>
      </c>
      <c r="C2157" s="52">
        <v>2.9</v>
      </c>
      <c r="D2157" s="9"/>
    </row>
    <row r="2158" spans="1:4" x14ac:dyDescent="0.25">
      <c r="A2158" s="7" t="str">
        <f t="shared" si="33"/>
        <v>2015.4</v>
      </c>
      <c r="B2158" s="54">
        <v>42299</v>
      </c>
      <c r="C2158" s="52">
        <v>2.87</v>
      </c>
      <c r="D2158" s="9"/>
    </row>
    <row r="2159" spans="1:4" x14ac:dyDescent="0.25">
      <c r="A2159" s="7" t="str">
        <f t="shared" si="33"/>
        <v>2015.4</v>
      </c>
      <c r="B2159" s="54">
        <v>42298</v>
      </c>
      <c r="C2159" s="52">
        <v>2.87</v>
      </c>
      <c r="D2159" s="9"/>
    </row>
    <row r="2160" spans="1:4" x14ac:dyDescent="0.25">
      <c r="A2160" s="7" t="str">
        <f t="shared" si="33"/>
        <v>2015.4</v>
      </c>
      <c r="B2160" s="54">
        <v>42297</v>
      </c>
      <c r="C2160" s="52">
        <v>2.92</v>
      </c>
      <c r="D2160" s="9"/>
    </row>
    <row r="2161" spans="1:4" x14ac:dyDescent="0.25">
      <c r="A2161" s="7" t="str">
        <f t="shared" si="33"/>
        <v>2015.4</v>
      </c>
      <c r="B2161" s="54">
        <v>42296</v>
      </c>
      <c r="C2161" s="52">
        <v>2.89</v>
      </c>
      <c r="D2161" s="9"/>
    </row>
    <row r="2162" spans="1:4" x14ac:dyDescent="0.25">
      <c r="A2162" s="7" t="str">
        <f t="shared" si="33"/>
        <v>2015.4</v>
      </c>
      <c r="B2162" s="54">
        <v>42293</v>
      </c>
      <c r="C2162" s="52">
        <v>2.87</v>
      </c>
      <c r="D2162" s="9"/>
    </row>
    <row r="2163" spans="1:4" x14ac:dyDescent="0.25">
      <c r="A2163" s="7" t="str">
        <f t="shared" si="33"/>
        <v>2015.4</v>
      </c>
      <c r="B2163" s="54">
        <v>42292</v>
      </c>
      <c r="C2163" s="52">
        <v>2.87</v>
      </c>
      <c r="D2163" s="9"/>
    </row>
    <row r="2164" spans="1:4" x14ac:dyDescent="0.25">
      <c r="A2164" s="7" t="str">
        <f t="shared" si="33"/>
        <v>2015.4</v>
      </c>
      <c r="B2164" s="54">
        <v>42291</v>
      </c>
      <c r="C2164" s="52">
        <v>2.84</v>
      </c>
      <c r="D2164" s="9"/>
    </row>
    <row r="2165" spans="1:4" x14ac:dyDescent="0.25">
      <c r="A2165" s="7" t="str">
        <f t="shared" si="33"/>
        <v>2015.4</v>
      </c>
      <c r="B2165" s="54">
        <v>42290</v>
      </c>
      <c r="C2165" s="52">
        <v>2.89</v>
      </c>
      <c r="D2165" s="9"/>
    </row>
    <row r="2166" spans="1:4" x14ac:dyDescent="0.25">
      <c r="A2166" s="7" t="str">
        <f t="shared" si="33"/>
        <v>2015.4</v>
      </c>
      <c r="B2166" s="54">
        <v>42289</v>
      </c>
      <c r="C2166" s="52">
        <v>2.94</v>
      </c>
      <c r="D2166" s="9"/>
    </row>
    <row r="2167" spans="1:4" x14ac:dyDescent="0.25">
      <c r="A2167" s="7" t="str">
        <f t="shared" si="33"/>
        <v>2015.4</v>
      </c>
      <c r="B2167" s="54">
        <v>42286</v>
      </c>
      <c r="C2167" s="52">
        <v>2.94</v>
      </c>
      <c r="D2167" s="9"/>
    </row>
    <row r="2168" spans="1:4" x14ac:dyDescent="0.25">
      <c r="A2168" s="7" t="str">
        <f t="shared" si="33"/>
        <v>2015.4</v>
      </c>
      <c r="B2168" s="54">
        <v>42285</v>
      </c>
      <c r="C2168" s="52">
        <v>2.96</v>
      </c>
      <c r="D2168" s="9"/>
    </row>
    <row r="2169" spans="1:4" x14ac:dyDescent="0.25">
      <c r="A2169" s="7" t="str">
        <f t="shared" si="33"/>
        <v>2015.4</v>
      </c>
      <c r="B2169" s="54">
        <v>42284</v>
      </c>
      <c r="C2169" s="52">
        <v>2.89</v>
      </c>
      <c r="D2169" s="9"/>
    </row>
    <row r="2170" spans="1:4" x14ac:dyDescent="0.25">
      <c r="A2170" s="7" t="str">
        <f t="shared" si="33"/>
        <v>2015.4</v>
      </c>
      <c r="B2170" s="54">
        <v>42283</v>
      </c>
      <c r="C2170" s="52">
        <v>2.88</v>
      </c>
      <c r="D2170" s="9"/>
    </row>
    <row r="2171" spans="1:4" x14ac:dyDescent="0.25">
      <c r="A2171" s="7" t="str">
        <f t="shared" si="33"/>
        <v>2015.4</v>
      </c>
      <c r="B2171" s="54">
        <v>42282</v>
      </c>
      <c r="C2171" s="52">
        <v>2.9</v>
      </c>
      <c r="D2171" s="9"/>
    </row>
    <row r="2172" spans="1:4" x14ac:dyDescent="0.25">
      <c r="A2172" s="7" t="str">
        <f t="shared" si="33"/>
        <v>2015.4</v>
      </c>
      <c r="B2172" s="54">
        <v>42279</v>
      </c>
      <c r="C2172" s="52">
        <v>2.82</v>
      </c>
      <c r="D2172" s="9"/>
    </row>
    <row r="2173" spans="1:4" x14ac:dyDescent="0.25">
      <c r="A2173" s="7" t="str">
        <f t="shared" si="33"/>
        <v>2015.4</v>
      </c>
      <c r="B2173" s="54">
        <v>42278</v>
      </c>
      <c r="C2173" s="52">
        <v>2.85</v>
      </c>
      <c r="D2173" s="9"/>
    </row>
    <row r="2174" spans="1:4" x14ac:dyDescent="0.25">
      <c r="A2174" s="7" t="str">
        <f t="shared" si="33"/>
        <v>2015.3</v>
      </c>
      <c r="B2174" s="54">
        <v>42277</v>
      </c>
      <c r="C2174" s="52">
        <v>2.87</v>
      </c>
      <c r="D2174" s="9"/>
    </row>
    <row r="2175" spans="1:4" x14ac:dyDescent="0.25">
      <c r="A2175" s="7" t="str">
        <f t="shared" si="33"/>
        <v>2015.3</v>
      </c>
      <c r="B2175" s="54">
        <v>42276</v>
      </c>
      <c r="C2175" s="52">
        <v>2.85</v>
      </c>
      <c r="D2175" s="9"/>
    </row>
    <row r="2176" spans="1:4" x14ac:dyDescent="0.25">
      <c r="A2176" s="7" t="str">
        <f t="shared" si="33"/>
        <v>2015.3</v>
      </c>
      <c r="B2176" s="54">
        <v>42275</v>
      </c>
      <c r="C2176" s="52">
        <v>2.87</v>
      </c>
      <c r="D2176" s="9"/>
    </row>
    <row r="2177" spans="1:4" x14ac:dyDescent="0.25">
      <c r="A2177" s="7" t="str">
        <f t="shared" si="33"/>
        <v>2015.3</v>
      </c>
      <c r="B2177" s="54">
        <v>42272</v>
      </c>
      <c r="C2177" s="52">
        <v>2.96</v>
      </c>
      <c r="D2177" s="9"/>
    </row>
    <row r="2178" spans="1:4" x14ac:dyDescent="0.25">
      <c r="A2178" s="7" t="str">
        <f t="shared" si="33"/>
        <v>2015.3</v>
      </c>
      <c r="B2178" s="54">
        <v>42271</v>
      </c>
      <c r="C2178" s="52">
        <v>2.91</v>
      </c>
      <c r="D2178" s="9"/>
    </row>
    <row r="2179" spans="1:4" x14ac:dyDescent="0.25">
      <c r="A2179" s="7" t="str">
        <f t="shared" si="33"/>
        <v>2015.3</v>
      </c>
      <c r="B2179" s="54">
        <v>42270</v>
      </c>
      <c r="C2179" s="52">
        <v>2.95</v>
      </c>
      <c r="D2179" s="9"/>
    </row>
    <row r="2180" spans="1:4" x14ac:dyDescent="0.25">
      <c r="A2180" s="7" t="str">
        <f t="shared" ref="A2180:A2243" si="34">YEAR(B2180)&amp;"."&amp;INT((MONTH(B2180)-1)/3)+1</f>
        <v>2015.3</v>
      </c>
      <c r="B2180" s="54">
        <v>42269</v>
      </c>
      <c r="C2180" s="52">
        <v>2.94</v>
      </c>
      <c r="D2180" s="9"/>
    </row>
    <row r="2181" spans="1:4" x14ac:dyDescent="0.25">
      <c r="A2181" s="7" t="str">
        <f t="shared" si="34"/>
        <v>2015.3</v>
      </c>
      <c r="B2181" s="54">
        <v>42268</v>
      </c>
      <c r="C2181" s="52">
        <v>3.02</v>
      </c>
      <c r="D2181" s="9"/>
    </row>
    <row r="2182" spans="1:4" x14ac:dyDescent="0.25">
      <c r="A2182" s="7" t="str">
        <f t="shared" si="34"/>
        <v>2015.3</v>
      </c>
      <c r="B2182" s="54">
        <v>42265</v>
      </c>
      <c r="C2182" s="52">
        <v>2.93</v>
      </c>
      <c r="D2182" s="9"/>
    </row>
    <row r="2183" spans="1:4" x14ac:dyDescent="0.25">
      <c r="A2183" s="7" t="str">
        <f t="shared" si="34"/>
        <v>2015.3</v>
      </c>
      <c r="B2183" s="54">
        <v>42264</v>
      </c>
      <c r="C2183" s="52">
        <v>3.02</v>
      </c>
      <c r="D2183" s="9"/>
    </row>
    <row r="2184" spans="1:4" x14ac:dyDescent="0.25">
      <c r="A2184" s="7" t="str">
        <f t="shared" si="34"/>
        <v>2015.3</v>
      </c>
      <c r="B2184" s="54">
        <v>42263</v>
      </c>
      <c r="C2184" s="52">
        <v>3.08</v>
      </c>
      <c r="D2184" s="9"/>
    </row>
    <row r="2185" spans="1:4" x14ac:dyDescent="0.25">
      <c r="A2185" s="7" t="str">
        <f t="shared" si="34"/>
        <v>2015.3</v>
      </c>
      <c r="B2185" s="54">
        <v>42262</v>
      </c>
      <c r="C2185" s="52">
        <v>3.06</v>
      </c>
      <c r="D2185" s="9"/>
    </row>
    <row r="2186" spans="1:4" x14ac:dyDescent="0.25">
      <c r="A2186" s="7" t="str">
        <f t="shared" si="34"/>
        <v>2015.3</v>
      </c>
      <c r="B2186" s="54">
        <v>42261</v>
      </c>
      <c r="C2186" s="52">
        <v>2.95</v>
      </c>
      <c r="D2186" s="9"/>
    </row>
    <row r="2187" spans="1:4" x14ac:dyDescent="0.25">
      <c r="A2187" s="7" t="str">
        <f t="shared" si="34"/>
        <v>2015.3</v>
      </c>
      <c r="B2187" s="54">
        <v>42258</v>
      </c>
      <c r="C2187" s="52">
        <v>2.95</v>
      </c>
      <c r="D2187" s="9"/>
    </row>
    <row r="2188" spans="1:4" x14ac:dyDescent="0.25">
      <c r="A2188" s="7" t="str">
        <f t="shared" si="34"/>
        <v>2015.3</v>
      </c>
      <c r="B2188" s="54">
        <v>42257</v>
      </c>
      <c r="C2188" s="52">
        <v>2.98</v>
      </c>
      <c r="D2188" s="9"/>
    </row>
    <row r="2189" spans="1:4" x14ac:dyDescent="0.25">
      <c r="A2189" s="7" t="str">
        <f t="shared" si="34"/>
        <v>2015.3</v>
      </c>
      <c r="B2189" s="54">
        <v>42256</v>
      </c>
      <c r="C2189" s="52">
        <v>2.96</v>
      </c>
      <c r="D2189" s="9"/>
    </row>
    <row r="2190" spans="1:4" x14ac:dyDescent="0.25">
      <c r="A2190" s="7" t="str">
        <f t="shared" si="34"/>
        <v>2015.3</v>
      </c>
      <c r="B2190" s="54">
        <v>42255</v>
      </c>
      <c r="C2190" s="52">
        <v>2.97</v>
      </c>
      <c r="D2190" s="9"/>
    </row>
    <row r="2191" spans="1:4" x14ac:dyDescent="0.25">
      <c r="A2191" s="7" t="str">
        <f t="shared" si="34"/>
        <v>2015.3</v>
      </c>
      <c r="B2191" s="54">
        <v>42254</v>
      </c>
      <c r="C2191" s="52">
        <v>2.89</v>
      </c>
      <c r="D2191" s="9"/>
    </row>
    <row r="2192" spans="1:4" x14ac:dyDescent="0.25">
      <c r="A2192" s="7" t="str">
        <f t="shared" si="34"/>
        <v>2015.3</v>
      </c>
      <c r="B2192" s="54">
        <v>42251</v>
      </c>
      <c r="C2192" s="52">
        <v>2.89</v>
      </c>
      <c r="D2192" s="9"/>
    </row>
    <row r="2193" spans="1:4" x14ac:dyDescent="0.25">
      <c r="A2193" s="7" t="str">
        <f t="shared" si="34"/>
        <v>2015.3</v>
      </c>
      <c r="B2193" s="54">
        <v>42250</v>
      </c>
      <c r="C2193" s="52">
        <v>2.95</v>
      </c>
      <c r="D2193" s="9"/>
    </row>
    <row r="2194" spans="1:4" x14ac:dyDescent="0.25">
      <c r="A2194" s="7" t="str">
        <f t="shared" si="34"/>
        <v>2015.3</v>
      </c>
      <c r="B2194" s="54">
        <v>42249</v>
      </c>
      <c r="C2194" s="52">
        <v>2.97</v>
      </c>
      <c r="D2194" s="9"/>
    </row>
    <row r="2195" spans="1:4" x14ac:dyDescent="0.25">
      <c r="A2195" s="7" t="str">
        <f t="shared" si="34"/>
        <v>2015.3</v>
      </c>
      <c r="B2195" s="54">
        <v>42248</v>
      </c>
      <c r="C2195" s="52">
        <v>2.93</v>
      </c>
      <c r="D2195" s="9"/>
    </row>
    <row r="2196" spans="1:4" x14ac:dyDescent="0.25">
      <c r="A2196" s="7" t="str">
        <f t="shared" si="34"/>
        <v>2015.3</v>
      </c>
      <c r="B2196" s="54">
        <v>42247</v>
      </c>
      <c r="C2196" s="52">
        <v>2.95</v>
      </c>
      <c r="D2196" s="9"/>
    </row>
    <row r="2197" spans="1:4" x14ac:dyDescent="0.25">
      <c r="A2197" s="7" t="str">
        <f t="shared" si="34"/>
        <v>2015.3</v>
      </c>
      <c r="B2197" s="54">
        <v>42244</v>
      </c>
      <c r="C2197" s="52">
        <v>2.92</v>
      </c>
      <c r="D2197" s="9"/>
    </row>
    <row r="2198" spans="1:4" x14ac:dyDescent="0.25">
      <c r="A2198" s="7" t="str">
        <f t="shared" si="34"/>
        <v>2015.3</v>
      </c>
      <c r="B2198" s="54">
        <v>42243</v>
      </c>
      <c r="C2198" s="52">
        <v>2.93</v>
      </c>
      <c r="D2198" s="9"/>
    </row>
    <row r="2199" spans="1:4" x14ac:dyDescent="0.25">
      <c r="A2199" s="7" t="str">
        <f t="shared" si="34"/>
        <v>2015.3</v>
      </c>
      <c r="B2199" s="54">
        <v>42242</v>
      </c>
      <c r="C2199" s="52">
        <v>2.94</v>
      </c>
      <c r="D2199" s="9"/>
    </row>
    <row r="2200" spans="1:4" x14ac:dyDescent="0.25">
      <c r="A2200" s="7" t="str">
        <f t="shared" si="34"/>
        <v>2015.3</v>
      </c>
      <c r="B2200" s="54">
        <v>42241</v>
      </c>
      <c r="C2200" s="52">
        <v>2.84</v>
      </c>
      <c r="D2200" s="9"/>
    </row>
    <row r="2201" spans="1:4" x14ac:dyDescent="0.25">
      <c r="A2201" s="7" t="str">
        <f t="shared" si="34"/>
        <v>2015.3</v>
      </c>
      <c r="B2201" s="54">
        <v>42240</v>
      </c>
      <c r="C2201" s="52">
        <v>2.73</v>
      </c>
      <c r="D2201" s="9"/>
    </row>
    <row r="2202" spans="1:4" x14ac:dyDescent="0.25">
      <c r="A2202" s="7" t="str">
        <f t="shared" si="34"/>
        <v>2015.3</v>
      </c>
      <c r="B2202" s="54">
        <v>42237</v>
      </c>
      <c r="C2202" s="52">
        <v>2.74</v>
      </c>
      <c r="D2202" s="9"/>
    </row>
    <row r="2203" spans="1:4" x14ac:dyDescent="0.25">
      <c r="A2203" s="7" t="str">
        <f t="shared" si="34"/>
        <v>2015.3</v>
      </c>
      <c r="B2203" s="54">
        <v>42236</v>
      </c>
      <c r="C2203" s="52">
        <v>2.76</v>
      </c>
      <c r="D2203" s="9"/>
    </row>
    <row r="2204" spans="1:4" x14ac:dyDescent="0.25">
      <c r="A2204" s="7" t="str">
        <f t="shared" si="34"/>
        <v>2015.3</v>
      </c>
      <c r="B2204" s="54">
        <v>42235</v>
      </c>
      <c r="C2204" s="52">
        <v>2.81</v>
      </c>
      <c r="D2204" s="9"/>
    </row>
    <row r="2205" spans="1:4" x14ac:dyDescent="0.25">
      <c r="A2205" s="7" t="str">
        <f t="shared" si="34"/>
        <v>2015.3</v>
      </c>
      <c r="B2205" s="54">
        <v>42234</v>
      </c>
      <c r="C2205" s="52">
        <v>2.87</v>
      </c>
      <c r="D2205" s="9"/>
    </row>
    <row r="2206" spans="1:4" x14ac:dyDescent="0.25">
      <c r="A2206" s="7" t="str">
        <f t="shared" si="34"/>
        <v>2015.3</v>
      </c>
      <c r="B2206" s="54">
        <v>42233</v>
      </c>
      <c r="C2206" s="52">
        <v>2.81</v>
      </c>
      <c r="D2206" s="9"/>
    </row>
    <row r="2207" spans="1:4" x14ac:dyDescent="0.25">
      <c r="A2207" s="7" t="str">
        <f t="shared" si="34"/>
        <v>2015.3</v>
      </c>
      <c r="B2207" s="54">
        <v>42230</v>
      </c>
      <c r="C2207" s="52">
        <v>2.84</v>
      </c>
      <c r="D2207" s="9"/>
    </row>
    <row r="2208" spans="1:4" x14ac:dyDescent="0.25">
      <c r="A2208" s="7" t="str">
        <f t="shared" si="34"/>
        <v>2015.3</v>
      </c>
      <c r="B2208" s="54">
        <v>42229</v>
      </c>
      <c r="C2208" s="52">
        <v>2.86</v>
      </c>
      <c r="D2208" s="9"/>
    </row>
    <row r="2209" spans="1:4" x14ac:dyDescent="0.25">
      <c r="A2209" s="7" t="str">
        <f t="shared" si="34"/>
        <v>2015.3</v>
      </c>
      <c r="B2209" s="54">
        <v>42228</v>
      </c>
      <c r="C2209" s="52">
        <v>2.84</v>
      </c>
      <c r="D2209" s="9"/>
    </row>
    <row r="2210" spans="1:4" x14ac:dyDescent="0.25">
      <c r="A2210" s="7" t="str">
        <f t="shared" si="34"/>
        <v>2015.3</v>
      </c>
      <c r="B2210" s="54">
        <v>42227</v>
      </c>
      <c r="C2210" s="52">
        <v>2.81</v>
      </c>
      <c r="D2210" s="9"/>
    </row>
    <row r="2211" spans="1:4" x14ac:dyDescent="0.25">
      <c r="A2211" s="7" t="str">
        <f t="shared" si="34"/>
        <v>2015.3</v>
      </c>
      <c r="B2211" s="54">
        <v>42226</v>
      </c>
      <c r="C2211" s="52">
        <v>2.89</v>
      </c>
      <c r="D2211" s="9"/>
    </row>
    <row r="2212" spans="1:4" x14ac:dyDescent="0.25">
      <c r="A2212" s="7" t="str">
        <f t="shared" si="34"/>
        <v>2015.3</v>
      </c>
      <c r="B2212" s="54">
        <v>42223</v>
      </c>
      <c r="C2212" s="52">
        <v>2.83</v>
      </c>
      <c r="D2212" s="9"/>
    </row>
    <row r="2213" spans="1:4" x14ac:dyDescent="0.25">
      <c r="A2213" s="7" t="str">
        <f t="shared" si="34"/>
        <v>2015.3</v>
      </c>
      <c r="B2213" s="54">
        <v>42222</v>
      </c>
      <c r="C2213" s="52">
        <v>2.9</v>
      </c>
      <c r="D2213" s="9"/>
    </row>
    <row r="2214" spans="1:4" x14ac:dyDescent="0.25">
      <c r="A2214" s="7" t="str">
        <f t="shared" si="34"/>
        <v>2015.3</v>
      </c>
      <c r="B2214" s="54">
        <v>42221</v>
      </c>
      <c r="C2214" s="52">
        <v>2.94</v>
      </c>
      <c r="D2214" s="9"/>
    </row>
    <row r="2215" spans="1:4" x14ac:dyDescent="0.25">
      <c r="A2215" s="7" t="str">
        <f t="shared" si="34"/>
        <v>2015.3</v>
      </c>
      <c r="B2215" s="54">
        <v>42220</v>
      </c>
      <c r="C2215" s="52">
        <v>2.9</v>
      </c>
      <c r="D2215" s="9"/>
    </row>
    <row r="2216" spans="1:4" x14ac:dyDescent="0.25">
      <c r="A2216" s="7" t="str">
        <f t="shared" si="34"/>
        <v>2015.3</v>
      </c>
      <c r="B2216" s="54">
        <v>42219</v>
      </c>
      <c r="C2216" s="52">
        <v>2.86</v>
      </c>
      <c r="D2216" s="9"/>
    </row>
    <row r="2217" spans="1:4" x14ac:dyDescent="0.25">
      <c r="A2217" s="7" t="str">
        <f t="shared" si="34"/>
        <v>2015.3</v>
      </c>
      <c r="B2217" s="54">
        <v>42216</v>
      </c>
      <c r="C2217" s="52">
        <v>2.92</v>
      </c>
      <c r="D2217" s="9"/>
    </row>
    <row r="2218" spans="1:4" x14ac:dyDescent="0.25">
      <c r="A2218" s="7" t="str">
        <f t="shared" si="34"/>
        <v>2015.3</v>
      </c>
      <c r="B2218" s="54">
        <v>42215</v>
      </c>
      <c r="C2218" s="52">
        <v>2.96</v>
      </c>
      <c r="D2218" s="9"/>
    </row>
    <row r="2219" spans="1:4" x14ac:dyDescent="0.25">
      <c r="A2219" s="7" t="str">
        <f t="shared" si="34"/>
        <v>2015.3</v>
      </c>
      <c r="B2219" s="54">
        <v>42214</v>
      </c>
      <c r="C2219" s="52">
        <v>2.99</v>
      </c>
      <c r="D2219" s="9"/>
    </row>
    <row r="2220" spans="1:4" x14ac:dyDescent="0.25">
      <c r="A2220" s="7" t="str">
        <f t="shared" si="34"/>
        <v>2015.3</v>
      </c>
      <c r="B2220" s="54">
        <v>42213</v>
      </c>
      <c r="C2220" s="52">
        <v>2.96</v>
      </c>
      <c r="D2220" s="9"/>
    </row>
    <row r="2221" spans="1:4" x14ac:dyDescent="0.25">
      <c r="A2221" s="7" t="str">
        <f t="shared" si="34"/>
        <v>2015.3</v>
      </c>
      <c r="B2221" s="54">
        <v>42212</v>
      </c>
      <c r="C2221" s="52">
        <v>2.93</v>
      </c>
      <c r="D2221" s="9"/>
    </row>
    <row r="2222" spans="1:4" x14ac:dyDescent="0.25">
      <c r="A2222" s="7" t="str">
        <f t="shared" si="34"/>
        <v>2015.3</v>
      </c>
      <c r="B2222" s="54">
        <v>42209</v>
      </c>
      <c r="C2222" s="52">
        <v>2.96</v>
      </c>
      <c r="D2222" s="9"/>
    </row>
    <row r="2223" spans="1:4" x14ac:dyDescent="0.25">
      <c r="A2223" s="7" t="str">
        <f t="shared" si="34"/>
        <v>2015.3</v>
      </c>
      <c r="B2223" s="54">
        <v>42208</v>
      </c>
      <c r="C2223" s="52">
        <v>2.98</v>
      </c>
      <c r="D2223" s="9"/>
    </row>
    <row r="2224" spans="1:4" x14ac:dyDescent="0.25">
      <c r="A2224" s="7" t="str">
        <f t="shared" si="34"/>
        <v>2015.3</v>
      </c>
      <c r="B2224" s="54">
        <v>42207</v>
      </c>
      <c r="C2224" s="52">
        <v>3.04</v>
      </c>
      <c r="D2224" s="9"/>
    </row>
    <row r="2225" spans="1:4" x14ac:dyDescent="0.25">
      <c r="A2225" s="7" t="str">
        <f t="shared" si="34"/>
        <v>2015.3</v>
      </c>
      <c r="B2225" s="54">
        <v>42206</v>
      </c>
      <c r="C2225" s="52">
        <v>3.08</v>
      </c>
      <c r="D2225" s="9"/>
    </row>
    <row r="2226" spans="1:4" x14ac:dyDescent="0.25">
      <c r="A2226" s="7" t="str">
        <f t="shared" si="34"/>
        <v>2015.3</v>
      </c>
      <c r="B2226" s="54">
        <v>42205</v>
      </c>
      <c r="C2226" s="52">
        <v>3.1</v>
      </c>
      <c r="D2226" s="9"/>
    </row>
    <row r="2227" spans="1:4" x14ac:dyDescent="0.25">
      <c r="A2227" s="7" t="str">
        <f t="shared" si="34"/>
        <v>2015.3</v>
      </c>
      <c r="B2227" s="54">
        <v>42202</v>
      </c>
      <c r="C2227" s="52">
        <v>3.08</v>
      </c>
      <c r="D2227" s="9"/>
    </row>
    <row r="2228" spans="1:4" x14ac:dyDescent="0.25">
      <c r="A2228" s="7" t="str">
        <f t="shared" si="34"/>
        <v>2015.3</v>
      </c>
      <c r="B2228" s="54">
        <v>42201</v>
      </c>
      <c r="C2228" s="52">
        <v>3.11</v>
      </c>
      <c r="D2228" s="9"/>
    </row>
    <row r="2229" spans="1:4" x14ac:dyDescent="0.25">
      <c r="A2229" s="7" t="str">
        <f t="shared" si="34"/>
        <v>2015.3</v>
      </c>
      <c r="B2229" s="54">
        <v>42200</v>
      </c>
      <c r="C2229" s="52">
        <v>3.13</v>
      </c>
      <c r="D2229" s="9"/>
    </row>
    <row r="2230" spans="1:4" x14ac:dyDescent="0.25">
      <c r="A2230" s="7" t="str">
        <f t="shared" si="34"/>
        <v>2015.3</v>
      </c>
      <c r="B2230" s="54">
        <v>42199</v>
      </c>
      <c r="C2230" s="52">
        <v>3.2</v>
      </c>
      <c r="D2230" s="9"/>
    </row>
    <row r="2231" spans="1:4" x14ac:dyDescent="0.25">
      <c r="A2231" s="7" t="str">
        <f t="shared" si="34"/>
        <v>2015.3</v>
      </c>
      <c r="B2231" s="54">
        <v>42198</v>
      </c>
      <c r="C2231" s="52">
        <v>3.21</v>
      </c>
      <c r="D2231" s="9"/>
    </row>
    <row r="2232" spans="1:4" x14ac:dyDescent="0.25">
      <c r="A2232" s="7" t="str">
        <f t="shared" si="34"/>
        <v>2015.3</v>
      </c>
      <c r="B2232" s="54">
        <v>42195</v>
      </c>
      <c r="C2232" s="52">
        <v>3.2</v>
      </c>
      <c r="D2232" s="9"/>
    </row>
    <row r="2233" spans="1:4" x14ac:dyDescent="0.25">
      <c r="A2233" s="7" t="str">
        <f t="shared" si="34"/>
        <v>2015.3</v>
      </c>
      <c r="B2233" s="54">
        <v>42194</v>
      </c>
      <c r="C2233" s="52">
        <v>3.11</v>
      </c>
      <c r="D2233" s="9"/>
    </row>
    <row r="2234" spans="1:4" x14ac:dyDescent="0.25">
      <c r="A2234" s="7" t="str">
        <f t="shared" si="34"/>
        <v>2015.3</v>
      </c>
      <c r="B2234" s="54">
        <v>42193</v>
      </c>
      <c r="C2234" s="52">
        <v>2.99</v>
      </c>
      <c r="D2234" s="9"/>
    </row>
    <row r="2235" spans="1:4" x14ac:dyDescent="0.25">
      <c r="A2235" s="7" t="str">
        <f t="shared" si="34"/>
        <v>2015.3</v>
      </c>
      <c r="B2235" s="54">
        <v>42192</v>
      </c>
      <c r="C2235" s="52">
        <v>3.04</v>
      </c>
      <c r="D2235" s="9"/>
    </row>
    <row r="2236" spans="1:4" x14ac:dyDescent="0.25">
      <c r="A2236" s="7" t="str">
        <f t="shared" si="34"/>
        <v>2015.3</v>
      </c>
      <c r="B2236" s="54">
        <v>42191</v>
      </c>
      <c r="C2236" s="52">
        <v>3.08</v>
      </c>
      <c r="D2236" s="9"/>
    </row>
    <row r="2237" spans="1:4" x14ac:dyDescent="0.25">
      <c r="A2237" s="7" t="str">
        <f t="shared" si="34"/>
        <v>2015.3</v>
      </c>
      <c r="B2237" s="54">
        <v>42188</v>
      </c>
      <c r="C2237" s="52">
        <v>3.19</v>
      </c>
      <c r="D2237" s="9"/>
    </row>
    <row r="2238" spans="1:4" x14ac:dyDescent="0.25">
      <c r="A2238" s="7" t="str">
        <f t="shared" si="34"/>
        <v>2015.3</v>
      </c>
      <c r="B2238" s="54">
        <v>42187</v>
      </c>
      <c r="C2238" s="52">
        <v>3.19</v>
      </c>
      <c r="D2238" s="9"/>
    </row>
    <row r="2239" spans="1:4" x14ac:dyDescent="0.25">
      <c r="A2239" s="7" t="str">
        <f t="shared" si="34"/>
        <v>2015.3</v>
      </c>
      <c r="B2239" s="54">
        <v>42186</v>
      </c>
      <c r="C2239" s="52">
        <v>3.2</v>
      </c>
      <c r="D2239" s="9"/>
    </row>
    <row r="2240" spans="1:4" x14ac:dyDescent="0.25">
      <c r="A2240" s="7" t="str">
        <f t="shared" si="34"/>
        <v>2015.2</v>
      </c>
      <c r="B2240" s="54">
        <v>42185</v>
      </c>
      <c r="C2240" s="52">
        <v>3.11</v>
      </c>
      <c r="D2240" s="9"/>
    </row>
    <row r="2241" spans="1:4" x14ac:dyDescent="0.25">
      <c r="A2241" s="7" t="str">
        <f t="shared" si="34"/>
        <v>2015.2</v>
      </c>
      <c r="B2241" s="54">
        <v>42184</v>
      </c>
      <c r="C2241" s="52">
        <v>3.09</v>
      </c>
      <c r="D2241" s="9"/>
    </row>
    <row r="2242" spans="1:4" x14ac:dyDescent="0.25">
      <c r="A2242" s="7" t="str">
        <f t="shared" si="34"/>
        <v>2015.2</v>
      </c>
      <c r="B2242" s="54">
        <v>42181</v>
      </c>
      <c r="C2242" s="52">
        <v>3.25</v>
      </c>
      <c r="D2242" s="9"/>
    </row>
    <row r="2243" spans="1:4" x14ac:dyDescent="0.25">
      <c r="A2243" s="7" t="str">
        <f t="shared" si="34"/>
        <v>2015.2</v>
      </c>
      <c r="B2243" s="54">
        <v>42180</v>
      </c>
      <c r="C2243" s="52">
        <v>3.16</v>
      </c>
      <c r="D2243" s="9"/>
    </row>
    <row r="2244" spans="1:4" x14ac:dyDescent="0.25">
      <c r="A2244" s="7" t="str">
        <f t="shared" ref="A2244:A2307" si="35">YEAR(B2244)&amp;"."&amp;INT((MONTH(B2244)-1)/3)+1</f>
        <v>2015.2</v>
      </c>
      <c r="B2244" s="54">
        <v>42179</v>
      </c>
      <c r="C2244" s="52">
        <v>3.16</v>
      </c>
      <c r="D2244" s="9"/>
    </row>
    <row r="2245" spans="1:4" x14ac:dyDescent="0.25">
      <c r="A2245" s="7" t="str">
        <f t="shared" si="35"/>
        <v>2015.2</v>
      </c>
      <c r="B2245" s="54">
        <v>42178</v>
      </c>
      <c r="C2245" s="52">
        <v>3.2</v>
      </c>
      <c r="D2245" s="9"/>
    </row>
    <row r="2246" spans="1:4" x14ac:dyDescent="0.25">
      <c r="A2246" s="7" t="str">
        <f t="shared" si="35"/>
        <v>2015.2</v>
      </c>
      <c r="B2246" s="54">
        <v>42177</v>
      </c>
      <c r="C2246" s="52">
        <v>3.16</v>
      </c>
      <c r="D2246" s="9"/>
    </row>
    <row r="2247" spans="1:4" x14ac:dyDescent="0.25">
      <c r="A2247" s="7" t="str">
        <f t="shared" si="35"/>
        <v>2015.2</v>
      </c>
      <c r="B2247" s="54">
        <v>42174</v>
      </c>
      <c r="C2247" s="52">
        <v>3.05</v>
      </c>
      <c r="D2247" s="9"/>
    </row>
    <row r="2248" spans="1:4" x14ac:dyDescent="0.25">
      <c r="A2248" s="7" t="str">
        <f t="shared" si="35"/>
        <v>2015.2</v>
      </c>
      <c r="B2248" s="54">
        <v>42173</v>
      </c>
      <c r="C2248" s="52">
        <v>3.14</v>
      </c>
      <c r="D2248" s="9"/>
    </row>
    <row r="2249" spans="1:4" x14ac:dyDescent="0.25">
      <c r="A2249" s="7" t="str">
        <f t="shared" si="35"/>
        <v>2015.2</v>
      </c>
      <c r="B2249" s="54">
        <v>42172</v>
      </c>
      <c r="C2249" s="52">
        <v>3.09</v>
      </c>
      <c r="D2249" s="9"/>
    </row>
    <row r="2250" spans="1:4" x14ac:dyDescent="0.25">
      <c r="A2250" s="7" t="str">
        <f t="shared" si="35"/>
        <v>2015.2</v>
      </c>
      <c r="B2250" s="54">
        <v>42171</v>
      </c>
      <c r="C2250" s="52">
        <v>3.06</v>
      </c>
      <c r="D2250" s="9"/>
    </row>
    <row r="2251" spans="1:4" x14ac:dyDescent="0.25">
      <c r="A2251" s="7" t="str">
        <f t="shared" si="35"/>
        <v>2015.2</v>
      </c>
      <c r="B2251" s="54">
        <v>42170</v>
      </c>
      <c r="C2251" s="52">
        <v>3.09</v>
      </c>
      <c r="D2251" s="9"/>
    </row>
    <row r="2252" spans="1:4" x14ac:dyDescent="0.25">
      <c r="A2252" s="7" t="str">
        <f t="shared" si="35"/>
        <v>2015.2</v>
      </c>
      <c r="B2252" s="54">
        <v>42167</v>
      </c>
      <c r="C2252" s="52">
        <v>3.1</v>
      </c>
      <c r="D2252" s="9"/>
    </row>
    <row r="2253" spans="1:4" x14ac:dyDescent="0.25">
      <c r="A2253" s="7" t="str">
        <f t="shared" si="35"/>
        <v>2015.2</v>
      </c>
      <c r="B2253" s="54">
        <v>42166</v>
      </c>
      <c r="C2253" s="52">
        <v>3.11</v>
      </c>
      <c r="D2253" s="9"/>
    </row>
    <row r="2254" spans="1:4" x14ac:dyDescent="0.25">
      <c r="A2254" s="7" t="str">
        <f t="shared" si="35"/>
        <v>2015.2</v>
      </c>
      <c r="B2254" s="54">
        <v>42165</v>
      </c>
      <c r="C2254" s="52">
        <v>3.22</v>
      </c>
      <c r="D2254" s="9"/>
    </row>
    <row r="2255" spans="1:4" x14ac:dyDescent="0.25">
      <c r="A2255" s="7" t="str">
        <f t="shared" si="35"/>
        <v>2015.2</v>
      </c>
      <c r="B2255" s="54">
        <v>42164</v>
      </c>
      <c r="C2255" s="52">
        <v>3.15</v>
      </c>
      <c r="D2255" s="9"/>
    </row>
    <row r="2256" spans="1:4" x14ac:dyDescent="0.25">
      <c r="A2256" s="7" t="str">
        <f t="shared" si="35"/>
        <v>2015.2</v>
      </c>
      <c r="B2256" s="54">
        <v>42163</v>
      </c>
      <c r="C2256" s="52">
        <v>3.11</v>
      </c>
      <c r="D2256" s="9"/>
    </row>
    <row r="2257" spans="1:4" x14ac:dyDescent="0.25">
      <c r="A2257" s="7" t="str">
        <f t="shared" si="35"/>
        <v>2015.2</v>
      </c>
      <c r="B2257" s="54">
        <v>42160</v>
      </c>
      <c r="C2257" s="52">
        <v>3.11</v>
      </c>
      <c r="D2257" s="9"/>
    </row>
    <row r="2258" spans="1:4" x14ac:dyDescent="0.25">
      <c r="A2258" s="7" t="str">
        <f t="shared" si="35"/>
        <v>2015.2</v>
      </c>
      <c r="B2258" s="54">
        <v>42159</v>
      </c>
      <c r="C2258" s="52">
        <v>3.03</v>
      </c>
      <c r="D2258" s="9"/>
    </row>
    <row r="2259" spans="1:4" x14ac:dyDescent="0.25">
      <c r="A2259" s="7" t="str">
        <f t="shared" si="35"/>
        <v>2015.2</v>
      </c>
      <c r="B2259" s="54">
        <v>42158</v>
      </c>
      <c r="C2259" s="52">
        <v>3.11</v>
      </c>
      <c r="D2259" s="9"/>
    </row>
    <row r="2260" spans="1:4" x14ac:dyDescent="0.25">
      <c r="A2260" s="7" t="str">
        <f t="shared" si="35"/>
        <v>2015.2</v>
      </c>
      <c r="B2260" s="54">
        <v>42157</v>
      </c>
      <c r="C2260" s="52">
        <v>3.02</v>
      </c>
      <c r="D2260" s="9"/>
    </row>
    <row r="2261" spans="1:4" x14ac:dyDescent="0.25">
      <c r="A2261" s="7" t="str">
        <f t="shared" si="35"/>
        <v>2015.2</v>
      </c>
      <c r="B2261" s="54">
        <v>42156</v>
      </c>
      <c r="C2261" s="52">
        <v>2.94</v>
      </c>
      <c r="D2261" s="9"/>
    </row>
    <row r="2262" spans="1:4" x14ac:dyDescent="0.25">
      <c r="A2262" s="7" t="str">
        <f t="shared" si="35"/>
        <v>2015.2</v>
      </c>
      <c r="B2262" s="54">
        <v>42153</v>
      </c>
      <c r="C2262" s="52">
        <v>2.88</v>
      </c>
      <c r="D2262" s="9"/>
    </row>
    <row r="2263" spans="1:4" x14ac:dyDescent="0.25">
      <c r="A2263" s="7" t="str">
        <f t="shared" si="35"/>
        <v>2015.2</v>
      </c>
      <c r="B2263" s="54">
        <v>42152</v>
      </c>
      <c r="C2263" s="52">
        <v>2.89</v>
      </c>
      <c r="D2263" s="9"/>
    </row>
    <row r="2264" spans="1:4" x14ac:dyDescent="0.25">
      <c r="A2264" s="7" t="str">
        <f t="shared" si="35"/>
        <v>2015.2</v>
      </c>
      <c r="B2264" s="54">
        <v>42151</v>
      </c>
      <c r="C2264" s="52">
        <v>2.88</v>
      </c>
      <c r="D2264" s="9"/>
    </row>
    <row r="2265" spans="1:4" x14ac:dyDescent="0.25">
      <c r="A2265" s="7" t="str">
        <f t="shared" si="35"/>
        <v>2015.2</v>
      </c>
      <c r="B2265" s="54">
        <v>42150</v>
      </c>
      <c r="C2265" s="52">
        <v>2.89</v>
      </c>
      <c r="D2265" s="9"/>
    </row>
    <row r="2266" spans="1:4" x14ac:dyDescent="0.25">
      <c r="A2266" s="7" t="str">
        <f t="shared" si="35"/>
        <v>2015.2</v>
      </c>
      <c r="B2266" s="54">
        <v>42149</v>
      </c>
      <c r="C2266" s="52">
        <v>2.99</v>
      </c>
      <c r="D2266" s="9"/>
    </row>
    <row r="2267" spans="1:4" x14ac:dyDescent="0.25">
      <c r="A2267" s="7" t="str">
        <f t="shared" si="35"/>
        <v>2015.2</v>
      </c>
      <c r="B2267" s="54">
        <v>42146</v>
      </c>
      <c r="C2267" s="52">
        <v>2.99</v>
      </c>
      <c r="D2267" s="9"/>
    </row>
    <row r="2268" spans="1:4" x14ac:dyDescent="0.25">
      <c r="A2268" s="7" t="str">
        <f t="shared" si="35"/>
        <v>2015.2</v>
      </c>
      <c r="B2268" s="54">
        <v>42145</v>
      </c>
      <c r="C2268" s="52">
        <v>2.98</v>
      </c>
      <c r="D2268" s="9"/>
    </row>
    <row r="2269" spans="1:4" x14ac:dyDescent="0.25">
      <c r="A2269" s="7" t="str">
        <f t="shared" si="35"/>
        <v>2015.2</v>
      </c>
      <c r="B2269" s="54">
        <v>42144</v>
      </c>
      <c r="C2269" s="52">
        <v>3.06</v>
      </c>
      <c r="D2269" s="9"/>
    </row>
    <row r="2270" spans="1:4" x14ac:dyDescent="0.25">
      <c r="A2270" s="7" t="str">
        <f t="shared" si="35"/>
        <v>2015.2</v>
      </c>
      <c r="B2270" s="54">
        <v>42143</v>
      </c>
      <c r="C2270" s="52">
        <v>3.05</v>
      </c>
      <c r="D2270" s="9"/>
    </row>
    <row r="2271" spans="1:4" x14ac:dyDescent="0.25">
      <c r="A2271" s="7" t="str">
        <f t="shared" si="35"/>
        <v>2015.2</v>
      </c>
      <c r="B2271" s="54">
        <v>42142</v>
      </c>
      <c r="C2271" s="52">
        <v>3.02</v>
      </c>
      <c r="D2271" s="9"/>
    </row>
    <row r="2272" spans="1:4" x14ac:dyDescent="0.25">
      <c r="A2272" s="7" t="str">
        <f t="shared" si="35"/>
        <v>2015.2</v>
      </c>
      <c r="B2272" s="54">
        <v>42139</v>
      </c>
      <c r="C2272" s="52">
        <v>2.93</v>
      </c>
      <c r="D2272" s="9"/>
    </row>
    <row r="2273" spans="1:4" x14ac:dyDescent="0.25">
      <c r="A2273" s="7" t="str">
        <f t="shared" si="35"/>
        <v>2015.2</v>
      </c>
      <c r="B2273" s="54">
        <v>42138</v>
      </c>
      <c r="C2273" s="52">
        <v>3.03</v>
      </c>
      <c r="D2273" s="9"/>
    </row>
    <row r="2274" spans="1:4" x14ac:dyDescent="0.25">
      <c r="A2274" s="7" t="str">
        <f t="shared" si="35"/>
        <v>2015.2</v>
      </c>
      <c r="B2274" s="54">
        <v>42137</v>
      </c>
      <c r="C2274" s="52">
        <v>3.07</v>
      </c>
      <c r="D2274" s="9"/>
    </row>
    <row r="2275" spans="1:4" x14ac:dyDescent="0.25">
      <c r="A2275" s="7" t="str">
        <f t="shared" si="35"/>
        <v>2015.2</v>
      </c>
      <c r="B2275" s="54">
        <v>42136</v>
      </c>
      <c r="C2275" s="52">
        <v>3.02</v>
      </c>
      <c r="D2275" s="9"/>
    </row>
    <row r="2276" spans="1:4" x14ac:dyDescent="0.25">
      <c r="A2276" s="7" t="str">
        <f t="shared" si="35"/>
        <v>2015.2</v>
      </c>
      <c r="B2276" s="54">
        <v>42135</v>
      </c>
      <c r="C2276" s="52">
        <v>3.03</v>
      </c>
      <c r="D2276" s="9"/>
    </row>
    <row r="2277" spans="1:4" x14ac:dyDescent="0.25">
      <c r="A2277" s="7" t="str">
        <f t="shared" si="35"/>
        <v>2015.2</v>
      </c>
      <c r="B2277" s="54">
        <v>42132</v>
      </c>
      <c r="C2277" s="52">
        <v>2.9</v>
      </c>
      <c r="D2277" s="9"/>
    </row>
    <row r="2278" spans="1:4" x14ac:dyDescent="0.25">
      <c r="A2278" s="7" t="str">
        <f t="shared" si="35"/>
        <v>2015.2</v>
      </c>
      <c r="B2278" s="54">
        <v>42131</v>
      </c>
      <c r="C2278" s="52">
        <v>2.9</v>
      </c>
      <c r="D2278" s="9"/>
    </row>
    <row r="2279" spans="1:4" x14ac:dyDescent="0.25">
      <c r="A2279" s="7" t="str">
        <f t="shared" si="35"/>
        <v>2015.2</v>
      </c>
      <c r="B2279" s="54">
        <v>42130</v>
      </c>
      <c r="C2279" s="52">
        <v>2.98</v>
      </c>
      <c r="D2279" s="9"/>
    </row>
    <row r="2280" spans="1:4" x14ac:dyDescent="0.25">
      <c r="A2280" s="7" t="str">
        <f t="shared" si="35"/>
        <v>2015.2</v>
      </c>
      <c r="B2280" s="54">
        <v>42129</v>
      </c>
      <c r="C2280" s="52">
        <v>2.9</v>
      </c>
      <c r="D2280" s="9"/>
    </row>
    <row r="2281" spans="1:4" x14ac:dyDescent="0.25">
      <c r="A2281" s="7" t="str">
        <f t="shared" si="35"/>
        <v>2015.2</v>
      </c>
      <c r="B2281" s="54">
        <v>42128</v>
      </c>
      <c r="C2281" s="52">
        <v>2.88</v>
      </c>
      <c r="D2281" s="9"/>
    </row>
    <row r="2282" spans="1:4" x14ac:dyDescent="0.25">
      <c r="A2282" s="7" t="str">
        <f t="shared" si="35"/>
        <v>2015.2</v>
      </c>
      <c r="B2282" s="54">
        <v>42125</v>
      </c>
      <c r="C2282" s="52">
        <v>2.82</v>
      </c>
      <c r="D2282" s="9"/>
    </row>
    <row r="2283" spans="1:4" x14ac:dyDescent="0.25">
      <c r="A2283" s="7" t="str">
        <f t="shared" si="35"/>
        <v>2015.2</v>
      </c>
      <c r="B2283" s="54">
        <v>42124</v>
      </c>
      <c r="C2283" s="52">
        <v>2.75</v>
      </c>
      <c r="D2283" s="9"/>
    </row>
    <row r="2284" spans="1:4" x14ac:dyDescent="0.25">
      <c r="A2284" s="7" t="str">
        <f t="shared" si="35"/>
        <v>2015.2</v>
      </c>
      <c r="B2284" s="54">
        <v>42123</v>
      </c>
      <c r="C2284" s="52">
        <v>2.76</v>
      </c>
      <c r="D2284" s="9"/>
    </row>
    <row r="2285" spans="1:4" x14ac:dyDescent="0.25">
      <c r="A2285" s="7" t="str">
        <f t="shared" si="35"/>
        <v>2015.2</v>
      </c>
      <c r="B2285" s="54">
        <v>42122</v>
      </c>
      <c r="C2285" s="52">
        <v>2.68</v>
      </c>
      <c r="D2285" s="9"/>
    </row>
    <row r="2286" spans="1:4" x14ac:dyDescent="0.25">
      <c r="A2286" s="7" t="str">
        <f t="shared" si="35"/>
        <v>2015.2</v>
      </c>
      <c r="B2286" s="54">
        <v>42121</v>
      </c>
      <c r="C2286" s="52">
        <v>2.61</v>
      </c>
      <c r="D2286" s="9"/>
    </row>
    <row r="2287" spans="1:4" x14ac:dyDescent="0.25">
      <c r="A2287" s="7" t="str">
        <f t="shared" si="35"/>
        <v>2015.2</v>
      </c>
      <c r="B2287" s="54">
        <v>42118</v>
      </c>
      <c r="C2287" s="52">
        <v>2.62</v>
      </c>
      <c r="D2287" s="9"/>
    </row>
    <row r="2288" spans="1:4" x14ac:dyDescent="0.25">
      <c r="A2288" s="7" t="str">
        <f t="shared" si="35"/>
        <v>2015.2</v>
      </c>
      <c r="B2288" s="54">
        <v>42117</v>
      </c>
      <c r="C2288" s="52">
        <v>2.63</v>
      </c>
      <c r="D2288" s="9"/>
    </row>
    <row r="2289" spans="1:4" x14ac:dyDescent="0.25">
      <c r="A2289" s="7" t="str">
        <f t="shared" si="35"/>
        <v>2015.2</v>
      </c>
      <c r="B2289" s="54">
        <v>42116</v>
      </c>
      <c r="C2289" s="52">
        <v>2.66</v>
      </c>
      <c r="D2289" s="9"/>
    </row>
    <row r="2290" spans="1:4" x14ac:dyDescent="0.25">
      <c r="A2290" s="7" t="str">
        <f t="shared" si="35"/>
        <v>2015.2</v>
      </c>
      <c r="B2290" s="54">
        <v>42115</v>
      </c>
      <c r="C2290" s="52">
        <v>2.58</v>
      </c>
      <c r="D2290" s="9"/>
    </row>
    <row r="2291" spans="1:4" x14ac:dyDescent="0.25">
      <c r="A2291" s="7" t="str">
        <f t="shared" si="35"/>
        <v>2015.2</v>
      </c>
      <c r="B2291" s="54">
        <v>42114</v>
      </c>
      <c r="C2291" s="52">
        <v>2.56</v>
      </c>
      <c r="D2291" s="9"/>
    </row>
    <row r="2292" spans="1:4" x14ac:dyDescent="0.25">
      <c r="A2292" s="7" t="str">
        <f t="shared" si="35"/>
        <v>2015.2</v>
      </c>
      <c r="B2292" s="54">
        <v>42111</v>
      </c>
      <c r="C2292" s="52">
        <v>2.5099999999999998</v>
      </c>
      <c r="D2292" s="9"/>
    </row>
    <row r="2293" spans="1:4" x14ac:dyDescent="0.25">
      <c r="A2293" s="7" t="str">
        <f t="shared" si="35"/>
        <v>2015.2</v>
      </c>
      <c r="B2293" s="54">
        <v>42110</v>
      </c>
      <c r="C2293" s="52">
        <v>2.56</v>
      </c>
      <c r="D2293" s="9"/>
    </row>
    <row r="2294" spans="1:4" x14ac:dyDescent="0.25">
      <c r="A2294" s="7" t="str">
        <f t="shared" si="35"/>
        <v>2015.2</v>
      </c>
      <c r="B2294" s="54">
        <v>42109</v>
      </c>
      <c r="C2294" s="52">
        <v>2.5499999999999998</v>
      </c>
      <c r="D2294" s="9"/>
    </row>
    <row r="2295" spans="1:4" x14ac:dyDescent="0.25">
      <c r="A2295" s="7" t="str">
        <f t="shared" si="35"/>
        <v>2015.2</v>
      </c>
      <c r="B2295" s="54">
        <v>42108</v>
      </c>
      <c r="C2295" s="52">
        <v>2.54</v>
      </c>
      <c r="D2295" s="9"/>
    </row>
    <row r="2296" spans="1:4" x14ac:dyDescent="0.25">
      <c r="A2296" s="7" t="str">
        <f t="shared" si="35"/>
        <v>2015.2</v>
      </c>
      <c r="B2296" s="54">
        <v>42107</v>
      </c>
      <c r="C2296" s="52">
        <v>2.58</v>
      </c>
      <c r="D2296" s="9"/>
    </row>
    <row r="2297" spans="1:4" x14ac:dyDescent="0.25">
      <c r="A2297" s="7" t="str">
        <f t="shared" si="35"/>
        <v>2015.2</v>
      </c>
      <c r="B2297" s="54">
        <v>42104</v>
      </c>
      <c r="C2297" s="52">
        <v>2.58</v>
      </c>
      <c r="D2297" s="9"/>
    </row>
    <row r="2298" spans="1:4" x14ac:dyDescent="0.25">
      <c r="A2298" s="7" t="str">
        <f t="shared" si="35"/>
        <v>2015.2</v>
      </c>
      <c r="B2298" s="54">
        <v>42103</v>
      </c>
      <c r="C2298" s="52">
        <v>2.61</v>
      </c>
      <c r="D2298" s="9"/>
    </row>
    <row r="2299" spans="1:4" x14ac:dyDescent="0.25">
      <c r="A2299" s="7" t="str">
        <f t="shared" si="35"/>
        <v>2015.2</v>
      </c>
      <c r="B2299" s="54">
        <v>42102</v>
      </c>
      <c r="C2299" s="52">
        <v>2.5299999999999998</v>
      </c>
      <c r="D2299" s="9"/>
    </row>
    <row r="2300" spans="1:4" x14ac:dyDescent="0.25">
      <c r="A2300" s="7" t="str">
        <f t="shared" si="35"/>
        <v>2015.2</v>
      </c>
      <c r="B2300" s="54">
        <v>42101</v>
      </c>
      <c r="C2300" s="52">
        <v>2.52</v>
      </c>
      <c r="D2300" s="9"/>
    </row>
    <row r="2301" spans="1:4" x14ac:dyDescent="0.25">
      <c r="A2301" s="7" t="str">
        <f t="shared" si="35"/>
        <v>2015.2</v>
      </c>
      <c r="B2301" s="54">
        <v>42100</v>
      </c>
      <c r="C2301" s="52">
        <v>2.57</v>
      </c>
      <c r="D2301" s="9"/>
    </row>
    <row r="2302" spans="1:4" x14ac:dyDescent="0.25">
      <c r="A2302" s="7" t="str">
        <f t="shared" si="35"/>
        <v>2015.2</v>
      </c>
      <c r="B2302" s="54">
        <v>42097</v>
      </c>
      <c r="C2302" s="52">
        <v>2.4900000000000002</v>
      </c>
      <c r="D2302" s="9"/>
    </row>
    <row r="2303" spans="1:4" x14ac:dyDescent="0.25">
      <c r="A2303" s="7" t="str">
        <f t="shared" si="35"/>
        <v>2015.2</v>
      </c>
      <c r="B2303" s="54">
        <v>42096</v>
      </c>
      <c r="C2303" s="52">
        <v>2.5299999999999998</v>
      </c>
      <c r="D2303" s="9"/>
    </row>
    <row r="2304" spans="1:4" x14ac:dyDescent="0.25">
      <c r="A2304" s="7" t="str">
        <f t="shared" si="35"/>
        <v>2015.2</v>
      </c>
      <c r="B2304" s="54">
        <v>42095</v>
      </c>
      <c r="C2304" s="52">
        <v>2.4700000000000002</v>
      </c>
      <c r="D2304" s="9"/>
    </row>
    <row r="2305" spans="1:4" x14ac:dyDescent="0.25">
      <c r="A2305" s="7" t="str">
        <f t="shared" si="35"/>
        <v>2015.1</v>
      </c>
      <c r="B2305" s="54">
        <v>42094</v>
      </c>
      <c r="C2305" s="52">
        <v>2.54</v>
      </c>
      <c r="D2305" s="9"/>
    </row>
    <row r="2306" spans="1:4" x14ac:dyDescent="0.25">
      <c r="A2306" s="7" t="str">
        <f t="shared" si="35"/>
        <v>2015.1</v>
      </c>
      <c r="B2306" s="54">
        <v>42093</v>
      </c>
      <c r="C2306" s="52">
        <v>2.5499999999999998</v>
      </c>
      <c r="D2306" s="9"/>
    </row>
    <row r="2307" spans="1:4" x14ac:dyDescent="0.25">
      <c r="A2307" s="7" t="str">
        <f t="shared" si="35"/>
        <v>2015.1</v>
      </c>
      <c r="B2307" s="54">
        <v>42090</v>
      </c>
      <c r="C2307" s="52">
        <v>2.5299999999999998</v>
      </c>
      <c r="D2307" s="9"/>
    </row>
    <row r="2308" spans="1:4" x14ac:dyDescent="0.25">
      <c r="A2308" s="7" t="str">
        <f t="shared" ref="A2308:A2371" si="36">YEAR(B2308)&amp;"."&amp;INT((MONTH(B2308)-1)/3)+1</f>
        <v>2015.1</v>
      </c>
      <c r="B2308" s="54">
        <v>42089</v>
      </c>
      <c r="C2308" s="52">
        <v>2.6</v>
      </c>
      <c r="D2308" s="9"/>
    </row>
    <row r="2309" spans="1:4" x14ac:dyDescent="0.25">
      <c r="A2309" s="7" t="str">
        <f t="shared" si="36"/>
        <v>2015.1</v>
      </c>
      <c r="B2309" s="54">
        <v>42088</v>
      </c>
      <c r="C2309" s="52">
        <v>2.5</v>
      </c>
      <c r="D2309" s="9"/>
    </row>
    <row r="2310" spans="1:4" x14ac:dyDescent="0.25">
      <c r="A2310" s="7" t="str">
        <f t="shared" si="36"/>
        <v>2015.1</v>
      </c>
      <c r="B2310" s="54">
        <v>42087</v>
      </c>
      <c r="C2310" s="52">
        <v>2.46</v>
      </c>
      <c r="D2310" s="9"/>
    </row>
    <row r="2311" spans="1:4" x14ac:dyDescent="0.25">
      <c r="A2311" s="7" t="str">
        <f t="shared" si="36"/>
        <v>2015.1</v>
      </c>
      <c r="B2311" s="54">
        <v>42086</v>
      </c>
      <c r="C2311" s="52">
        <v>2.5099999999999998</v>
      </c>
      <c r="D2311" s="9"/>
    </row>
    <row r="2312" spans="1:4" x14ac:dyDescent="0.25">
      <c r="A2312" s="7" t="str">
        <f t="shared" si="36"/>
        <v>2015.1</v>
      </c>
      <c r="B2312" s="54">
        <v>42083</v>
      </c>
      <c r="C2312" s="52">
        <v>2.5</v>
      </c>
      <c r="D2312" s="9"/>
    </row>
    <row r="2313" spans="1:4" x14ac:dyDescent="0.25">
      <c r="A2313" s="7" t="str">
        <f t="shared" si="36"/>
        <v>2015.1</v>
      </c>
      <c r="B2313" s="54">
        <v>42082</v>
      </c>
      <c r="C2313" s="52">
        <v>2.54</v>
      </c>
      <c r="D2313" s="9"/>
    </row>
    <row r="2314" spans="1:4" x14ac:dyDescent="0.25">
      <c r="A2314" s="7" t="str">
        <f t="shared" si="36"/>
        <v>2015.1</v>
      </c>
      <c r="B2314" s="54">
        <v>42081</v>
      </c>
      <c r="C2314" s="52">
        <v>2.5099999999999998</v>
      </c>
      <c r="D2314" s="9"/>
    </row>
    <row r="2315" spans="1:4" x14ac:dyDescent="0.25">
      <c r="A2315" s="7" t="str">
        <f t="shared" si="36"/>
        <v>2015.1</v>
      </c>
      <c r="B2315" s="54">
        <v>42080</v>
      </c>
      <c r="C2315" s="52">
        <v>2.61</v>
      </c>
      <c r="D2315" s="9"/>
    </row>
    <row r="2316" spans="1:4" x14ac:dyDescent="0.25">
      <c r="A2316" s="7" t="str">
        <f t="shared" si="36"/>
        <v>2015.1</v>
      </c>
      <c r="B2316" s="54">
        <v>42079</v>
      </c>
      <c r="C2316" s="52">
        <v>2.67</v>
      </c>
      <c r="D2316" s="9"/>
    </row>
    <row r="2317" spans="1:4" x14ac:dyDescent="0.25">
      <c r="A2317" s="7" t="str">
        <f t="shared" si="36"/>
        <v>2015.1</v>
      </c>
      <c r="B2317" s="54">
        <v>42076</v>
      </c>
      <c r="C2317" s="52">
        <v>2.7</v>
      </c>
      <c r="D2317" s="9"/>
    </row>
    <row r="2318" spans="1:4" x14ac:dyDescent="0.25">
      <c r="A2318" s="7" t="str">
        <f t="shared" si="36"/>
        <v>2015.1</v>
      </c>
      <c r="B2318" s="54">
        <v>42075</v>
      </c>
      <c r="C2318" s="52">
        <v>2.69</v>
      </c>
      <c r="D2318" s="9"/>
    </row>
    <row r="2319" spans="1:4" x14ac:dyDescent="0.25">
      <c r="A2319" s="7" t="str">
        <f t="shared" si="36"/>
        <v>2015.1</v>
      </c>
      <c r="B2319" s="54">
        <v>42074</v>
      </c>
      <c r="C2319" s="52">
        <v>2.69</v>
      </c>
      <c r="D2319" s="9"/>
    </row>
    <row r="2320" spans="1:4" x14ac:dyDescent="0.25">
      <c r="A2320" s="7" t="str">
        <f t="shared" si="36"/>
        <v>2015.1</v>
      </c>
      <c r="B2320" s="54">
        <v>42073</v>
      </c>
      <c r="C2320" s="52">
        <v>2.73</v>
      </c>
      <c r="D2320" s="9"/>
    </row>
    <row r="2321" spans="1:4" x14ac:dyDescent="0.25">
      <c r="A2321" s="7" t="str">
        <f t="shared" si="36"/>
        <v>2015.1</v>
      </c>
      <c r="B2321" s="54">
        <v>42072</v>
      </c>
      <c r="C2321" s="52">
        <v>2.8</v>
      </c>
      <c r="D2321" s="9"/>
    </row>
    <row r="2322" spans="1:4" x14ac:dyDescent="0.25">
      <c r="A2322" s="7" t="str">
        <f t="shared" si="36"/>
        <v>2015.1</v>
      </c>
      <c r="B2322" s="54">
        <v>42069</v>
      </c>
      <c r="C2322" s="52">
        <v>2.83</v>
      </c>
      <c r="D2322" s="9"/>
    </row>
    <row r="2323" spans="1:4" x14ac:dyDescent="0.25">
      <c r="A2323" s="7" t="str">
        <f t="shared" si="36"/>
        <v>2015.1</v>
      </c>
      <c r="B2323" s="54">
        <v>42068</v>
      </c>
      <c r="C2323" s="52">
        <v>2.71</v>
      </c>
      <c r="D2323" s="9"/>
    </row>
    <row r="2324" spans="1:4" x14ac:dyDescent="0.25">
      <c r="A2324" s="7" t="str">
        <f t="shared" si="36"/>
        <v>2015.1</v>
      </c>
      <c r="B2324" s="54">
        <v>42067</v>
      </c>
      <c r="C2324" s="52">
        <v>2.72</v>
      </c>
      <c r="D2324" s="9"/>
    </row>
    <row r="2325" spans="1:4" x14ac:dyDescent="0.25">
      <c r="A2325" s="7" t="str">
        <f t="shared" si="36"/>
        <v>2015.1</v>
      </c>
      <c r="B2325" s="54">
        <v>42066</v>
      </c>
      <c r="C2325" s="52">
        <v>2.71</v>
      </c>
      <c r="D2325" s="9"/>
    </row>
    <row r="2326" spans="1:4" x14ac:dyDescent="0.25">
      <c r="A2326" s="7" t="str">
        <f t="shared" si="36"/>
        <v>2015.1</v>
      </c>
      <c r="B2326" s="54">
        <v>42065</v>
      </c>
      <c r="C2326" s="52">
        <v>2.68</v>
      </c>
      <c r="D2326" s="9"/>
    </row>
    <row r="2327" spans="1:4" x14ac:dyDescent="0.25">
      <c r="A2327" s="7" t="str">
        <f t="shared" si="36"/>
        <v>2015.1</v>
      </c>
      <c r="B2327" s="54">
        <v>42062</v>
      </c>
      <c r="C2327" s="52">
        <v>2.6</v>
      </c>
      <c r="D2327" s="9"/>
    </row>
    <row r="2328" spans="1:4" x14ac:dyDescent="0.25">
      <c r="A2328" s="7" t="str">
        <f t="shared" si="36"/>
        <v>2015.1</v>
      </c>
      <c r="B2328" s="54">
        <v>42061</v>
      </c>
      <c r="C2328" s="52">
        <v>2.63</v>
      </c>
      <c r="D2328" s="9"/>
    </row>
    <row r="2329" spans="1:4" x14ac:dyDescent="0.25">
      <c r="A2329" s="7" t="str">
        <f t="shared" si="36"/>
        <v>2015.1</v>
      </c>
      <c r="B2329" s="54">
        <v>42060</v>
      </c>
      <c r="C2329" s="52">
        <v>2.56</v>
      </c>
      <c r="D2329" s="9"/>
    </row>
    <row r="2330" spans="1:4" x14ac:dyDescent="0.25">
      <c r="A2330" s="7" t="str">
        <f t="shared" si="36"/>
        <v>2015.1</v>
      </c>
      <c r="B2330" s="54">
        <v>42059</v>
      </c>
      <c r="C2330" s="52">
        <v>2.6</v>
      </c>
      <c r="D2330" s="9"/>
    </row>
    <row r="2331" spans="1:4" x14ac:dyDescent="0.25">
      <c r="A2331" s="7" t="str">
        <f t="shared" si="36"/>
        <v>2015.1</v>
      </c>
      <c r="B2331" s="54">
        <v>42058</v>
      </c>
      <c r="C2331" s="52">
        <v>2.66</v>
      </c>
      <c r="D2331" s="9"/>
    </row>
    <row r="2332" spans="1:4" x14ac:dyDescent="0.25">
      <c r="A2332" s="7" t="str">
        <f t="shared" si="36"/>
        <v>2015.1</v>
      </c>
      <c r="B2332" s="54">
        <v>42055</v>
      </c>
      <c r="C2332" s="52">
        <v>2.73</v>
      </c>
      <c r="D2332" s="9"/>
    </row>
    <row r="2333" spans="1:4" x14ac:dyDescent="0.25">
      <c r="A2333" s="7" t="str">
        <f t="shared" si="36"/>
        <v>2015.1</v>
      </c>
      <c r="B2333" s="54">
        <v>42054</v>
      </c>
      <c r="C2333" s="52">
        <v>2.73</v>
      </c>
      <c r="D2333" s="9"/>
    </row>
    <row r="2334" spans="1:4" x14ac:dyDescent="0.25">
      <c r="A2334" s="7" t="str">
        <f t="shared" si="36"/>
        <v>2015.1</v>
      </c>
      <c r="B2334" s="54">
        <v>42053</v>
      </c>
      <c r="C2334" s="52">
        <v>2.7</v>
      </c>
      <c r="D2334" s="9"/>
    </row>
    <row r="2335" spans="1:4" x14ac:dyDescent="0.25">
      <c r="A2335" s="7" t="str">
        <f t="shared" si="36"/>
        <v>2015.1</v>
      </c>
      <c r="B2335" s="54">
        <v>42052</v>
      </c>
      <c r="C2335" s="52">
        <v>2.73</v>
      </c>
      <c r="D2335" s="9"/>
    </row>
    <row r="2336" spans="1:4" x14ac:dyDescent="0.25">
      <c r="A2336" s="7" t="str">
        <f t="shared" si="36"/>
        <v>2015.1</v>
      </c>
      <c r="B2336" s="54">
        <v>42051</v>
      </c>
      <c r="C2336" s="52">
        <v>2.63</v>
      </c>
      <c r="D2336" s="9"/>
    </row>
    <row r="2337" spans="1:4" x14ac:dyDescent="0.25">
      <c r="A2337" s="7" t="str">
        <f t="shared" si="36"/>
        <v>2015.1</v>
      </c>
      <c r="B2337" s="54">
        <v>42048</v>
      </c>
      <c r="C2337" s="52">
        <v>2.63</v>
      </c>
      <c r="D2337" s="9"/>
    </row>
    <row r="2338" spans="1:4" x14ac:dyDescent="0.25">
      <c r="A2338" s="7" t="str">
        <f t="shared" si="36"/>
        <v>2015.1</v>
      </c>
      <c r="B2338" s="54">
        <v>42047</v>
      </c>
      <c r="C2338" s="52">
        <v>2.58</v>
      </c>
      <c r="D2338" s="9"/>
    </row>
    <row r="2339" spans="1:4" x14ac:dyDescent="0.25">
      <c r="A2339" s="7" t="str">
        <f t="shared" si="36"/>
        <v>2015.1</v>
      </c>
      <c r="B2339" s="54">
        <v>42046</v>
      </c>
      <c r="C2339" s="52">
        <v>2.57</v>
      </c>
      <c r="D2339" s="9"/>
    </row>
    <row r="2340" spans="1:4" x14ac:dyDescent="0.25">
      <c r="A2340" s="7" t="str">
        <f t="shared" si="36"/>
        <v>2015.1</v>
      </c>
      <c r="B2340" s="54">
        <v>42045</v>
      </c>
      <c r="C2340" s="52">
        <v>2.58</v>
      </c>
      <c r="D2340" s="9"/>
    </row>
    <row r="2341" spans="1:4" x14ac:dyDescent="0.25">
      <c r="A2341" s="7" t="str">
        <f t="shared" si="36"/>
        <v>2015.1</v>
      </c>
      <c r="B2341" s="54">
        <v>42044</v>
      </c>
      <c r="C2341" s="52">
        <v>2.52</v>
      </c>
      <c r="D2341" s="9"/>
    </row>
    <row r="2342" spans="1:4" x14ac:dyDescent="0.25">
      <c r="A2342" s="7" t="str">
        <f t="shared" si="36"/>
        <v>2015.1</v>
      </c>
      <c r="B2342" s="54">
        <v>42041</v>
      </c>
      <c r="C2342" s="52">
        <v>2.5099999999999998</v>
      </c>
      <c r="D2342" s="9"/>
    </row>
    <row r="2343" spans="1:4" x14ac:dyDescent="0.25">
      <c r="A2343" s="7" t="str">
        <f t="shared" si="36"/>
        <v>2015.1</v>
      </c>
      <c r="B2343" s="54">
        <v>42040</v>
      </c>
      <c r="C2343" s="52">
        <v>2.42</v>
      </c>
      <c r="D2343" s="9"/>
    </row>
    <row r="2344" spans="1:4" x14ac:dyDescent="0.25">
      <c r="A2344" s="7" t="str">
        <f t="shared" si="36"/>
        <v>2015.1</v>
      </c>
      <c r="B2344" s="54">
        <v>42039</v>
      </c>
      <c r="C2344" s="52">
        <v>2.39</v>
      </c>
      <c r="D2344" s="9"/>
    </row>
    <row r="2345" spans="1:4" x14ac:dyDescent="0.25">
      <c r="A2345" s="7" t="str">
        <f t="shared" si="36"/>
        <v>2015.1</v>
      </c>
      <c r="B2345" s="54">
        <v>42038</v>
      </c>
      <c r="C2345" s="52">
        <v>2.37</v>
      </c>
      <c r="D2345" s="9"/>
    </row>
    <row r="2346" spans="1:4" x14ac:dyDescent="0.25">
      <c r="A2346" s="7" t="str">
        <f t="shared" si="36"/>
        <v>2015.1</v>
      </c>
      <c r="B2346" s="54">
        <v>42037</v>
      </c>
      <c r="C2346" s="52">
        <v>2.25</v>
      </c>
      <c r="D2346" s="9"/>
    </row>
    <row r="2347" spans="1:4" x14ac:dyDescent="0.25">
      <c r="A2347" s="7" t="str">
        <f t="shared" si="36"/>
        <v>2015.1</v>
      </c>
      <c r="B2347" s="54">
        <v>42034</v>
      </c>
      <c r="C2347" s="52">
        <v>2.25</v>
      </c>
      <c r="D2347" s="9"/>
    </row>
    <row r="2348" spans="1:4" x14ac:dyDescent="0.25">
      <c r="A2348" s="7" t="str">
        <f t="shared" si="36"/>
        <v>2015.1</v>
      </c>
      <c r="B2348" s="54">
        <v>42033</v>
      </c>
      <c r="C2348" s="52">
        <v>2.33</v>
      </c>
      <c r="D2348" s="9"/>
    </row>
    <row r="2349" spans="1:4" x14ac:dyDescent="0.25">
      <c r="A2349" s="7" t="str">
        <f t="shared" si="36"/>
        <v>2015.1</v>
      </c>
      <c r="B2349" s="54">
        <v>42032</v>
      </c>
      <c r="C2349" s="52">
        <v>2.29</v>
      </c>
      <c r="D2349" s="9"/>
    </row>
    <row r="2350" spans="1:4" x14ac:dyDescent="0.25">
      <c r="A2350" s="7" t="str">
        <f t="shared" si="36"/>
        <v>2015.1</v>
      </c>
      <c r="B2350" s="54">
        <v>42031</v>
      </c>
      <c r="C2350" s="52">
        <v>2.4</v>
      </c>
      <c r="D2350" s="9"/>
    </row>
    <row r="2351" spans="1:4" x14ac:dyDescent="0.25">
      <c r="A2351" s="7" t="str">
        <f t="shared" si="36"/>
        <v>2015.1</v>
      </c>
      <c r="B2351" s="54">
        <v>42030</v>
      </c>
      <c r="C2351" s="52">
        <v>2.4</v>
      </c>
      <c r="D2351" s="9"/>
    </row>
    <row r="2352" spans="1:4" x14ac:dyDescent="0.25">
      <c r="A2352" s="7" t="str">
        <f t="shared" si="36"/>
        <v>2015.1</v>
      </c>
      <c r="B2352" s="54">
        <v>42027</v>
      </c>
      <c r="C2352" s="52">
        <v>2.38</v>
      </c>
      <c r="D2352" s="9"/>
    </row>
    <row r="2353" spans="1:4" x14ac:dyDescent="0.25">
      <c r="A2353" s="7" t="str">
        <f t="shared" si="36"/>
        <v>2015.1</v>
      </c>
      <c r="B2353" s="54">
        <v>42026</v>
      </c>
      <c r="C2353" s="52">
        <v>2.46</v>
      </c>
      <c r="D2353" s="9"/>
    </row>
    <row r="2354" spans="1:4" x14ac:dyDescent="0.25">
      <c r="A2354" s="7" t="str">
        <f t="shared" si="36"/>
        <v>2015.1</v>
      </c>
      <c r="B2354" s="54">
        <v>42025</v>
      </c>
      <c r="C2354" s="52">
        <v>2.44</v>
      </c>
      <c r="D2354" s="9"/>
    </row>
    <row r="2355" spans="1:4" x14ac:dyDescent="0.25">
      <c r="A2355" s="7" t="str">
        <f t="shared" si="36"/>
        <v>2015.1</v>
      </c>
      <c r="B2355" s="54">
        <v>42024</v>
      </c>
      <c r="C2355" s="52">
        <v>2.39</v>
      </c>
      <c r="D2355" s="9"/>
    </row>
    <row r="2356" spans="1:4" x14ac:dyDescent="0.25">
      <c r="A2356" s="7" t="str">
        <f t="shared" si="36"/>
        <v>2015.1</v>
      </c>
      <c r="B2356" s="54">
        <v>42023</v>
      </c>
      <c r="C2356" s="52">
        <v>2.44</v>
      </c>
      <c r="D2356" s="9"/>
    </row>
    <row r="2357" spans="1:4" x14ac:dyDescent="0.25">
      <c r="A2357" s="7" t="str">
        <f t="shared" si="36"/>
        <v>2015.1</v>
      </c>
      <c r="B2357" s="54">
        <v>42020</v>
      </c>
      <c r="C2357" s="52">
        <v>2.44</v>
      </c>
      <c r="D2357" s="9"/>
    </row>
    <row r="2358" spans="1:4" x14ac:dyDescent="0.25">
      <c r="A2358" s="7" t="str">
        <f t="shared" si="36"/>
        <v>2015.1</v>
      </c>
      <c r="B2358" s="54">
        <v>42019</v>
      </c>
      <c r="C2358" s="52">
        <v>2.4</v>
      </c>
      <c r="D2358" s="9"/>
    </row>
    <row r="2359" spans="1:4" x14ac:dyDescent="0.25">
      <c r="A2359" s="7" t="str">
        <f t="shared" si="36"/>
        <v>2015.1</v>
      </c>
      <c r="B2359" s="54">
        <v>42018</v>
      </c>
      <c r="C2359" s="52">
        <v>2.4700000000000002</v>
      </c>
      <c r="D2359" s="9"/>
    </row>
    <row r="2360" spans="1:4" x14ac:dyDescent="0.25">
      <c r="A2360" s="7" t="str">
        <f t="shared" si="36"/>
        <v>2015.1</v>
      </c>
      <c r="B2360" s="54">
        <v>42017</v>
      </c>
      <c r="C2360" s="52">
        <v>2.4900000000000002</v>
      </c>
      <c r="D2360" s="9"/>
    </row>
    <row r="2361" spans="1:4" x14ac:dyDescent="0.25">
      <c r="A2361" s="7" t="str">
        <f t="shared" si="36"/>
        <v>2015.1</v>
      </c>
      <c r="B2361" s="54">
        <v>42016</v>
      </c>
      <c r="C2361" s="52">
        <v>2.4900000000000002</v>
      </c>
      <c r="D2361" s="9"/>
    </row>
    <row r="2362" spans="1:4" x14ac:dyDescent="0.25">
      <c r="A2362" s="7" t="str">
        <f t="shared" si="36"/>
        <v>2015.1</v>
      </c>
      <c r="B2362" s="54">
        <v>42013</v>
      </c>
      <c r="C2362" s="52">
        <v>2.5499999999999998</v>
      </c>
      <c r="D2362" s="9"/>
    </row>
    <row r="2363" spans="1:4" x14ac:dyDescent="0.25">
      <c r="A2363" s="7" t="str">
        <f t="shared" si="36"/>
        <v>2015.1</v>
      </c>
      <c r="B2363" s="54">
        <v>42012</v>
      </c>
      <c r="C2363" s="52">
        <v>2.59</v>
      </c>
      <c r="D2363" s="9"/>
    </row>
    <row r="2364" spans="1:4" x14ac:dyDescent="0.25">
      <c r="A2364" s="7" t="str">
        <f t="shared" si="36"/>
        <v>2015.1</v>
      </c>
      <c r="B2364" s="54">
        <v>42011</v>
      </c>
      <c r="C2364" s="52">
        <v>2.52</v>
      </c>
      <c r="D2364" s="9"/>
    </row>
    <row r="2365" spans="1:4" x14ac:dyDescent="0.25">
      <c r="A2365" s="7" t="str">
        <f t="shared" si="36"/>
        <v>2015.1</v>
      </c>
      <c r="B2365" s="54">
        <v>42010</v>
      </c>
      <c r="C2365" s="52">
        <v>2.52</v>
      </c>
      <c r="D2365" s="9"/>
    </row>
    <row r="2366" spans="1:4" x14ac:dyDescent="0.25">
      <c r="A2366" s="7" t="str">
        <f t="shared" si="36"/>
        <v>2015.1</v>
      </c>
      <c r="B2366" s="54">
        <v>42009</v>
      </c>
      <c r="C2366" s="52">
        <v>2.6</v>
      </c>
      <c r="D2366" s="9"/>
    </row>
    <row r="2367" spans="1:4" x14ac:dyDescent="0.25">
      <c r="A2367" s="7" t="str">
        <f t="shared" si="36"/>
        <v>2015.1</v>
      </c>
      <c r="B2367" s="54">
        <v>42006</v>
      </c>
      <c r="C2367" s="52">
        <v>2.69</v>
      </c>
      <c r="D2367" s="9"/>
    </row>
    <row r="2368" spans="1:4" x14ac:dyDescent="0.25">
      <c r="A2368" s="7" t="str">
        <f t="shared" si="36"/>
        <v>2015.1</v>
      </c>
      <c r="B2368" s="54">
        <v>42005</v>
      </c>
      <c r="C2368" s="52">
        <v>2.75</v>
      </c>
      <c r="D2368" s="9"/>
    </row>
    <row r="2369" spans="1:4" x14ac:dyDescent="0.25">
      <c r="A2369" s="7" t="str">
        <f t="shared" si="36"/>
        <v>2014.4</v>
      </c>
      <c r="B2369" s="54">
        <v>42004</v>
      </c>
      <c r="C2369" s="52">
        <v>2.75</v>
      </c>
      <c r="D2369" s="9"/>
    </row>
    <row r="2370" spans="1:4" x14ac:dyDescent="0.25">
      <c r="A2370" s="7" t="str">
        <f t="shared" si="36"/>
        <v>2014.4</v>
      </c>
      <c r="B2370" s="54">
        <v>42003</v>
      </c>
      <c r="C2370" s="52">
        <v>2.76</v>
      </c>
      <c r="D2370" s="9"/>
    </row>
    <row r="2371" spans="1:4" x14ac:dyDescent="0.25">
      <c r="A2371" s="7" t="str">
        <f t="shared" si="36"/>
        <v>2014.4</v>
      </c>
      <c r="B2371" s="54">
        <v>42002</v>
      </c>
      <c r="C2371" s="52">
        <v>2.78</v>
      </c>
      <c r="D2371" s="9"/>
    </row>
    <row r="2372" spans="1:4" x14ac:dyDescent="0.25">
      <c r="A2372" s="7" t="str">
        <f t="shared" ref="A2372:A2435" si="37">YEAR(B2372)&amp;"."&amp;INT((MONTH(B2372)-1)/3)+1</f>
        <v>2014.4</v>
      </c>
      <c r="B2372" s="54">
        <v>41999</v>
      </c>
      <c r="C2372" s="52">
        <v>2.81</v>
      </c>
      <c r="D2372" s="9"/>
    </row>
    <row r="2373" spans="1:4" x14ac:dyDescent="0.25">
      <c r="A2373" s="7" t="str">
        <f t="shared" si="37"/>
        <v>2014.4</v>
      </c>
      <c r="B2373" s="54">
        <v>41998</v>
      </c>
      <c r="C2373" s="52">
        <v>2.83</v>
      </c>
      <c r="D2373" s="9"/>
    </row>
    <row r="2374" spans="1:4" x14ac:dyDescent="0.25">
      <c r="A2374" s="7" t="str">
        <f t="shared" si="37"/>
        <v>2014.4</v>
      </c>
      <c r="B2374" s="54">
        <v>41997</v>
      </c>
      <c r="C2374" s="52">
        <v>2.83</v>
      </c>
      <c r="D2374" s="9"/>
    </row>
    <row r="2375" spans="1:4" x14ac:dyDescent="0.25">
      <c r="A2375" s="7" t="str">
        <f t="shared" si="37"/>
        <v>2014.4</v>
      </c>
      <c r="B2375" s="54">
        <v>41996</v>
      </c>
      <c r="C2375" s="52">
        <v>2.85</v>
      </c>
      <c r="D2375" s="9"/>
    </row>
    <row r="2376" spans="1:4" x14ac:dyDescent="0.25">
      <c r="A2376" s="7" t="str">
        <f t="shared" si="37"/>
        <v>2014.4</v>
      </c>
      <c r="B2376" s="54">
        <v>41995</v>
      </c>
      <c r="C2376" s="52">
        <v>2.75</v>
      </c>
      <c r="D2376" s="9"/>
    </row>
    <row r="2377" spans="1:4" x14ac:dyDescent="0.25">
      <c r="A2377" s="7" t="str">
        <f t="shared" si="37"/>
        <v>2014.4</v>
      </c>
      <c r="B2377" s="54">
        <v>41992</v>
      </c>
      <c r="C2377" s="52">
        <v>2.77</v>
      </c>
      <c r="D2377" s="9"/>
    </row>
    <row r="2378" spans="1:4" x14ac:dyDescent="0.25">
      <c r="A2378" s="7" t="str">
        <f t="shared" si="37"/>
        <v>2014.4</v>
      </c>
      <c r="B2378" s="54">
        <v>41991</v>
      </c>
      <c r="C2378" s="52">
        <v>2.82</v>
      </c>
      <c r="D2378" s="9"/>
    </row>
    <row r="2379" spans="1:4" x14ac:dyDescent="0.25">
      <c r="A2379" s="7" t="str">
        <f t="shared" si="37"/>
        <v>2014.4</v>
      </c>
      <c r="B2379" s="54">
        <v>41990</v>
      </c>
      <c r="C2379" s="52">
        <v>2.74</v>
      </c>
      <c r="D2379" s="9"/>
    </row>
    <row r="2380" spans="1:4" x14ac:dyDescent="0.25">
      <c r="A2380" s="7" t="str">
        <f t="shared" si="37"/>
        <v>2014.4</v>
      </c>
      <c r="B2380" s="54">
        <v>41989</v>
      </c>
      <c r="C2380" s="52">
        <v>2.69</v>
      </c>
      <c r="D2380" s="9"/>
    </row>
    <row r="2381" spans="1:4" x14ac:dyDescent="0.25">
      <c r="A2381" s="7" t="str">
        <f t="shared" si="37"/>
        <v>2014.4</v>
      </c>
      <c r="B2381" s="54">
        <v>41988</v>
      </c>
      <c r="C2381" s="52">
        <v>2.74</v>
      </c>
      <c r="D2381" s="9"/>
    </row>
    <row r="2382" spans="1:4" x14ac:dyDescent="0.25">
      <c r="A2382" s="7" t="str">
        <f t="shared" si="37"/>
        <v>2014.4</v>
      </c>
      <c r="B2382" s="54">
        <v>41985</v>
      </c>
      <c r="C2382" s="52">
        <v>2.75</v>
      </c>
      <c r="D2382" s="9"/>
    </row>
    <row r="2383" spans="1:4" x14ac:dyDescent="0.25">
      <c r="A2383" s="7" t="str">
        <f t="shared" si="37"/>
        <v>2014.4</v>
      </c>
      <c r="B2383" s="54">
        <v>41984</v>
      </c>
      <c r="C2383" s="52">
        <v>2.84</v>
      </c>
      <c r="D2383" s="9"/>
    </row>
    <row r="2384" spans="1:4" x14ac:dyDescent="0.25">
      <c r="A2384" s="7" t="str">
        <f t="shared" si="37"/>
        <v>2014.4</v>
      </c>
      <c r="B2384" s="54">
        <v>41983</v>
      </c>
      <c r="C2384" s="52">
        <v>2.83</v>
      </c>
      <c r="D2384" s="9"/>
    </row>
    <row r="2385" spans="1:4" x14ac:dyDescent="0.25">
      <c r="A2385" s="7" t="str">
        <f t="shared" si="37"/>
        <v>2014.4</v>
      </c>
      <c r="B2385" s="54">
        <v>41982</v>
      </c>
      <c r="C2385" s="52">
        <v>2.87</v>
      </c>
      <c r="D2385" s="9"/>
    </row>
    <row r="2386" spans="1:4" x14ac:dyDescent="0.25">
      <c r="A2386" s="7" t="str">
        <f t="shared" si="37"/>
        <v>2014.4</v>
      </c>
      <c r="B2386" s="54">
        <v>41981</v>
      </c>
      <c r="C2386" s="52">
        <v>2.9</v>
      </c>
      <c r="D2386" s="9"/>
    </row>
    <row r="2387" spans="1:4" x14ac:dyDescent="0.25">
      <c r="A2387" s="7" t="str">
        <f t="shared" si="37"/>
        <v>2014.4</v>
      </c>
      <c r="B2387" s="54">
        <v>41978</v>
      </c>
      <c r="C2387" s="52">
        <v>2.97</v>
      </c>
      <c r="D2387" s="9"/>
    </row>
    <row r="2388" spans="1:4" x14ac:dyDescent="0.25">
      <c r="A2388" s="7" t="str">
        <f t="shared" si="37"/>
        <v>2014.4</v>
      </c>
      <c r="B2388" s="54">
        <v>41977</v>
      </c>
      <c r="C2388" s="52">
        <v>2.94</v>
      </c>
      <c r="D2388" s="9"/>
    </row>
    <row r="2389" spans="1:4" x14ac:dyDescent="0.25">
      <c r="A2389" s="7" t="str">
        <f t="shared" si="37"/>
        <v>2014.4</v>
      </c>
      <c r="B2389" s="54">
        <v>41976</v>
      </c>
      <c r="C2389" s="52">
        <v>2.99</v>
      </c>
      <c r="D2389" s="9"/>
    </row>
    <row r="2390" spans="1:4" x14ac:dyDescent="0.25">
      <c r="A2390" s="7" t="str">
        <f t="shared" si="37"/>
        <v>2014.4</v>
      </c>
      <c r="B2390" s="54">
        <v>41975</v>
      </c>
      <c r="C2390" s="52">
        <v>3</v>
      </c>
      <c r="D2390" s="9"/>
    </row>
    <row r="2391" spans="1:4" x14ac:dyDescent="0.25">
      <c r="A2391" s="7" t="str">
        <f t="shared" si="37"/>
        <v>2014.4</v>
      </c>
      <c r="B2391" s="54">
        <v>41974</v>
      </c>
      <c r="C2391" s="52">
        <v>2.95</v>
      </c>
      <c r="D2391" s="9"/>
    </row>
    <row r="2392" spans="1:4" x14ac:dyDescent="0.25">
      <c r="A2392" s="7" t="str">
        <f t="shared" si="37"/>
        <v>2014.4</v>
      </c>
      <c r="B2392" s="54">
        <v>41971</v>
      </c>
      <c r="C2392" s="52">
        <v>2.89</v>
      </c>
      <c r="D2392" s="9"/>
    </row>
    <row r="2393" spans="1:4" x14ac:dyDescent="0.25">
      <c r="A2393" s="7" t="str">
        <f t="shared" si="37"/>
        <v>2014.4</v>
      </c>
      <c r="B2393" s="54">
        <v>41970</v>
      </c>
      <c r="C2393" s="52">
        <v>2.95</v>
      </c>
      <c r="D2393" s="9"/>
    </row>
    <row r="2394" spans="1:4" x14ac:dyDescent="0.25">
      <c r="A2394" s="7" t="str">
        <f t="shared" si="37"/>
        <v>2014.4</v>
      </c>
      <c r="B2394" s="54">
        <v>41969</v>
      </c>
      <c r="C2394" s="52">
        <v>2.95</v>
      </c>
      <c r="D2394" s="9"/>
    </row>
    <row r="2395" spans="1:4" x14ac:dyDescent="0.25">
      <c r="A2395" s="7" t="str">
        <f t="shared" si="37"/>
        <v>2014.4</v>
      </c>
      <c r="B2395" s="54">
        <v>41968</v>
      </c>
      <c r="C2395" s="52">
        <v>2.97</v>
      </c>
      <c r="D2395" s="9"/>
    </row>
    <row r="2396" spans="1:4" x14ac:dyDescent="0.25">
      <c r="A2396" s="7" t="str">
        <f t="shared" si="37"/>
        <v>2014.4</v>
      </c>
      <c r="B2396" s="54">
        <v>41967</v>
      </c>
      <c r="C2396" s="52">
        <v>3.01</v>
      </c>
      <c r="D2396" s="9"/>
    </row>
    <row r="2397" spans="1:4" x14ac:dyDescent="0.25">
      <c r="A2397" s="7" t="str">
        <f t="shared" si="37"/>
        <v>2014.4</v>
      </c>
      <c r="B2397" s="54">
        <v>41964</v>
      </c>
      <c r="C2397" s="52">
        <v>3.02</v>
      </c>
      <c r="D2397" s="9"/>
    </row>
    <row r="2398" spans="1:4" x14ac:dyDescent="0.25">
      <c r="A2398" s="7" t="str">
        <f t="shared" si="37"/>
        <v>2014.4</v>
      </c>
      <c r="B2398" s="54">
        <v>41963</v>
      </c>
      <c r="C2398" s="52">
        <v>3.05</v>
      </c>
      <c r="D2398" s="9"/>
    </row>
    <row r="2399" spans="1:4" x14ac:dyDescent="0.25">
      <c r="A2399" s="7" t="str">
        <f t="shared" si="37"/>
        <v>2014.4</v>
      </c>
      <c r="B2399" s="54">
        <v>41962</v>
      </c>
      <c r="C2399" s="52">
        <v>3.08</v>
      </c>
      <c r="D2399" s="9"/>
    </row>
    <row r="2400" spans="1:4" x14ac:dyDescent="0.25">
      <c r="A2400" s="7" t="str">
        <f t="shared" si="37"/>
        <v>2014.4</v>
      </c>
      <c r="B2400" s="54">
        <v>41961</v>
      </c>
      <c r="C2400" s="52">
        <v>3.05</v>
      </c>
      <c r="D2400" s="9"/>
    </row>
    <row r="2401" spans="1:4" x14ac:dyDescent="0.25">
      <c r="A2401" s="7" t="str">
        <f t="shared" si="37"/>
        <v>2014.4</v>
      </c>
      <c r="B2401" s="54">
        <v>41960</v>
      </c>
      <c r="C2401" s="52">
        <v>3.06</v>
      </c>
      <c r="D2401" s="9"/>
    </row>
    <row r="2402" spans="1:4" x14ac:dyDescent="0.25">
      <c r="A2402" s="7" t="str">
        <f t="shared" si="37"/>
        <v>2014.4</v>
      </c>
      <c r="B2402" s="54">
        <v>41957</v>
      </c>
      <c r="C2402" s="52">
        <v>3.04</v>
      </c>
      <c r="D2402" s="9"/>
    </row>
    <row r="2403" spans="1:4" x14ac:dyDescent="0.25">
      <c r="A2403" s="7" t="str">
        <f t="shared" si="37"/>
        <v>2014.4</v>
      </c>
      <c r="B2403" s="54">
        <v>41956</v>
      </c>
      <c r="C2403" s="52">
        <v>3.08</v>
      </c>
      <c r="D2403" s="9"/>
    </row>
    <row r="2404" spans="1:4" x14ac:dyDescent="0.25">
      <c r="A2404" s="7" t="str">
        <f t="shared" si="37"/>
        <v>2014.4</v>
      </c>
      <c r="B2404" s="54">
        <v>41955</v>
      </c>
      <c r="C2404" s="52">
        <v>3.09</v>
      </c>
      <c r="D2404" s="9"/>
    </row>
    <row r="2405" spans="1:4" x14ac:dyDescent="0.25">
      <c r="A2405" s="7" t="str">
        <f t="shared" si="37"/>
        <v>2014.4</v>
      </c>
      <c r="B2405" s="54">
        <v>41953</v>
      </c>
      <c r="C2405" s="52">
        <v>3.09</v>
      </c>
      <c r="D2405" s="9"/>
    </row>
    <row r="2406" spans="1:4" x14ac:dyDescent="0.25">
      <c r="A2406" s="7" t="str">
        <f t="shared" si="37"/>
        <v>2014.4</v>
      </c>
      <c r="B2406" s="54">
        <v>41950</v>
      </c>
      <c r="C2406" s="52">
        <v>3.04</v>
      </c>
      <c r="D2406" s="9"/>
    </row>
    <row r="2407" spans="1:4" x14ac:dyDescent="0.25">
      <c r="A2407" s="7" t="str">
        <f t="shared" si="37"/>
        <v>2014.4</v>
      </c>
      <c r="B2407" s="54">
        <v>41949</v>
      </c>
      <c r="C2407" s="52">
        <v>3.09</v>
      </c>
      <c r="D2407" s="9"/>
    </row>
    <row r="2408" spans="1:4" x14ac:dyDescent="0.25">
      <c r="A2408" s="7" t="str">
        <f t="shared" si="37"/>
        <v>2014.4</v>
      </c>
      <c r="B2408" s="54">
        <v>41948</v>
      </c>
      <c r="C2408" s="52">
        <v>3.06</v>
      </c>
      <c r="D2408" s="9"/>
    </row>
    <row r="2409" spans="1:4" x14ac:dyDescent="0.25">
      <c r="A2409" s="7" t="str">
        <f t="shared" si="37"/>
        <v>2014.4</v>
      </c>
      <c r="B2409" s="54">
        <v>41947</v>
      </c>
      <c r="C2409" s="52">
        <v>3.05</v>
      </c>
      <c r="D2409" s="9"/>
    </row>
    <row r="2410" spans="1:4" x14ac:dyDescent="0.25">
      <c r="A2410" s="7" t="str">
        <f t="shared" si="37"/>
        <v>2014.4</v>
      </c>
      <c r="B2410" s="54">
        <v>41946</v>
      </c>
      <c r="C2410" s="52">
        <v>3.07</v>
      </c>
      <c r="D2410" s="9"/>
    </row>
    <row r="2411" spans="1:4" x14ac:dyDescent="0.25">
      <c r="A2411" s="7" t="str">
        <f t="shared" si="37"/>
        <v>2014.4</v>
      </c>
      <c r="B2411" s="54">
        <v>41943</v>
      </c>
      <c r="C2411" s="52">
        <v>3.07</v>
      </c>
      <c r="D2411" s="9"/>
    </row>
    <row r="2412" spans="1:4" x14ac:dyDescent="0.25">
      <c r="A2412" s="7" t="str">
        <f t="shared" si="37"/>
        <v>2014.4</v>
      </c>
      <c r="B2412" s="54">
        <v>41942</v>
      </c>
      <c r="C2412" s="52">
        <v>3.04</v>
      </c>
      <c r="D2412" s="9"/>
    </row>
    <row r="2413" spans="1:4" x14ac:dyDescent="0.25">
      <c r="A2413" s="7" t="str">
        <f t="shared" si="37"/>
        <v>2014.4</v>
      </c>
      <c r="B2413" s="54">
        <v>41941</v>
      </c>
      <c r="C2413" s="52">
        <v>3.06</v>
      </c>
      <c r="D2413" s="9"/>
    </row>
    <row r="2414" spans="1:4" x14ac:dyDescent="0.25">
      <c r="A2414" s="7" t="str">
        <f t="shared" si="37"/>
        <v>2014.4</v>
      </c>
      <c r="B2414" s="54">
        <v>41940</v>
      </c>
      <c r="C2414" s="52">
        <v>3.06</v>
      </c>
      <c r="D2414" s="9"/>
    </row>
    <row r="2415" spans="1:4" x14ac:dyDescent="0.25">
      <c r="A2415" s="7" t="str">
        <f t="shared" si="37"/>
        <v>2014.4</v>
      </c>
      <c r="B2415" s="54">
        <v>41939</v>
      </c>
      <c r="C2415" s="52">
        <v>3.04</v>
      </c>
      <c r="D2415" s="9"/>
    </row>
    <row r="2416" spans="1:4" x14ac:dyDescent="0.25">
      <c r="A2416" s="7" t="str">
        <f t="shared" si="37"/>
        <v>2014.4</v>
      </c>
      <c r="B2416" s="54">
        <v>41936</v>
      </c>
      <c r="C2416" s="52">
        <v>3.05</v>
      </c>
      <c r="D2416" s="9"/>
    </row>
    <row r="2417" spans="1:4" x14ac:dyDescent="0.25">
      <c r="A2417" s="7" t="str">
        <f t="shared" si="37"/>
        <v>2014.4</v>
      </c>
      <c r="B2417" s="54">
        <v>41935</v>
      </c>
      <c r="C2417" s="52">
        <v>3.05</v>
      </c>
      <c r="D2417" s="9"/>
    </row>
    <row r="2418" spans="1:4" x14ac:dyDescent="0.25">
      <c r="A2418" s="7" t="str">
        <f t="shared" si="37"/>
        <v>2014.4</v>
      </c>
      <c r="B2418" s="54">
        <v>41934</v>
      </c>
      <c r="C2418" s="52">
        <v>3.01</v>
      </c>
      <c r="D2418" s="9"/>
    </row>
    <row r="2419" spans="1:4" x14ac:dyDescent="0.25">
      <c r="A2419" s="7" t="str">
        <f t="shared" si="37"/>
        <v>2014.4</v>
      </c>
      <c r="B2419" s="54">
        <v>41933</v>
      </c>
      <c r="C2419" s="52">
        <v>3</v>
      </c>
      <c r="D2419" s="9"/>
    </row>
    <row r="2420" spans="1:4" x14ac:dyDescent="0.25">
      <c r="A2420" s="7" t="str">
        <f t="shared" si="37"/>
        <v>2014.4</v>
      </c>
      <c r="B2420" s="54">
        <v>41932</v>
      </c>
      <c r="C2420" s="52">
        <v>2.96</v>
      </c>
      <c r="D2420" s="9"/>
    </row>
    <row r="2421" spans="1:4" x14ac:dyDescent="0.25">
      <c r="A2421" s="7" t="str">
        <f t="shared" si="37"/>
        <v>2014.4</v>
      </c>
      <c r="B2421" s="54">
        <v>41929</v>
      </c>
      <c r="C2421" s="52">
        <v>2.98</v>
      </c>
      <c r="D2421" s="9"/>
    </row>
    <row r="2422" spans="1:4" x14ac:dyDescent="0.25">
      <c r="A2422" s="7" t="str">
        <f t="shared" si="37"/>
        <v>2014.4</v>
      </c>
      <c r="B2422" s="54">
        <v>41928</v>
      </c>
      <c r="C2422" s="52">
        <v>2.94</v>
      </c>
      <c r="D2422" s="9"/>
    </row>
    <row r="2423" spans="1:4" x14ac:dyDescent="0.25">
      <c r="A2423" s="7" t="str">
        <f t="shared" si="37"/>
        <v>2014.4</v>
      </c>
      <c r="B2423" s="54">
        <v>41927</v>
      </c>
      <c r="C2423" s="52">
        <v>2.92</v>
      </c>
      <c r="D2423" s="9"/>
    </row>
    <row r="2424" spans="1:4" x14ac:dyDescent="0.25">
      <c r="A2424" s="7" t="str">
        <f t="shared" si="37"/>
        <v>2014.4</v>
      </c>
      <c r="B2424" s="54">
        <v>41926</v>
      </c>
      <c r="C2424" s="52">
        <v>2.95</v>
      </c>
      <c r="D2424" s="9"/>
    </row>
    <row r="2425" spans="1:4" x14ac:dyDescent="0.25">
      <c r="A2425" s="7" t="str">
        <f t="shared" si="37"/>
        <v>2014.4</v>
      </c>
      <c r="B2425" s="54">
        <v>41922</v>
      </c>
      <c r="C2425" s="52">
        <v>3.03</v>
      </c>
      <c r="D2425" s="9"/>
    </row>
    <row r="2426" spans="1:4" x14ac:dyDescent="0.25">
      <c r="A2426" s="7" t="str">
        <f t="shared" si="37"/>
        <v>2014.4</v>
      </c>
      <c r="B2426" s="54">
        <v>41921</v>
      </c>
      <c r="C2426" s="52">
        <v>3.07</v>
      </c>
      <c r="D2426" s="9"/>
    </row>
    <row r="2427" spans="1:4" x14ac:dyDescent="0.25">
      <c r="A2427" s="7" t="str">
        <f t="shared" si="37"/>
        <v>2014.4</v>
      </c>
      <c r="B2427" s="54">
        <v>41920</v>
      </c>
      <c r="C2427" s="52">
        <v>3.07</v>
      </c>
      <c r="D2427" s="9"/>
    </row>
    <row r="2428" spans="1:4" x14ac:dyDescent="0.25">
      <c r="A2428" s="7" t="str">
        <f t="shared" si="37"/>
        <v>2014.4</v>
      </c>
      <c r="B2428" s="54">
        <v>41919</v>
      </c>
      <c r="C2428" s="52">
        <v>3.06</v>
      </c>
      <c r="D2428" s="9"/>
    </row>
    <row r="2429" spans="1:4" x14ac:dyDescent="0.25">
      <c r="A2429" s="7" t="str">
        <f t="shared" si="37"/>
        <v>2014.4</v>
      </c>
      <c r="B2429" s="54">
        <v>41918</v>
      </c>
      <c r="C2429" s="52">
        <v>3.12</v>
      </c>
      <c r="D2429" s="9"/>
    </row>
    <row r="2430" spans="1:4" x14ac:dyDescent="0.25">
      <c r="A2430" s="7" t="str">
        <f t="shared" si="37"/>
        <v>2014.4</v>
      </c>
      <c r="B2430" s="54">
        <v>41915</v>
      </c>
      <c r="C2430" s="52">
        <v>3.13</v>
      </c>
      <c r="D2430" s="9"/>
    </row>
    <row r="2431" spans="1:4" x14ac:dyDescent="0.25">
      <c r="A2431" s="7" t="str">
        <f t="shared" si="37"/>
        <v>2014.4</v>
      </c>
      <c r="B2431" s="54">
        <v>41914</v>
      </c>
      <c r="C2431" s="52">
        <v>3.15</v>
      </c>
      <c r="D2431" s="9"/>
    </row>
    <row r="2432" spans="1:4" x14ac:dyDescent="0.25">
      <c r="A2432" s="7" t="str">
        <f t="shared" si="37"/>
        <v>2014.4</v>
      </c>
      <c r="B2432" s="54">
        <v>41913</v>
      </c>
      <c r="C2432" s="52">
        <v>3.12</v>
      </c>
      <c r="D2432" s="9"/>
    </row>
    <row r="2433" spans="1:4" x14ac:dyDescent="0.25">
      <c r="A2433" s="7" t="str">
        <f t="shared" si="37"/>
        <v>2014.3</v>
      </c>
      <c r="B2433" s="54">
        <v>41912</v>
      </c>
      <c r="C2433" s="52">
        <v>3.21</v>
      </c>
      <c r="D2433" s="9"/>
    </row>
    <row r="2434" spans="1:4" x14ac:dyDescent="0.25">
      <c r="A2434" s="7" t="str">
        <f t="shared" si="37"/>
        <v>2014.3</v>
      </c>
      <c r="B2434" s="54">
        <v>41911</v>
      </c>
      <c r="C2434" s="52">
        <v>3.18</v>
      </c>
      <c r="D2434" s="9"/>
    </row>
    <row r="2435" spans="1:4" x14ac:dyDescent="0.25">
      <c r="A2435" s="7" t="str">
        <f t="shared" si="37"/>
        <v>2014.3</v>
      </c>
      <c r="B2435" s="54">
        <v>41908</v>
      </c>
      <c r="C2435" s="52">
        <v>3.22</v>
      </c>
      <c r="D2435" s="9"/>
    </row>
    <row r="2436" spans="1:4" x14ac:dyDescent="0.25">
      <c r="A2436" s="7" t="str">
        <f t="shared" ref="A2436:A2499" si="38">YEAR(B2436)&amp;"."&amp;INT((MONTH(B2436)-1)/3)+1</f>
        <v>2014.3</v>
      </c>
      <c r="B2436" s="54">
        <v>41907</v>
      </c>
      <c r="C2436" s="52">
        <v>3.22</v>
      </c>
      <c r="D2436" s="9"/>
    </row>
    <row r="2437" spans="1:4" x14ac:dyDescent="0.25">
      <c r="A2437" s="7" t="str">
        <f t="shared" si="38"/>
        <v>2014.3</v>
      </c>
      <c r="B2437" s="54">
        <v>41906</v>
      </c>
      <c r="C2437" s="52">
        <v>3.28</v>
      </c>
      <c r="D2437" s="9"/>
    </row>
    <row r="2438" spans="1:4" x14ac:dyDescent="0.25">
      <c r="A2438" s="7" t="str">
        <f t="shared" si="38"/>
        <v>2014.3</v>
      </c>
      <c r="B2438" s="54">
        <v>41905</v>
      </c>
      <c r="C2438" s="52">
        <v>3.25</v>
      </c>
      <c r="D2438" s="9"/>
    </row>
    <row r="2439" spans="1:4" x14ac:dyDescent="0.25">
      <c r="A2439" s="7" t="str">
        <f t="shared" si="38"/>
        <v>2014.3</v>
      </c>
      <c r="B2439" s="54">
        <v>41904</v>
      </c>
      <c r="C2439" s="52">
        <v>3.28</v>
      </c>
      <c r="D2439" s="9"/>
    </row>
    <row r="2440" spans="1:4" x14ac:dyDescent="0.25">
      <c r="A2440" s="7" t="str">
        <f t="shared" si="38"/>
        <v>2014.3</v>
      </c>
      <c r="B2440" s="54">
        <v>41901</v>
      </c>
      <c r="C2440" s="52">
        <v>3.29</v>
      </c>
      <c r="D2440" s="9"/>
    </row>
    <row r="2441" spans="1:4" x14ac:dyDescent="0.25">
      <c r="A2441" s="7" t="str">
        <f t="shared" si="38"/>
        <v>2014.3</v>
      </c>
      <c r="B2441" s="54">
        <v>41900</v>
      </c>
      <c r="C2441" s="52">
        <v>3.36</v>
      </c>
      <c r="D2441" s="9"/>
    </row>
    <row r="2442" spans="1:4" x14ac:dyDescent="0.25">
      <c r="A2442" s="7" t="str">
        <f t="shared" si="38"/>
        <v>2014.3</v>
      </c>
      <c r="B2442" s="54">
        <v>41899</v>
      </c>
      <c r="C2442" s="52">
        <v>3.37</v>
      </c>
      <c r="D2442" s="9"/>
    </row>
    <row r="2443" spans="1:4" x14ac:dyDescent="0.25">
      <c r="A2443" s="7" t="str">
        <f t="shared" si="38"/>
        <v>2014.3</v>
      </c>
      <c r="B2443" s="54">
        <v>41898</v>
      </c>
      <c r="C2443" s="52">
        <v>3.36</v>
      </c>
      <c r="D2443" s="9"/>
    </row>
    <row r="2444" spans="1:4" x14ac:dyDescent="0.25">
      <c r="A2444" s="7" t="str">
        <f t="shared" si="38"/>
        <v>2014.3</v>
      </c>
      <c r="B2444" s="54">
        <v>41897</v>
      </c>
      <c r="C2444" s="52">
        <v>3.34</v>
      </c>
      <c r="D2444" s="9"/>
    </row>
    <row r="2445" spans="1:4" x14ac:dyDescent="0.25">
      <c r="A2445" s="7" t="str">
        <f t="shared" si="38"/>
        <v>2014.3</v>
      </c>
      <c r="B2445" s="54">
        <v>41894</v>
      </c>
      <c r="C2445" s="52">
        <v>3.35</v>
      </c>
      <c r="D2445" s="9"/>
    </row>
    <row r="2446" spans="1:4" x14ac:dyDescent="0.25">
      <c r="A2446" s="7" t="str">
        <f t="shared" si="38"/>
        <v>2014.3</v>
      </c>
      <c r="B2446" s="54">
        <v>41893</v>
      </c>
      <c r="C2446" s="52">
        <v>3.27</v>
      </c>
      <c r="D2446" s="9"/>
    </row>
    <row r="2447" spans="1:4" x14ac:dyDescent="0.25">
      <c r="A2447" s="7" t="str">
        <f t="shared" si="38"/>
        <v>2014.3</v>
      </c>
      <c r="B2447" s="54">
        <v>41892</v>
      </c>
      <c r="C2447" s="52">
        <v>3.26</v>
      </c>
      <c r="D2447" s="9"/>
    </row>
    <row r="2448" spans="1:4" x14ac:dyDescent="0.25">
      <c r="A2448" s="7" t="str">
        <f t="shared" si="38"/>
        <v>2014.3</v>
      </c>
      <c r="B2448" s="54">
        <v>41891</v>
      </c>
      <c r="C2448" s="52">
        <v>3.23</v>
      </c>
      <c r="D2448" s="9"/>
    </row>
    <row r="2449" spans="1:4" x14ac:dyDescent="0.25">
      <c r="A2449" s="7" t="str">
        <f t="shared" si="38"/>
        <v>2014.3</v>
      </c>
      <c r="B2449" s="54">
        <v>41890</v>
      </c>
      <c r="C2449" s="52">
        <v>3.23</v>
      </c>
      <c r="D2449" s="9"/>
    </row>
    <row r="2450" spans="1:4" x14ac:dyDescent="0.25">
      <c r="A2450" s="7" t="str">
        <f t="shared" si="38"/>
        <v>2014.3</v>
      </c>
      <c r="B2450" s="54">
        <v>41887</v>
      </c>
      <c r="C2450" s="52">
        <v>3.23</v>
      </c>
      <c r="D2450" s="9"/>
    </row>
    <row r="2451" spans="1:4" x14ac:dyDescent="0.25">
      <c r="A2451" s="7" t="str">
        <f t="shared" si="38"/>
        <v>2014.3</v>
      </c>
      <c r="B2451" s="54">
        <v>41886</v>
      </c>
      <c r="C2451" s="52">
        <v>3.21</v>
      </c>
      <c r="D2451" s="9"/>
    </row>
    <row r="2452" spans="1:4" x14ac:dyDescent="0.25">
      <c r="A2452" s="7" t="str">
        <f t="shared" si="38"/>
        <v>2014.3</v>
      </c>
      <c r="B2452" s="54">
        <v>41885</v>
      </c>
      <c r="C2452" s="52">
        <v>3.15</v>
      </c>
      <c r="D2452" s="9"/>
    </row>
    <row r="2453" spans="1:4" x14ac:dyDescent="0.25">
      <c r="A2453" s="7" t="str">
        <f t="shared" si="38"/>
        <v>2014.3</v>
      </c>
      <c r="B2453" s="54">
        <v>41884</v>
      </c>
      <c r="C2453" s="52">
        <v>3.17</v>
      </c>
      <c r="D2453" s="9"/>
    </row>
    <row r="2454" spans="1:4" x14ac:dyDescent="0.25">
      <c r="A2454" s="7" t="str">
        <f t="shared" si="38"/>
        <v>2014.3</v>
      </c>
      <c r="B2454" s="54">
        <v>41883</v>
      </c>
      <c r="C2454" s="52">
        <v>3.09</v>
      </c>
      <c r="D2454" s="9"/>
    </row>
    <row r="2455" spans="1:4" x14ac:dyDescent="0.25">
      <c r="A2455" s="7" t="str">
        <f t="shared" si="38"/>
        <v>2014.3</v>
      </c>
      <c r="B2455" s="54">
        <v>41880</v>
      </c>
      <c r="C2455" s="52">
        <v>3.09</v>
      </c>
      <c r="D2455" s="9"/>
    </row>
    <row r="2456" spans="1:4" x14ac:dyDescent="0.25">
      <c r="A2456" s="7" t="str">
        <f t="shared" si="38"/>
        <v>2014.3</v>
      </c>
      <c r="B2456" s="54">
        <v>41879</v>
      </c>
      <c r="C2456" s="52">
        <v>3.08</v>
      </c>
      <c r="D2456" s="9"/>
    </row>
    <row r="2457" spans="1:4" x14ac:dyDescent="0.25">
      <c r="A2457" s="7" t="str">
        <f t="shared" si="38"/>
        <v>2014.3</v>
      </c>
      <c r="B2457" s="54">
        <v>41878</v>
      </c>
      <c r="C2457" s="52">
        <v>3.11</v>
      </c>
      <c r="D2457" s="9"/>
    </row>
    <row r="2458" spans="1:4" x14ac:dyDescent="0.25">
      <c r="A2458" s="7" t="str">
        <f t="shared" si="38"/>
        <v>2014.3</v>
      </c>
      <c r="B2458" s="54">
        <v>41877</v>
      </c>
      <c r="C2458" s="52">
        <v>3.15</v>
      </c>
      <c r="D2458" s="9"/>
    </row>
    <row r="2459" spans="1:4" x14ac:dyDescent="0.25">
      <c r="A2459" s="7" t="str">
        <f t="shared" si="38"/>
        <v>2014.3</v>
      </c>
      <c r="B2459" s="54">
        <v>41876</v>
      </c>
      <c r="C2459" s="52">
        <v>3.13</v>
      </c>
      <c r="D2459" s="9"/>
    </row>
    <row r="2460" spans="1:4" x14ac:dyDescent="0.25">
      <c r="A2460" s="7" t="str">
        <f t="shared" si="38"/>
        <v>2014.3</v>
      </c>
      <c r="B2460" s="54">
        <v>41873</v>
      </c>
      <c r="C2460" s="52">
        <v>3.16</v>
      </c>
      <c r="D2460" s="9"/>
    </row>
    <row r="2461" spans="1:4" x14ac:dyDescent="0.25">
      <c r="A2461" s="7" t="str">
        <f t="shared" si="38"/>
        <v>2014.3</v>
      </c>
      <c r="B2461" s="54">
        <v>41872</v>
      </c>
      <c r="C2461" s="52">
        <v>3.19</v>
      </c>
      <c r="D2461" s="9"/>
    </row>
    <row r="2462" spans="1:4" x14ac:dyDescent="0.25">
      <c r="A2462" s="7" t="str">
        <f t="shared" si="38"/>
        <v>2014.3</v>
      </c>
      <c r="B2462" s="54">
        <v>41871</v>
      </c>
      <c r="C2462" s="52">
        <v>3.22</v>
      </c>
      <c r="D2462" s="9"/>
    </row>
    <row r="2463" spans="1:4" x14ac:dyDescent="0.25">
      <c r="A2463" s="7" t="str">
        <f t="shared" si="38"/>
        <v>2014.3</v>
      </c>
      <c r="B2463" s="54">
        <v>41870</v>
      </c>
      <c r="C2463" s="52">
        <v>3.21</v>
      </c>
      <c r="D2463" s="9"/>
    </row>
    <row r="2464" spans="1:4" x14ac:dyDescent="0.25">
      <c r="A2464" s="7" t="str">
        <f t="shared" si="38"/>
        <v>2014.3</v>
      </c>
      <c r="B2464" s="54">
        <v>41869</v>
      </c>
      <c r="C2464" s="52">
        <v>3.2</v>
      </c>
      <c r="D2464" s="9"/>
    </row>
    <row r="2465" spans="1:4" x14ac:dyDescent="0.25">
      <c r="A2465" s="7" t="str">
        <f t="shared" si="38"/>
        <v>2014.3</v>
      </c>
      <c r="B2465" s="54">
        <v>41866</v>
      </c>
      <c r="C2465" s="52">
        <v>3.13</v>
      </c>
      <c r="D2465" s="9"/>
    </row>
    <row r="2466" spans="1:4" x14ac:dyDescent="0.25">
      <c r="A2466" s="7" t="str">
        <f t="shared" si="38"/>
        <v>2014.3</v>
      </c>
      <c r="B2466" s="54">
        <v>41865</v>
      </c>
      <c r="C2466" s="52">
        <v>3.2</v>
      </c>
      <c r="D2466" s="9"/>
    </row>
    <row r="2467" spans="1:4" x14ac:dyDescent="0.25">
      <c r="A2467" s="7" t="str">
        <f t="shared" si="38"/>
        <v>2014.3</v>
      </c>
      <c r="B2467" s="54">
        <v>41864</v>
      </c>
      <c r="C2467" s="52">
        <v>3.24</v>
      </c>
      <c r="D2467" s="9"/>
    </row>
    <row r="2468" spans="1:4" x14ac:dyDescent="0.25">
      <c r="A2468" s="7" t="str">
        <f t="shared" si="38"/>
        <v>2014.3</v>
      </c>
      <c r="B2468" s="54">
        <v>41863</v>
      </c>
      <c r="C2468" s="52">
        <v>3.27</v>
      </c>
      <c r="D2468" s="9"/>
    </row>
    <row r="2469" spans="1:4" x14ac:dyDescent="0.25">
      <c r="A2469" s="7" t="str">
        <f t="shared" si="38"/>
        <v>2014.3</v>
      </c>
      <c r="B2469" s="54">
        <v>41862</v>
      </c>
      <c r="C2469" s="52">
        <v>3.24</v>
      </c>
      <c r="D2469" s="9"/>
    </row>
    <row r="2470" spans="1:4" x14ac:dyDescent="0.25">
      <c r="A2470" s="7" t="str">
        <f t="shared" si="38"/>
        <v>2014.3</v>
      </c>
      <c r="B2470" s="54">
        <v>41859</v>
      </c>
      <c r="C2470" s="52">
        <v>3.23</v>
      </c>
      <c r="D2470" s="9"/>
    </row>
    <row r="2471" spans="1:4" x14ac:dyDescent="0.25">
      <c r="A2471" s="7" t="str">
        <f t="shared" si="38"/>
        <v>2014.3</v>
      </c>
      <c r="B2471" s="54">
        <v>41858</v>
      </c>
      <c r="C2471" s="52">
        <v>3.23</v>
      </c>
      <c r="D2471" s="9"/>
    </row>
    <row r="2472" spans="1:4" x14ac:dyDescent="0.25">
      <c r="A2472" s="7" t="str">
        <f t="shared" si="38"/>
        <v>2014.3</v>
      </c>
      <c r="B2472" s="54">
        <v>41857</v>
      </c>
      <c r="C2472" s="52">
        <v>3.27</v>
      </c>
      <c r="D2472" s="9"/>
    </row>
    <row r="2473" spans="1:4" x14ac:dyDescent="0.25">
      <c r="A2473" s="7" t="str">
        <f t="shared" si="38"/>
        <v>2014.3</v>
      </c>
      <c r="B2473" s="54">
        <v>41856</v>
      </c>
      <c r="C2473" s="52">
        <v>3.28</v>
      </c>
      <c r="D2473" s="9"/>
    </row>
    <row r="2474" spans="1:4" x14ac:dyDescent="0.25">
      <c r="A2474" s="7" t="str">
        <f t="shared" si="38"/>
        <v>2014.3</v>
      </c>
      <c r="B2474" s="54">
        <v>41855</v>
      </c>
      <c r="C2474" s="52">
        <v>3.3</v>
      </c>
      <c r="D2474" s="9"/>
    </row>
    <row r="2475" spans="1:4" x14ac:dyDescent="0.25">
      <c r="A2475" s="7" t="str">
        <f t="shared" si="38"/>
        <v>2014.3</v>
      </c>
      <c r="B2475" s="54">
        <v>41852</v>
      </c>
      <c r="C2475" s="52">
        <v>3.29</v>
      </c>
      <c r="D2475" s="9"/>
    </row>
    <row r="2476" spans="1:4" x14ac:dyDescent="0.25">
      <c r="A2476" s="7" t="str">
        <f t="shared" si="38"/>
        <v>2014.3</v>
      </c>
      <c r="B2476" s="54">
        <v>41851</v>
      </c>
      <c r="C2476" s="52">
        <v>3.32</v>
      </c>
      <c r="D2476" s="9"/>
    </row>
    <row r="2477" spans="1:4" x14ac:dyDescent="0.25">
      <c r="A2477" s="7" t="str">
        <f t="shared" si="38"/>
        <v>2014.3</v>
      </c>
      <c r="B2477" s="54">
        <v>41850</v>
      </c>
      <c r="C2477" s="52">
        <v>3.31</v>
      </c>
      <c r="D2477" s="9"/>
    </row>
    <row r="2478" spans="1:4" x14ac:dyDescent="0.25">
      <c r="A2478" s="7" t="str">
        <f t="shared" si="38"/>
        <v>2014.3</v>
      </c>
      <c r="B2478" s="54">
        <v>41849</v>
      </c>
      <c r="C2478" s="52">
        <v>3.22</v>
      </c>
      <c r="D2478" s="9"/>
    </row>
    <row r="2479" spans="1:4" x14ac:dyDescent="0.25">
      <c r="A2479" s="7" t="str">
        <f t="shared" si="38"/>
        <v>2014.3</v>
      </c>
      <c r="B2479" s="54">
        <v>41848</v>
      </c>
      <c r="C2479" s="52">
        <v>3.26</v>
      </c>
      <c r="D2479" s="9"/>
    </row>
    <row r="2480" spans="1:4" x14ac:dyDescent="0.25">
      <c r="A2480" s="7" t="str">
        <f t="shared" si="38"/>
        <v>2014.3</v>
      </c>
      <c r="B2480" s="54">
        <v>41845</v>
      </c>
      <c r="C2480" s="52">
        <v>3.24</v>
      </c>
      <c r="D2480" s="9"/>
    </row>
    <row r="2481" spans="1:4" x14ac:dyDescent="0.25">
      <c r="A2481" s="7" t="str">
        <f t="shared" si="38"/>
        <v>2014.3</v>
      </c>
      <c r="B2481" s="54">
        <v>41844</v>
      </c>
      <c r="C2481" s="52">
        <v>3.3</v>
      </c>
      <c r="D2481" s="9"/>
    </row>
    <row r="2482" spans="1:4" x14ac:dyDescent="0.25">
      <c r="A2482" s="7" t="str">
        <f t="shared" si="38"/>
        <v>2014.3</v>
      </c>
      <c r="B2482" s="54">
        <v>41843</v>
      </c>
      <c r="C2482" s="52">
        <v>3.26</v>
      </c>
      <c r="D2482" s="9"/>
    </row>
    <row r="2483" spans="1:4" x14ac:dyDescent="0.25">
      <c r="A2483" s="7" t="str">
        <f t="shared" si="38"/>
        <v>2014.3</v>
      </c>
      <c r="B2483" s="54">
        <v>41842</v>
      </c>
      <c r="C2483" s="52">
        <v>3.25</v>
      </c>
      <c r="D2483" s="9"/>
    </row>
    <row r="2484" spans="1:4" x14ac:dyDescent="0.25">
      <c r="A2484" s="7" t="str">
        <f t="shared" si="38"/>
        <v>2014.3</v>
      </c>
      <c r="B2484" s="54">
        <v>41841</v>
      </c>
      <c r="C2484" s="52">
        <v>3.26</v>
      </c>
      <c r="D2484" s="9"/>
    </row>
    <row r="2485" spans="1:4" x14ac:dyDescent="0.25">
      <c r="A2485" s="7" t="str">
        <f t="shared" si="38"/>
        <v>2014.3</v>
      </c>
      <c r="B2485" s="54">
        <v>41838</v>
      </c>
      <c r="C2485" s="52">
        <v>3.29</v>
      </c>
      <c r="D2485" s="9"/>
    </row>
    <row r="2486" spans="1:4" x14ac:dyDescent="0.25">
      <c r="A2486" s="7" t="str">
        <f t="shared" si="38"/>
        <v>2014.3</v>
      </c>
      <c r="B2486" s="54">
        <v>41837</v>
      </c>
      <c r="C2486" s="52">
        <v>3.27</v>
      </c>
      <c r="D2486" s="9"/>
    </row>
    <row r="2487" spans="1:4" x14ac:dyDescent="0.25">
      <c r="A2487" s="7" t="str">
        <f t="shared" si="38"/>
        <v>2014.3</v>
      </c>
      <c r="B2487" s="54">
        <v>41836</v>
      </c>
      <c r="C2487" s="52">
        <v>3.35</v>
      </c>
      <c r="D2487" s="9"/>
    </row>
    <row r="2488" spans="1:4" x14ac:dyDescent="0.25">
      <c r="A2488" s="7" t="str">
        <f t="shared" si="38"/>
        <v>2014.3</v>
      </c>
      <c r="B2488" s="54">
        <v>41835</v>
      </c>
      <c r="C2488" s="52">
        <v>3.37</v>
      </c>
      <c r="D2488" s="9"/>
    </row>
    <row r="2489" spans="1:4" x14ac:dyDescent="0.25">
      <c r="A2489" s="7" t="str">
        <f t="shared" si="38"/>
        <v>2014.3</v>
      </c>
      <c r="B2489" s="54">
        <v>41834</v>
      </c>
      <c r="C2489" s="52">
        <v>3.36</v>
      </c>
      <c r="D2489" s="9"/>
    </row>
    <row r="2490" spans="1:4" x14ac:dyDescent="0.25">
      <c r="A2490" s="7" t="str">
        <f t="shared" si="38"/>
        <v>2014.3</v>
      </c>
      <c r="B2490" s="54">
        <v>41831</v>
      </c>
      <c r="C2490" s="52">
        <v>3.34</v>
      </c>
      <c r="D2490" s="9"/>
    </row>
    <row r="2491" spans="1:4" x14ac:dyDescent="0.25">
      <c r="A2491" s="7" t="str">
        <f t="shared" si="38"/>
        <v>2014.3</v>
      </c>
      <c r="B2491" s="54">
        <v>41830</v>
      </c>
      <c r="C2491" s="52">
        <v>3.38</v>
      </c>
      <c r="D2491" s="9"/>
    </row>
    <row r="2492" spans="1:4" x14ac:dyDescent="0.25">
      <c r="A2492" s="7" t="str">
        <f t="shared" si="38"/>
        <v>2014.3</v>
      </c>
      <c r="B2492" s="54">
        <v>41829</v>
      </c>
      <c r="C2492" s="52">
        <v>3.37</v>
      </c>
      <c r="D2492" s="9"/>
    </row>
    <row r="2493" spans="1:4" x14ac:dyDescent="0.25">
      <c r="A2493" s="7" t="str">
        <f t="shared" si="38"/>
        <v>2014.3</v>
      </c>
      <c r="B2493" s="54">
        <v>41828</v>
      </c>
      <c r="C2493" s="52">
        <v>3.38</v>
      </c>
      <c r="D2493" s="9"/>
    </row>
    <row r="2494" spans="1:4" x14ac:dyDescent="0.25">
      <c r="A2494" s="7" t="str">
        <f t="shared" si="38"/>
        <v>2014.3</v>
      </c>
      <c r="B2494" s="54">
        <v>41827</v>
      </c>
      <c r="C2494" s="52">
        <v>3.44</v>
      </c>
      <c r="D2494" s="9"/>
    </row>
    <row r="2495" spans="1:4" x14ac:dyDescent="0.25">
      <c r="A2495" s="7" t="str">
        <f t="shared" si="38"/>
        <v>2014.3</v>
      </c>
      <c r="B2495" s="54">
        <v>41824</v>
      </c>
      <c r="C2495" s="52">
        <v>3.47</v>
      </c>
      <c r="D2495" s="9"/>
    </row>
    <row r="2496" spans="1:4" x14ac:dyDescent="0.25">
      <c r="A2496" s="7" t="str">
        <f t="shared" si="38"/>
        <v>2014.3</v>
      </c>
      <c r="B2496" s="54">
        <v>41823</v>
      </c>
      <c r="C2496" s="52">
        <v>3.47</v>
      </c>
      <c r="D2496" s="9"/>
    </row>
    <row r="2497" spans="1:26" x14ac:dyDescent="0.25">
      <c r="A2497" s="7" t="str">
        <f t="shared" si="38"/>
        <v>2014.3</v>
      </c>
      <c r="B2497" s="54">
        <v>41822</v>
      </c>
      <c r="C2497" s="52">
        <v>3.46</v>
      </c>
      <c r="D2497" s="9"/>
    </row>
    <row r="2498" spans="1:26" x14ac:dyDescent="0.25">
      <c r="A2498" s="7" t="str">
        <f t="shared" si="38"/>
        <v>2014.3</v>
      </c>
      <c r="B2498" s="54">
        <v>41821</v>
      </c>
      <c r="C2498" s="52">
        <v>3.4</v>
      </c>
      <c r="D2498" s="9"/>
    </row>
    <row r="2499" spans="1:26" x14ac:dyDescent="0.25">
      <c r="A2499" s="7" t="str">
        <f t="shared" si="38"/>
        <v>2014.2</v>
      </c>
      <c r="B2499" s="54">
        <v>41820</v>
      </c>
      <c r="C2499" s="52">
        <v>3.34</v>
      </c>
      <c r="D2499" s="9"/>
    </row>
    <row r="2500" spans="1:26" x14ac:dyDescent="0.25">
      <c r="A2500" s="7" t="str">
        <f t="shared" ref="A2500:A2563" si="39">YEAR(B2500)&amp;"."&amp;INT((MONTH(B2500)-1)/3)+1</f>
        <v>2014.2</v>
      </c>
      <c r="B2500" s="54">
        <v>41817</v>
      </c>
      <c r="C2500" s="52">
        <v>3.36</v>
      </c>
      <c r="D2500" s="9"/>
    </row>
    <row r="2501" spans="1:26" x14ac:dyDescent="0.25">
      <c r="A2501" s="7" t="str">
        <f t="shared" si="39"/>
        <v>2014.2</v>
      </c>
      <c r="B2501" s="54">
        <v>41816</v>
      </c>
      <c r="C2501" s="52">
        <v>3.35</v>
      </c>
      <c r="D2501" s="9"/>
    </row>
    <row r="2502" spans="1:26" x14ac:dyDescent="0.25">
      <c r="A2502" s="7" t="str">
        <f t="shared" si="39"/>
        <v>2014.2</v>
      </c>
      <c r="B2502" s="54">
        <v>41815</v>
      </c>
      <c r="C2502" s="52">
        <v>3.38</v>
      </c>
      <c r="D2502" s="9"/>
    </row>
    <row r="2503" spans="1:26" x14ac:dyDescent="0.25">
      <c r="A2503" s="7" t="str">
        <f t="shared" si="39"/>
        <v>2014.2</v>
      </c>
      <c r="B2503" s="54">
        <v>41814</v>
      </c>
      <c r="C2503" s="52">
        <v>3.41</v>
      </c>
      <c r="D2503" s="9"/>
    </row>
    <row r="2504" spans="1:26" x14ac:dyDescent="0.25">
      <c r="A2504" s="7" t="str">
        <f t="shared" si="39"/>
        <v>2014.2</v>
      </c>
      <c r="B2504" s="54">
        <v>41813</v>
      </c>
      <c r="C2504" s="52">
        <v>3.45</v>
      </c>
      <c r="D2504" s="9"/>
    </row>
    <row r="2505" spans="1:26" x14ac:dyDescent="0.25">
      <c r="A2505" s="7" t="str">
        <f t="shared" si="39"/>
        <v>2014.2</v>
      </c>
      <c r="B2505" s="54">
        <v>41810</v>
      </c>
      <c r="C2505" s="52">
        <v>3.44</v>
      </c>
      <c r="D2505" s="9"/>
    </row>
    <row r="2506" spans="1:26" x14ac:dyDescent="0.25">
      <c r="A2506" s="7" t="str">
        <f t="shared" si="39"/>
        <v>2014.2</v>
      </c>
      <c r="B2506" s="54">
        <v>41809</v>
      </c>
      <c r="C2506" s="52">
        <v>3.47</v>
      </c>
      <c r="D2506" s="9"/>
      <c r="Z2506" t="e">
        <f>IF(AND(INDEX('Rate Case History'!#REF!,MATCH($E2506,'Rate Case History'!$U$11:$U$13,0))="Yes",INDEX('Rate Case History'!#REF!,MATCH(#REF!,'Rate Case History'!#REF!,0))="Yes",INDEX('Rate Case History'!#REF!,MATCH($M2506,'Rate Case History'!$U$15:$U$17,0))="Yes",$L2506&lt;='Rate Case History'!$V$7,ISNUMBER($R2506)),$R2506/100,"NA")</f>
        <v>#REF!</v>
      </c>
    </row>
    <row r="2507" spans="1:26" x14ac:dyDescent="0.25">
      <c r="A2507" s="7" t="str">
        <f t="shared" si="39"/>
        <v>2014.2</v>
      </c>
      <c r="B2507" s="54">
        <v>41808</v>
      </c>
      <c r="C2507" s="52">
        <v>3.43</v>
      </c>
      <c r="D2507" s="9"/>
    </row>
    <row r="2508" spans="1:26" x14ac:dyDescent="0.25">
      <c r="A2508" s="7" t="str">
        <f t="shared" si="39"/>
        <v>2014.2</v>
      </c>
      <c r="B2508" s="54">
        <v>41807</v>
      </c>
      <c r="C2508" s="52">
        <v>3.44</v>
      </c>
      <c r="D2508" s="9"/>
    </row>
    <row r="2509" spans="1:26" x14ac:dyDescent="0.25">
      <c r="A2509" s="7" t="str">
        <f t="shared" si="39"/>
        <v>2014.2</v>
      </c>
      <c r="B2509" s="54">
        <v>41806</v>
      </c>
      <c r="C2509" s="52">
        <v>3.4</v>
      </c>
      <c r="D2509" s="9"/>
    </row>
    <row r="2510" spans="1:26" x14ac:dyDescent="0.25">
      <c r="A2510" s="7" t="str">
        <f t="shared" si="39"/>
        <v>2014.2</v>
      </c>
      <c r="B2510" s="54">
        <v>41803</v>
      </c>
      <c r="C2510" s="52">
        <v>3.41</v>
      </c>
      <c r="D2510" s="9"/>
    </row>
    <row r="2511" spans="1:26" x14ac:dyDescent="0.25">
      <c r="A2511" s="7" t="str">
        <f t="shared" si="39"/>
        <v>2014.2</v>
      </c>
      <c r="B2511" s="54">
        <v>41802</v>
      </c>
      <c r="C2511" s="52">
        <v>3.41</v>
      </c>
      <c r="D2511" s="9"/>
    </row>
    <row r="2512" spans="1:26" x14ac:dyDescent="0.25">
      <c r="A2512" s="7" t="str">
        <f t="shared" si="39"/>
        <v>2014.2</v>
      </c>
      <c r="B2512" s="54">
        <v>41801</v>
      </c>
      <c r="C2512" s="52">
        <v>3.47</v>
      </c>
      <c r="D2512" s="9"/>
    </row>
    <row r="2513" spans="1:4" x14ac:dyDescent="0.25">
      <c r="A2513" s="7" t="str">
        <f t="shared" si="39"/>
        <v>2014.2</v>
      </c>
      <c r="B2513" s="54">
        <v>41800</v>
      </c>
      <c r="C2513" s="52">
        <v>3.47</v>
      </c>
      <c r="D2513" s="9"/>
    </row>
    <row r="2514" spans="1:4" x14ac:dyDescent="0.25">
      <c r="A2514" s="7" t="str">
        <f t="shared" si="39"/>
        <v>2014.2</v>
      </c>
      <c r="B2514" s="54">
        <v>41799</v>
      </c>
      <c r="C2514" s="52">
        <v>3.45</v>
      </c>
      <c r="D2514" s="9"/>
    </row>
    <row r="2515" spans="1:4" x14ac:dyDescent="0.25">
      <c r="A2515" s="7" t="str">
        <f t="shared" si="39"/>
        <v>2014.2</v>
      </c>
      <c r="B2515" s="54">
        <v>41796</v>
      </c>
      <c r="C2515" s="52">
        <v>3.44</v>
      </c>
      <c r="D2515" s="9"/>
    </row>
    <row r="2516" spans="1:4" x14ac:dyDescent="0.25">
      <c r="A2516" s="7" t="str">
        <f t="shared" si="39"/>
        <v>2014.2</v>
      </c>
      <c r="B2516" s="54">
        <v>41795</v>
      </c>
      <c r="C2516" s="52">
        <v>3.44</v>
      </c>
      <c r="D2516" s="9"/>
    </row>
    <row r="2517" spans="1:4" x14ac:dyDescent="0.25">
      <c r="A2517" s="7" t="str">
        <f t="shared" si="39"/>
        <v>2014.2</v>
      </c>
      <c r="B2517" s="54">
        <v>41794</v>
      </c>
      <c r="C2517" s="52">
        <v>3.45</v>
      </c>
      <c r="D2517" s="9"/>
    </row>
    <row r="2518" spans="1:4" x14ac:dyDescent="0.25">
      <c r="A2518" s="7" t="str">
        <f t="shared" si="39"/>
        <v>2014.2</v>
      </c>
      <c r="B2518" s="54">
        <v>41793</v>
      </c>
      <c r="C2518" s="52">
        <v>3.43</v>
      </c>
      <c r="D2518" s="9"/>
    </row>
    <row r="2519" spans="1:4" x14ac:dyDescent="0.25">
      <c r="A2519" s="7" t="str">
        <f t="shared" si="39"/>
        <v>2014.2</v>
      </c>
      <c r="B2519" s="54">
        <v>41792</v>
      </c>
      <c r="C2519" s="52">
        <v>3.38</v>
      </c>
      <c r="D2519" s="9"/>
    </row>
    <row r="2520" spans="1:4" x14ac:dyDescent="0.25">
      <c r="A2520" s="7" t="str">
        <f t="shared" si="39"/>
        <v>2014.2</v>
      </c>
      <c r="B2520" s="54">
        <v>41789</v>
      </c>
      <c r="C2520" s="52">
        <v>3.33</v>
      </c>
      <c r="D2520" s="9"/>
    </row>
    <row r="2521" spans="1:4" x14ac:dyDescent="0.25">
      <c r="A2521" s="7" t="str">
        <f t="shared" si="39"/>
        <v>2014.2</v>
      </c>
      <c r="B2521" s="54">
        <v>41788</v>
      </c>
      <c r="C2521" s="52">
        <v>3.31</v>
      </c>
      <c r="D2521" s="9"/>
    </row>
    <row r="2522" spans="1:4" x14ac:dyDescent="0.25">
      <c r="A2522" s="7" t="str">
        <f t="shared" si="39"/>
        <v>2014.2</v>
      </c>
      <c r="B2522" s="54">
        <v>41787</v>
      </c>
      <c r="C2522" s="52">
        <v>3.29</v>
      </c>
      <c r="D2522" s="9"/>
    </row>
    <row r="2523" spans="1:4" x14ac:dyDescent="0.25">
      <c r="A2523" s="7" t="str">
        <f t="shared" si="39"/>
        <v>2014.2</v>
      </c>
      <c r="B2523" s="54">
        <v>41786</v>
      </c>
      <c r="C2523" s="52">
        <v>3.37</v>
      </c>
      <c r="D2523" s="9"/>
    </row>
    <row r="2524" spans="1:4" x14ac:dyDescent="0.25">
      <c r="A2524" s="7" t="str">
        <f t="shared" si="39"/>
        <v>2014.2</v>
      </c>
      <c r="B2524" s="54">
        <v>41785</v>
      </c>
      <c r="C2524" s="52">
        <v>3.4</v>
      </c>
      <c r="D2524" s="9"/>
    </row>
    <row r="2525" spans="1:4" x14ac:dyDescent="0.25">
      <c r="A2525" s="7" t="str">
        <f t="shared" si="39"/>
        <v>2014.2</v>
      </c>
      <c r="B2525" s="54">
        <v>41782</v>
      </c>
      <c r="C2525" s="52">
        <v>3.4</v>
      </c>
      <c r="D2525" s="9"/>
    </row>
    <row r="2526" spans="1:4" x14ac:dyDescent="0.25">
      <c r="A2526" s="7" t="str">
        <f t="shared" si="39"/>
        <v>2014.2</v>
      </c>
      <c r="B2526" s="54">
        <v>41781</v>
      </c>
      <c r="C2526" s="52">
        <v>3.43</v>
      </c>
      <c r="D2526" s="9"/>
    </row>
    <row r="2527" spans="1:4" x14ac:dyDescent="0.25">
      <c r="A2527" s="7" t="str">
        <f t="shared" si="39"/>
        <v>2014.2</v>
      </c>
      <c r="B2527" s="54">
        <v>41780</v>
      </c>
      <c r="C2527" s="52">
        <v>3.42</v>
      </c>
      <c r="D2527" s="9"/>
    </row>
    <row r="2528" spans="1:4" x14ac:dyDescent="0.25">
      <c r="A2528" s="7" t="str">
        <f t="shared" si="39"/>
        <v>2014.2</v>
      </c>
      <c r="B2528" s="54">
        <v>41779</v>
      </c>
      <c r="C2528" s="52">
        <v>3.38</v>
      </c>
      <c r="D2528" s="9"/>
    </row>
    <row r="2529" spans="1:4" x14ac:dyDescent="0.25">
      <c r="A2529" s="7" t="str">
        <f t="shared" si="39"/>
        <v>2014.2</v>
      </c>
      <c r="B2529" s="54">
        <v>41778</v>
      </c>
      <c r="C2529" s="52">
        <v>3.39</v>
      </c>
      <c r="D2529" s="9"/>
    </row>
    <row r="2530" spans="1:4" x14ac:dyDescent="0.25">
      <c r="A2530" s="7" t="str">
        <f t="shared" si="39"/>
        <v>2014.2</v>
      </c>
      <c r="B2530" s="54">
        <v>41775</v>
      </c>
      <c r="C2530" s="52">
        <v>3.34</v>
      </c>
      <c r="D2530" s="9"/>
    </row>
    <row r="2531" spans="1:4" x14ac:dyDescent="0.25">
      <c r="A2531" s="7" t="str">
        <f t="shared" si="39"/>
        <v>2014.2</v>
      </c>
      <c r="B2531" s="54">
        <v>41774</v>
      </c>
      <c r="C2531" s="52">
        <v>3.33</v>
      </c>
      <c r="D2531" s="9"/>
    </row>
    <row r="2532" spans="1:4" x14ac:dyDescent="0.25">
      <c r="A2532" s="7" t="str">
        <f t="shared" si="39"/>
        <v>2014.2</v>
      </c>
      <c r="B2532" s="54">
        <v>41773</v>
      </c>
      <c r="C2532" s="52">
        <v>3.37</v>
      </c>
      <c r="D2532" s="9"/>
    </row>
    <row r="2533" spans="1:4" x14ac:dyDescent="0.25">
      <c r="A2533" s="7" t="str">
        <f t="shared" si="39"/>
        <v>2014.2</v>
      </c>
      <c r="B2533" s="54">
        <v>41772</v>
      </c>
      <c r="C2533" s="52">
        <v>3.45</v>
      </c>
      <c r="D2533" s="9"/>
    </row>
    <row r="2534" spans="1:4" x14ac:dyDescent="0.25">
      <c r="A2534" s="7" t="str">
        <f t="shared" si="39"/>
        <v>2014.2</v>
      </c>
      <c r="B2534" s="54">
        <v>41771</v>
      </c>
      <c r="C2534" s="52">
        <v>3.49</v>
      </c>
      <c r="D2534" s="9"/>
    </row>
    <row r="2535" spans="1:4" x14ac:dyDescent="0.25">
      <c r="A2535" s="7" t="str">
        <f t="shared" si="39"/>
        <v>2014.2</v>
      </c>
      <c r="B2535" s="54">
        <v>41768</v>
      </c>
      <c r="C2535" s="52">
        <v>3.47</v>
      </c>
      <c r="D2535" s="9"/>
    </row>
    <row r="2536" spans="1:4" x14ac:dyDescent="0.25">
      <c r="A2536" s="7" t="str">
        <f t="shared" si="39"/>
        <v>2014.2</v>
      </c>
      <c r="B2536" s="54">
        <v>41767</v>
      </c>
      <c r="C2536" s="52">
        <v>3.45</v>
      </c>
      <c r="D2536" s="9"/>
    </row>
    <row r="2537" spans="1:4" x14ac:dyDescent="0.25">
      <c r="A2537" s="7" t="str">
        <f t="shared" si="39"/>
        <v>2014.2</v>
      </c>
      <c r="B2537" s="54">
        <v>41766</v>
      </c>
      <c r="C2537" s="52">
        <v>3.4</v>
      </c>
      <c r="D2537" s="9"/>
    </row>
    <row r="2538" spans="1:4" x14ac:dyDescent="0.25">
      <c r="A2538" s="7" t="str">
        <f t="shared" si="39"/>
        <v>2014.2</v>
      </c>
      <c r="B2538" s="54">
        <v>41765</v>
      </c>
      <c r="C2538" s="52">
        <v>3.38</v>
      </c>
      <c r="D2538" s="9"/>
    </row>
    <row r="2539" spans="1:4" x14ac:dyDescent="0.25">
      <c r="A2539" s="7" t="str">
        <f t="shared" si="39"/>
        <v>2014.2</v>
      </c>
      <c r="B2539" s="54">
        <v>41764</v>
      </c>
      <c r="C2539" s="52">
        <v>3.41</v>
      </c>
      <c r="D2539" s="9"/>
    </row>
    <row r="2540" spans="1:4" x14ac:dyDescent="0.25">
      <c r="A2540" s="7" t="str">
        <f t="shared" si="39"/>
        <v>2014.2</v>
      </c>
      <c r="B2540" s="54">
        <v>41761</v>
      </c>
      <c r="C2540" s="52">
        <v>3.37</v>
      </c>
      <c r="D2540" s="9"/>
    </row>
    <row r="2541" spans="1:4" x14ac:dyDescent="0.25">
      <c r="A2541" s="7" t="str">
        <f t="shared" si="39"/>
        <v>2014.2</v>
      </c>
      <c r="B2541" s="54">
        <v>41760</v>
      </c>
      <c r="C2541" s="52">
        <v>3.41</v>
      </c>
      <c r="D2541" s="9"/>
    </row>
    <row r="2542" spans="1:4" x14ac:dyDescent="0.25">
      <c r="A2542" s="7" t="str">
        <f t="shared" si="39"/>
        <v>2014.2</v>
      </c>
      <c r="B2542" s="54">
        <v>41759</v>
      </c>
      <c r="C2542" s="52">
        <v>3.47</v>
      </c>
      <c r="D2542" s="9"/>
    </row>
    <row r="2543" spans="1:4" x14ac:dyDescent="0.25">
      <c r="A2543" s="7" t="str">
        <f t="shared" si="39"/>
        <v>2014.2</v>
      </c>
      <c r="B2543" s="54">
        <v>41758</v>
      </c>
      <c r="C2543" s="52">
        <v>3.49</v>
      </c>
      <c r="D2543" s="9"/>
    </row>
    <row r="2544" spans="1:4" x14ac:dyDescent="0.25">
      <c r="A2544" s="7" t="str">
        <f t="shared" si="39"/>
        <v>2014.2</v>
      </c>
      <c r="B2544" s="54">
        <v>41757</v>
      </c>
      <c r="C2544" s="52">
        <v>3.47</v>
      </c>
      <c r="D2544" s="9"/>
    </row>
    <row r="2545" spans="1:4" x14ac:dyDescent="0.25">
      <c r="A2545" s="7" t="str">
        <f t="shared" si="39"/>
        <v>2014.2</v>
      </c>
      <c r="B2545" s="54">
        <v>41754</v>
      </c>
      <c r="C2545" s="52">
        <v>3.45</v>
      </c>
      <c r="D2545" s="9"/>
    </row>
    <row r="2546" spans="1:4" x14ac:dyDescent="0.25">
      <c r="A2546" s="7" t="str">
        <f t="shared" si="39"/>
        <v>2014.2</v>
      </c>
      <c r="B2546" s="54">
        <v>41753</v>
      </c>
      <c r="C2546" s="52">
        <v>3.46</v>
      </c>
      <c r="D2546" s="9"/>
    </row>
    <row r="2547" spans="1:4" x14ac:dyDescent="0.25">
      <c r="A2547" s="7" t="str">
        <f t="shared" si="39"/>
        <v>2014.2</v>
      </c>
      <c r="B2547" s="54">
        <v>41752</v>
      </c>
      <c r="C2547" s="52">
        <v>3.47</v>
      </c>
      <c r="D2547" s="9"/>
    </row>
    <row r="2548" spans="1:4" x14ac:dyDescent="0.25">
      <c r="A2548" s="7" t="str">
        <f t="shared" si="39"/>
        <v>2014.2</v>
      </c>
      <c r="B2548" s="54">
        <v>41751</v>
      </c>
      <c r="C2548" s="52">
        <v>3.5</v>
      </c>
      <c r="D2548" s="9"/>
    </row>
    <row r="2549" spans="1:4" x14ac:dyDescent="0.25">
      <c r="A2549" s="7" t="str">
        <f t="shared" si="39"/>
        <v>2014.2</v>
      </c>
      <c r="B2549" s="54">
        <v>41750</v>
      </c>
      <c r="C2549" s="52">
        <v>3.52</v>
      </c>
      <c r="D2549" s="9"/>
    </row>
    <row r="2550" spans="1:4" x14ac:dyDescent="0.25">
      <c r="A2550" s="7" t="str">
        <f t="shared" si="39"/>
        <v>2014.2</v>
      </c>
      <c r="B2550" s="54">
        <v>41747</v>
      </c>
      <c r="C2550" s="52">
        <v>3.52</v>
      </c>
      <c r="D2550" s="9"/>
    </row>
    <row r="2551" spans="1:4" x14ac:dyDescent="0.25">
      <c r="A2551" s="7" t="str">
        <f t="shared" si="39"/>
        <v>2014.2</v>
      </c>
      <c r="B2551" s="54">
        <v>41746</v>
      </c>
      <c r="C2551" s="52">
        <v>3.52</v>
      </c>
      <c r="D2551" s="9"/>
    </row>
    <row r="2552" spans="1:4" x14ac:dyDescent="0.25">
      <c r="A2552" s="7" t="str">
        <f t="shared" si="39"/>
        <v>2014.2</v>
      </c>
      <c r="B2552" s="54">
        <v>41745</v>
      </c>
      <c r="C2552" s="52">
        <v>3.45</v>
      </c>
      <c r="D2552" s="9"/>
    </row>
    <row r="2553" spans="1:4" x14ac:dyDescent="0.25">
      <c r="A2553" s="7" t="str">
        <f t="shared" si="39"/>
        <v>2014.2</v>
      </c>
      <c r="B2553" s="54">
        <v>41744</v>
      </c>
      <c r="C2553" s="52">
        <v>3.46</v>
      </c>
      <c r="D2553" s="9"/>
    </row>
    <row r="2554" spans="1:4" x14ac:dyDescent="0.25">
      <c r="A2554" s="7" t="str">
        <f t="shared" si="39"/>
        <v>2014.2</v>
      </c>
      <c r="B2554" s="54">
        <v>41743</v>
      </c>
      <c r="C2554" s="52">
        <v>3.48</v>
      </c>
      <c r="D2554" s="9"/>
    </row>
    <row r="2555" spans="1:4" x14ac:dyDescent="0.25">
      <c r="A2555" s="7" t="str">
        <f t="shared" si="39"/>
        <v>2014.2</v>
      </c>
      <c r="B2555" s="54">
        <v>41740</v>
      </c>
      <c r="C2555" s="52">
        <v>3.48</v>
      </c>
      <c r="D2555" s="9"/>
    </row>
    <row r="2556" spans="1:4" x14ac:dyDescent="0.25">
      <c r="A2556" s="7" t="str">
        <f t="shared" si="39"/>
        <v>2014.2</v>
      </c>
      <c r="B2556" s="54">
        <v>41739</v>
      </c>
      <c r="C2556" s="52">
        <v>3.52</v>
      </c>
      <c r="D2556" s="9"/>
    </row>
    <row r="2557" spans="1:4" x14ac:dyDescent="0.25">
      <c r="A2557" s="7" t="str">
        <f t="shared" si="39"/>
        <v>2014.2</v>
      </c>
      <c r="B2557" s="54">
        <v>41738</v>
      </c>
      <c r="C2557" s="52">
        <v>3.57</v>
      </c>
      <c r="D2557" s="9"/>
    </row>
    <row r="2558" spans="1:4" x14ac:dyDescent="0.25">
      <c r="A2558" s="7" t="str">
        <f t="shared" si="39"/>
        <v>2014.2</v>
      </c>
      <c r="B2558" s="54">
        <v>41737</v>
      </c>
      <c r="C2558" s="52">
        <v>3.54</v>
      </c>
      <c r="D2558" s="9"/>
    </row>
    <row r="2559" spans="1:4" x14ac:dyDescent="0.25">
      <c r="A2559" s="7" t="str">
        <f t="shared" si="39"/>
        <v>2014.2</v>
      </c>
      <c r="B2559" s="54">
        <v>41736</v>
      </c>
      <c r="C2559" s="52">
        <v>3.56</v>
      </c>
      <c r="D2559" s="9"/>
    </row>
    <row r="2560" spans="1:4" x14ac:dyDescent="0.25">
      <c r="A2560" s="7" t="str">
        <f t="shared" si="39"/>
        <v>2014.2</v>
      </c>
      <c r="B2560" s="54">
        <v>41733</v>
      </c>
      <c r="C2560" s="52">
        <v>3.59</v>
      </c>
      <c r="D2560" s="9"/>
    </row>
    <row r="2561" spans="1:4" x14ac:dyDescent="0.25">
      <c r="A2561" s="7" t="str">
        <f t="shared" si="39"/>
        <v>2014.2</v>
      </c>
      <c r="B2561" s="54">
        <v>41732</v>
      </c>
      <c r="C2561" s="52">
        <v>3.62</v>
      </c>
      <c r="D2561" s="9"/>
    </row>
    <row r="2562" spans="1:4" x14ac:dyDescent="0.25">
      <c r="A2562" s="7" t="str">
        <f t="shared" si="39"/>
        <v>2014.2</v>
      </c>
      <c r="B2562" s="54">
        <v>41731</v>
      </c>
      <c r="C2562" s="52">
        <v>3.65</v>
      </c>
      <c r="D2562" s="9"/>
    </row>
    <row r="2563" spans="1:4" x14ac:dyDescent="0.25">
      <c r="A2563" s="7" t="str">
        <f t="shared" si="39"/>
        <v>2014.2</v>
      </c>
      <c r="B2563" s="54">
        <v>41730</v>
      </c>
      <c r="C2563" s="52">
        <v>3.6</v>
      </c>
      <c r="D2563" s="9"/>
    </row>
    <row r="2564" spans="1:4" x14ac:dyDescent="0.25">
      <c r="A2564" s="7" t="str">
        <f t="shared" ref="A2564:A2627" si="40">YEAR(B2564)&amp;"."&amp;INT((MONTH(B2564)-1)/3)+1</f>
        <v>2014.1</v>
      </c>
      <c r="B2564" s="54">
        <v>41729</v>
      </c>
      <c r="C2564" s="52">
        <v>3.56</v>
      </c>
      <c r="D2564" s="9"/>
    </row>
    <row r="2565" spans="1:4" x14ac:dyDescent="0.25">
      <c r="A2565" s="7" t="str">
        <f t="shared" si="40"/>
        <v>2014.1</v>
      </c>
      <c r="B2565" s="54">
        <v>41726</v>
      </c>
      <c r="C2565" s="52">
        <v>3.55</v>
      </c>
      <c r="D2565" s="9"/>
    </row>
    <row r="2566" spans="1:4" x14ac:dyDescent="0.25">
      <c r="A2566" s="7" t="str">
        <f t="shared" si="40"/>
        <v>2014.1</v>
      </c>
      <c r="B2566" s="54">
        <v>41725</v>
      </c>
      <c r="C2566" s="52">
        <v>3.52</v>
      </c>
      <c r="D2566" s="9"/>
    </row>
    <row r="2567" spans="1:4" x14ac:dyDescent="0.25">
      <c r="A2567" s="7" t="str">
        <f t="shared" si="40"/>
        <v>2014.1</v>
      </c>
      <c r="B2567" s="54">
        <v>41724</v>
      </c>
      <c r="C2567" s="52">
        <v>3.55</v>
      </c>
      <c r="D2567" s="9"/>
    </row>
    <row r="2568" spans="1:4" x14ac:dyDescent="0.25">
      <c r="A2568" s="7" t="str">
        <f t="shared" si="40"/>
        <v>2014.1</v>
      </c>
      <c r="B2568" s="54">
        <v>41723</v>
      </c>
      <c r="C2568" s="52">
        <v>3.59</v>
      </c>
      <c r="D2568" s="9"/>
    </row>
    <row r="2569" spans="1:4" x14ac:dyDescent="0.25">
      <c r="A2569" s="7" t="str">
        <f t="shared" si="40"/>
        <v>2014.1</v>
      </c>
      <c r="B2569" s="54">
        <v>41722</v>
      </c>
      <c r="C2569" s="52">
        <v>3.57</v>
      </c>
      <c r="D2569" s="9"/>
    </row>
    <row r="2570" spans="1:4" x14ac:dyDescent="0.25">
      <c r="A2570" s="7" t="str">
        <f t="shared" si="40"/>
        <v>2014.1</v>
      </c>
      <c r="B2570" s="54">
        <v>41719</v>
      </c>
      <c r="C2570" s="52">
        <v>3.61</v>
      </c>
      <c r="D2570" s="9"/>
    </row>
    <row r="2571" spans="1:4" x14ac:dyDescent="0.25">
      <c r="A2571" s="7" t="str">
        <f t="shared" si="40"/>
        <v>2014.1</v>
      </c>
      <c r="B2571" s="54">
        <v>41718</v>
      </c>
      <c r="C2571" s="52">
        <v>3.67</v>
      </c>
      <c r="D2571" s="9"/>
    </row>
    <row r="2572" spans="1:4" x14ac:dyDescent="0.25">
      <c r="A2572" s="7" t="str">
        <f t="shared" si="40"/>
        <v>2014.1</v>
      </c>
      <c r="B2572" s="54">
        <v>41717</v>
      </c>
      <c r="C2572" s="52">
        <v>3.66</v>
      </c>
      <c r="D2572" s="9"/>
    </row>
    <row r="2573" spans="1:4" x14ac:dyDescent="0.25">
      <c r="A2573" s="7" t="str">
        <f t="shared" si="40"/>
        <v>2014.1</v>
      </c>
      <c r="B2573" s="54">
        <v>41716</v>
      </c>
      <c r="C2573" s="52">
        <v>3.62</v>
      </c>
      <c r="D2573" s="9"/>
    </row>
    <row r="2574" spans="1:4" x14ac:dyDescent="0.25">
      <c r="A2574" s="7" t="str">
        <f t="shared" si="40"/>
        <v>2014.1</v>
      </c>
      <c r="B2574" s="54">
        <v>41715</v>
      </c>
      <c r="C2574" s="52">
        <v>3.63</v>
      </c>
      <c r="D2574" s="9"/>
    </row>
    <row r="2575" spans="1:4" x14ac:dyDescent="0.25">
      <c r="A2575" s="7" t="str">
        <f t="shared" si="40"/>
        <v>2014.1</v>
      </c>
      <c r="B2575" s="54">
        <v>41712</v>
      </c>
      <c r="C2575" s="52">
        <v>3.59</v>
      </c>
      <c r="D2575" s="9"/>
    </row>
    <row r="2576" spans="1:4" x14ac:dyDescent="0.25">
      <c r="A2576" s="7" t="str">
        <f t="shared" si="40"/>
        <v>2014.1</v>
      </c>
      <c r="B2576" s="54">
        <v>41711</v>
      </c>
      <c r="C2576" s="52">
        <v>3.6</v>
      </c>
      <c r="D2576" s="9"/>
    </row>
    <row r="2577" spans="1:4" x14ac:dyDescent="0.25">
      <c r="A2577" s="7" t="str">
        <f t="shared" si="40"/>
        <v>2014.1</v>
      </c>
      <c r="B2577" s="54">
        <v>41710</v>
      </c>
      <c r="C2577" s="52">
        <v>3.66</v>
      </c>
      <c r="D2577" s="9"/>
    </row>
    <row r="2578" spans="1:4" x14ac:dyDescent="0.25">
      <c r="A2578" s="7" t="str">
        <f t="shared" si="40"/>
        <v>2014.1</v>
      </c>
      <c r="B2578" s="54">
        <v>41709</v>
      </c>
      <c r="C2578" s="52">
        <v>3.7</v>
      </c>
      <c r="D2578" s="9"/>
    </row>
    <row r="2579" spans="1:4" x14ac:dyDescent="0.25">
      <c r="A2579" s="7" t="str">
        <f t="shared" si="40"/>
        <v>2014.1</v>
      </c>
      <c r="B2579" s="54">
        <v>41708</v>
      </c>
      <c r="C2579" s="52">
        <v>3.73</v>
      </c>
      <c r="D2579" s="9"/>
    </row>
    <row r="2580" spans="1:4" x14ac:dyDescent="0.25">
      <c r="A2580" s="7" t="str">
        <f t="shared" si="40"/>
        <v>2014.1</v>
      </c>
      <c r="B2580" s="54">
        <v>41705</v>
      </c>
      <c r="C2580" s="52">
        <v>3.72</v>
      </c>
      <c r="D2580" s="9"/>
    </row>
    <row r="2581" spans="1:4" x14ac:dyDescent="0.25">
      <c r="A2581" s="7" t="str">
        <f t="shared" si="40"/>
        <v>2014.1</v>
      </c>
      <c r="B2581" s="54">
        <v>41704</v>
      </c>
      <c r="C2581" s="52">
        <v>3.68</v>
      </c>
      <c r="D2581" s="9"/>
    </row>
    <row r="2582" spans="1:4" x14ac:dyDescent="0.25">
      <c r="A2582" s="7" t="str">
        <f t="shared" si="40"/>
        <v>2014.1</v>
      </c>
      <c r="B2582" s="54">
        <v>41703</v>
      </c>
      <c r="C2582" s="52">
        <v>3.64</v>
      </c>
      <c r="D2582" s="9"/>
    </row>
    <row r="2583" spans="1:4" x14ac:dyDescent="0.25">
      <c r="A2583" s="7" t="str">
        <f t="shared" si="40"/>
        <v>2014.1</v>
      </c>
      <c r="B2583" s="54">
        <v>41702</v>
      </c>
      <c r="C2583" s="52">
        <v>3.64</v>
      </c>
      <c r="D2583" s="9"/>
    </row>
    <row r="2584" spans="1:4" x14ac:dyDescent="0.25">
      <c r="A2584" s="7" t="str">
        <f t="shared" si="40"/>
        <v>2014.1</v>
      </c>
      <c r="B2584" s="54">
        <v>41701</v>
      </c>
      <c r="C2584" s="52">
        <v>3.55</v>
      </c>
      <c r="D2584" s="9"/>
    </row>
    <row r="2585" spans="1:4" x14ac:dyDescent="0.25">
      <c r="A2585" s="7" t="str">
        <f t="shared" si="40"/>
        <v>2014.1</v>
      </c>
      <c r="B2585" s="54">
        <v>41698</v>
      </c>
      <c r="C2585" s="52">
        <v>3.59</v>
      </c>
      <c r="D2585" s="9"/>
    </row>
    <row r="2586" spans="1:4" x14ac:dyDescent="0.25">
      <c r="A2586" s="7" t="str">
        <f t="shared" si="40"/>
        <v>2014.1</v>
      </c>
      <c r="B2586" s="54">
        <v>41697</v>
      </c>
      <c r="C2586" s="52">
        <v>3.6</v>
      </c>
      <c r="D2586" s="9"/>
    </row>
    <row r="2587" spans="1:4" x14ac:dyDescent="0.25">
      <c r="A2587" s="7" t="str">
        <f t="shared" si="40"/>
        <v>2014.1</v>
      </c>
      <c r="B2587" s="54">
        <v>41696</v>
      </c>
      <c r="C2587" s="52">
        <v>3.63</v>
      </c>
      <c r="D2587" s="9"/>
    </row>
    <row r="2588" spans="1:4" x14ac:dyDescent="0.25">
      <c r="A2588" s="7" t="str">
        <f t="shared" si="40"/>
        <v>2014.1</v>
      </c>
      <c r="B2588" s="54">
        <v>41695</v>
      </c>
      <c r="C2588" s="52">
        <v>3.66</v>
      </c>
      <c r="D2588" s="9"/>
    </row>
    <row r="2589" spans="1:4" x14ac:dyDescent="0.25">
      <c r="A2589" s="7" t="str">
        <f t="shared" si="40"/>
        <v>2014.1</v>
      </c>
      <c r="B2589" s="54">
        <v>41694</v>
      </c>
      <c r="C2589" s="52">
        <v>3.7</v>
      </c>
      <c r="D2589" s="9"/>
    </row>
    <row r="2590" spans="1:4" x14ac:dyDescent="0.25">
      <c r="A2590" s="7" t="str">
        <f t="shared" si="40"/>
        <v>2014.1</v>
      </c>
      <c r="B2590" s="54">
        <v>41691</v>
      </c>
      <c r="C2590" s="52">
        <v>3.69</v>
      </c>
      <c r="D2590" s="9"/>
    </row>
    <row r="2591" spans="1:4" x14ac:dyDescent="0.25">
      <c r="A2591" s="7" t="str">
        <f t="shared" si="40"/>
        <v>2014.1</v>
      </c>
      <c r="B2591" s="54">
        <v>41690</v>
      </c>
      <c r="C2591" s="52">
        <v>3.73</v>
      </c>
      <c r="D2591" s="9"/>
    </row>
    <row r="2592" spans="1:4" x14ac:dyDescent="0.25">
      <c r="A2592" s="7" t="str">
        <f t="shared" si="40"/>
        <v>2014.1</v>
      </c>
      <c r="B2592" s="54">
        <v>41689</v>
      </c>
      <c r="C2592" s="52">
        <v>3.71</v>
      </c>
      <c r="D2592" s="9"/>
    </row>
    <row r="2593" spans="1:4" x14ac:dyDescent="0.25">
      <c r="A2593" s="7" t="str">
        <f t="shared" si="40"/>
        <v>2014.1</v>
      </c>
      <c r="B2593" s="54">
        <v>41688</v>
      </c>
      <c r="C2593" s="52">
        <v>3.68</v>
      </c>
      <c r="D2593" s="9"/>
    </row>
    <row r="2594" spans="1:4" x14ac:dyDescent="0.25">
      <c r="A2594" s="7" t="str">
        <f t="shared" si="40"/>
        <v>2014.1</v>
      </c>
      <c r="B2594" s="54">
        <v>41687</v>
      </c>
      <c r="C2594" s="52">
        <v>3.69</v>
      </c>
      <c r="D2594" s="9"/>
    </row>
    <row r="2595" spans="1:4" x14ac:dyDescent="0.25">
      <c r="A2595" s="7" t="str">
        <f t="shared" si="40"/>
        <v>2014.1</v>
      </c>
      <c r="B2595" s="54">
        <v>41684</v>
      </c>
      <c r="C2595" s="52">
        <v>3.69</v>
      </c>
      <c r="D2595" s="9"/>
    </row>
    <row r="2596" spans="1:4" x14ac:dyDescent="0.25">
      <c r="A2596" s="7" t="str">
        <f t="shared" si="40"/>
        <v>2014.1</v>
      </c>
      <c r="B2596" s="54">
        <v>41683</v>
      </c>
      <c r="C2596" s="52">
        <v>3.7</v>
      </c>
      <c r="D2596" s="9"/>
    </row>
    <row r="2597" spans="1:4" x14ac:dyDescent="0.25">
      <c r="A2597" s="7" t="str">
        <f t="shared" si="40"/>
        <v>2014.1</v>
      </c>
      <c r="B2597" s="54">
        <v>41682</v>
      </c>
      <c r="C2597" s="52">
        <v>3.72</v>
      </c>
      <c r="D2597" s="9"/>
    </row>
    <row r="2598" spans="1:4" x14ac:dyDescent="0.25">
      <c r="A2598" s="7" t="str">
        <f t="shared" si="40"/>
        <v>2014.1</v>
      </c>
      <c r="B2598" s="54">
        <v>41681</v>
      </c>
      <c r="C2598" s="52">
        <v>3.69</v>
      </c>
      <c r="D2598" s="9"/>
    </row>
    <row r="2599" spans="1:4" x14ac:dyDescent="0.25">
      <c r="A2599" s="7" t="str">
        <f t="shared" si="40"/>
        <v>2014.1</v>
      </c>
      <c r="B2599" s="54">
        <v>41680</v>
      </c>
      <c r="C2599" s="52">
        <v>3.66</v>
      </c>
      <c r="D2599" s="9"/>
    </row>
    <row r="2600" spans="1:4" x14ac:dyDescent="0.25">
      <c r="A2600" s="7" t="str">
        <f t="shared" si="40"/>
        <v>2014.1</v>
      </c>
      <c r="B2600" s="54">
        <v>41677</v>
      </c>
      <c r="C2600" s="52">
        <v>3.67</v>
      </c>
      <c r="D2600" s="9"/>
    </row>
    <row r="2601" spans="1:4" x14ac:dyDescent="0.25">
      <c r="A2601" s="7" t="str">
        <f t="shared" si="40"/>
        <v>2014.1</v>
      </c>
      <c r="B2601" s="54">
        <v>41676</v>
      </c>
      <c r="C2601" s="52">
        <v>3.67</v>
      </c>
      <c r="D2601" s="9"/>
    </row>
    <row r="2602" spans="1:4" x14ac:dyDescent="0.25">
      <c r="A2602" s="7" t="str">
        <f t="shared" si="40"/>
        <v>2014.1</v>
      </c>
      <c r="B2602" s="54">
        <v>41675</v>
      </c>
      <c r="C2602" s="52">
        <v>3.66</v>
      </c>
      <c r="D2602" s="9"/>
    </row>
    <row r="2603" spans="1:4" x14ac:dyDescent="0.25">
      <c r="A2603" s="7" t="str">
        <f t="shared" si="40"/>
        <v>2014.1</v>
      </c>
      <c r="B2603" s="54">
        <v>41674</v>
      </c>
      <c r="C2603" s="52">
        <v>3.59</v>
      </c>
      <c r="D2603" s="9"/>
    </row>
    <row r="2604" spans="1:4" x14ac:dyDescent="0.25">
      <c r="A2604" s="7" t="str">
        <f t="shared" si="40"/>
        <v>2014.1</v>
      </c>
      <c r="B2604" s="54">
        <v>41673</v>
      </c>
      <c r="C2604" s="52">
        <v>3.55</v>
      </c>
      <c r="D2604" s="9"/>
    </row>
    <row r="2605" spans="1:4" x14ac:dyDescent="0.25">
      <c r="A2605" s="7" t="str">
        <f t="shared" si="40"/>
        <v>2014.1</v>
      </c>
      <c r="B2605" s="54">
        <v>41670</v>
      </c>
      <c r="C2605" s="52">
        <v>3.61</v>
      </c>
      <c r="D2605" s="9"/>
    </row>
    <row r="2606" spans="1:4" x14ac:dyDescent="0.25">
      <c r="A2606" s="7" t="str">
        <f t="shared" si="40"/>
        <v>2014.1</v>
      </c>
      <c r="B2606" s="54">
        <v>41669</v>
      </c>
      <c r="C2606" s="52">
        <v>3.65</v>
      </c>
      <c r="D2606" s="9"/>
    </row>
    <row r="2607" spans="1:4" x14ac:dyDescent="0.25">
      <c r="A2607" s="7" t="str">
        <f t="shared" si="40"/>
        <v>2014.1</v>
      </c>
      <c r="B2607" s="54">
        <v>41668</v>
      </c>
      <c r="C2607" s="52">
        <v>3.62</v>
      </c>
      <c r="D2607" s="9"/>
    </row>
    <row r="2608" spans="1:4" x14ac:dyDescent="0.25">
      <c r="A2608" s="7" t="str">
        <f t="shared" si="40"/>
        <v>2014.1</v>
      </c>
      <c r="B2608" s="54">
        <v>41667</v>
      </c>
      <c r="C2608" s="52">
        <v>3.68</v>
      </c>
      <c r="D2608" s="9"/>
    </row>
    <row r="2609" spans="1:4" x14ac:dyDescent="0.25">
      <c r="A2609" s="7" t="str">
        <f t="shared" si="40"/>
        <v>2014.1</v>
      </c>
      <c r="B2609" s="54">
        <v>41666</v>
      </c>
      <c r="C2609" s="52">
        <v>3.67</v>
      </c>
      <c r="D2609" s="9"/>
    </row>
    <row r="2610" spans="1:4" x14ac:dyDescent="0.25">
      <c r="A2610" s="7" t="str">
        <f t="shared" si="40"/>
        <v>2014.1</v>
      </c>
      <c r="B2610" s="54">
        <v>41663</v>
      </c>
      <c r="C2610" s="52">
        <v>3.64</v>
      </c>
      <c r="D2610" s="9"/>
    </row>
    <row r="2611" spans="1:4" x14ac:dyDescent="0.25">
      <c r="A2611" s="7" t="str">
        <f t="shared" si="40"/>
        <v>2014.1</v>
      </c>
      <c r="B2611" s="54">
        <v>41662</v>
      </c>
      <c r="C2611" s="52">
        <v>3.68</v>
      </c>
      <c r="D2611" s="9"/>
    </row>
    <row r="2612" spans="1:4" x14ac:dyDescent="0.25">
      <c r="A2612" s="7" t="str">
        <f t="shared" si="40"/>
        <v>2014.1</v>
      </c>
      <c r="B2612" s="54">
        <v>41661</v>
      </c>
      <c r="C2612" s="52">
        <v>3.75</v>
      </c>
      <c r="D2612" s="9"/>
    </row>
    <row r="2613" spans="1:4" x14ac:dyDescent="0.25">
      <c r="A2613" s="7" t="str">
        <f t="shared" si="40"/>
        <v>2014.1</v>
      </c>
      <c r="B2613" s="54">
        <v>41660</v>
      </c>
      <c r="C2613" s="52">
        <v>3.74</v>
      </c>
      <c r="D2613" s="9"/>
    </row>
    <row r="2614" spans="1:4" x14ac:dyDescent="0.25">
      <c r="A2614" s="7" t="str">
        <f t="shared" si="40"/>
        <v>2014.1</v>
      </c>
      <c r="B2614" s="54">
        <v>41659</v>
      </c>
      <c r="C2614" s="52">
        <v>3.75</v>
      </c>
      <c r="D2614" s="9"/>
    </row>
    <row r="2615" spans="1:4" x14ac:dyDescent="0.25">
      <c r="A2615" s="7" t="str">
        <f t="shared" si="40"/>
        <v>2014.1</v>
      </c>
      <c r="B2615" s="54">
        <v>41656</v>
      </c>
      <c r="C2615" s="52">
        <v>3.75</v>
      </c>
      <c r="D2615" s="9"/>
    </row>
    <row r="2616" spans="1:4" x14ac:dyDescent="0.25">
      <c r="A2616" s="7" t="str">
        <f t="shared" si="40"/>
        <v>2014.1</v>
      </c>
      <c r="B2616" s="54">
        <v>41655</v>
      </c>
      <c r="C2616" s="52">
        <v>3.77</v>
      </c>
      <c r="D2616" s="9"/>
    </row>
    <row r="2617" spans="1:4" x14ac:dyDescent="0.25">
      <c r="A2617" s="7" t="str">
        <f t="shared" si="40"/>
        <v>2014.1</v>
      </c>
      <c r="B2617" s="54">
        <v>41654</v>
      </c>
      <c r="C2617" s="52">
        <v>3.81</v>
      </c>
      <c r="D2617" s="9"/>
    </row>
    <row r="2618" spans="1:4" x14ac:dyDescent="0.25">
      <c r="A2618" s="7" t="str">
        <f t="shared" si="40"/>
        <v>2014.1</v>
      </c>
      <c r="B2618" s="54">
        <v>41653</v>
      </c>
      <c r="C2618" s="52">
        <v>3.8</v>
      </c>
      <c r="D2618" s="9"/>
    </row>
    <row r="2619" spans="1:4" x14ac:dyDescent="0.25">
      <c r="A2619" s="7" t="str">
        <f t="shared" si="40"/>
        <v>2014.1</v>
      </c>
      <c r="B2619" s="54">
        <v>41652</v>
      </c>
      <c r="C2619" s="52">
        <v>3.77</v>
      </c>
      <c r="D2619" s="9"/>
    </row>
    <row r="2620" spans="1:4" x14ac:dyDescent="0.25">
      <c r="A2620" s="7" t="str">
        <f t="shared" si="40"/>
        <v>2014.1</v>
      </c>
      <c r="B2620" s="54">
        <v>41649</v>
      </c>
      <c r="C2620" s="52">
        <v>3.8</v>
      </c>
      <c r="D2620" s="9"/>
    </row>
    <row r="2621" spans="1:4" x14ac:dyDescent="0.25">
      <c r="A2621" s="7" t="str">
        <f t="shared" si="40"/>
        <v>2014.1</v>
      </c>
      <c r="B2621" s="54">
        <v>41648</v>
      </c>
      <c r="C2621" s="52">
        <v>3.88</v>
      </c>
      <c r="D2621" s="9"/>
    </row>
    <row r="2622" spans="1:4" x14ac:dyDescent="0.25">
      <c r="A2622" s="7" t="str">
        <f t="shared" si="40"/>
        <v>2014.1</v>
      </c>
      <c r="B2622" s="54">
        <v>41647</v>
      </c>
      <c r="C2622" s="52">
        <v>3.9</v>
      </c>
      <c r="D2622" s="9"/>
    </row>
    <row r="2623" spans="1:4" x14ac:dyDescent="0.25">
      <c r="A2623" s="7" t="str">
        <f t="shared" si="40"/>
        <v>2014.1</v>
      </c>
      <c r="B2623" s="54">
        <v>41646</v>
      </c>
      <c r="C2623" s="52">
        <v>3.88</v>
      </c>
      <c r="D2623" s="9"/>
    </row>
    <row r="2624" spans="1:4" x14ac:dyDescent="0.25">
      <c r="A2624" s="7" t="str">
        <f t="shared" si="40"/>
        <v>2014.1</v>
      </c>
      <c r="B2624" s="54">
        <v>41645</v>
      </c>
      <c r="C2624" s="52">
        <v>3.9</v>
      </c>
      <c r="D2624" s="9"/>
    </row>
    <row r="2625" spans="1:4" x14ac:dyDescent="0.25">
      <c r="A2625" s="7" t="str">
        <f t="shared" si="40"/>
        <v>2014.1</v>
      </c>
      <c r="B2625" s="54">
        <v>41642</v>
      </c>
      <c r="C2625" s="52">
        <v>3.93</v>
      </c>
      <c r="D2625" s="9"/>
    </row>
    <row r="2626" spans="1:4" x14ac:dyDescent="0.25">
      <c r="A2626" s="7" t="str">
        <f t="shared" si="40"/>
        <v>2014.1</v>
      </c>
      <c r="B2626" s="54">
        <v>41641</v>
      </c>
      <c r="C2626" s="52">
        <v>3.92</v>
      </c>
      <c r="D2626" s="9"/>
    </row>
    <row r="2627" spans="1:4" x14ac:dyDescent="0.25">
      <c r="A2627" s="7" t="str">
        <f t="shared" si="40"/>
        <v>2014.1</v>
      </c>
      <c r="B2627" s="54">
        <v>41640</v>
      </c>
      <c r="C2627" s="52">
        <v>3.96</v>
      </c>
      <c r="D2627" s="9"/>
    </row>
    <row r="2628" spans="1:4" x14ac:dyDescent="0.25">
      <c r="A2628" s="7" t="str">
        <f t="shared" ref="A2628:A2691" si="41">YEAR(B2628)&amp;"."&amp;INT((MONTH(B2628)-1)/3)+1</f>
        <v>2013.4</v>
      </c>
      <c r="B2628" s="54">
        <v>41639</v>
      </c>
      <c r="C2628" s="52">
        <v>3.96</v>
      </c>
      <c r="D2628" s="9"/>
    </row>
    <row r="2629" spans="1:4" x14ac:dyDescent="0.25">
      <c r="A2629" s="7" t="str">
        <f t="shared" si="41"/>
        <v>2013.4</v>
      </c>
      <c r="B2629" s="54">
        <v>41638</v>
      </c>
      <c r="C2629" s="52">
        <v>3.9</v>
      </c>
      <c r="D2629" s="9"/>
    </row>
    <row r="2630" spans="1:4" x14ac:dyDescent="0.25">
      <c r="A2630" s="7" t="str">
        <f t="shared" si="41"/>
        <v>2013.4</v>
      </c>
      <c r="B2630" s="54">
        <v>41635</v>
      </c>
      <c r="C2630" s="52">
        <v>3.94</v>
      </c>
      <c r="D2630" s="9"/>
    </row>
    <row r="2631" spans="1:4" x14ac:dyDescent="0.25">
      <c r="A2631" s="7" t="str">
        <f t="shared" si="41"/>
        <v>2013.4</v>
      </c>
      <c r="B2631" s="54">
        <v>41634</v>
      </c>
      <c r="C2631" s="52">
        <v>3.92</v>
      </c>
      <c r="D2631" s="9"/>
    </row>
    <row r="2632" spans="1:4" x14ac:dyDescent="0.25">
      <c r="A2632" s="7" t="str">
        <f t="shared" si="41"/>
        <v>2013.4</v>
      </c>
      <c r="B2632" s="54">
        <v>41633</v>
      </c>
      <c r="C2632" s="52">
        <v>3.9</v>
      </c>
      <c r="D2632" s="9"/>
    </row>
    <row r="2633" spans="1:4" x14ac:dyDescent="0.25">
      <c r="A2633" s="7" t="str">
        <f t="shared" si="41"/>
        <v>2013.4</v>
      </c>
      <c r="B2633" s="54">
        <v>41632</v>
      </c>
      <c r="C2633" s="52">
        <v>3.9</v>
      </c>
      <c r="D2633" s="9"/>
    </row>
    <row r="2634" spans="1:4" x14ac:dyDescent="0.25">
      <c r="A2634" s="7" t="str">
        <f t="shared" si="41"/>
        <v>2013.4</v>
      </c>
      <c r="B2634" s="54">
        <v>41631</v>
      </c>
      <c r="C2634" s="52">
        <v>3.85</v>
      </c>
      <c r="D2634" s="9"/>
    </row>
    <row r="2635" spans="1:4" x14ac:dyDescent="0.25">
      <c r="A2635" s="7" t="str">
        <f t="shared" si="41"/>
        <v>2013.4</v>
      </c>
      <c r="B2635" s="54">
        <v>41628</v>
      </c>
      <c r="C2635" s="52">
        <v>3.82</v>
      </c>
      <c r="D2635" s="9"/>
    </row>
    <row r="2636" spans="1:4" x14ac:dyDescent="0.25">
      <c r="A2636" s="7" t="str">
        <f t="shared" si="41"/>
        <v>2013.4</v>
      </c>
      <c r="B2636" s="54">
        <v>41627</v>
      </c>
      <c r="C2636" s="52">
        <v>3.91</v>
      </c>
      <c r="D2636" s="9"/>
    </row>
    <row r="2637" spans="1:4" x14ac:dyDescent="0.25">
      <c r="A2637" s="7" t="str">
        <f t="shared" si="41"/>
        <v>2013.4</v>
      </c>
      <c r="B2637" s="54">
        <v>41626</v>
      </c>
      <c r="C2637" s="52">
        <v>3.9</v>
      </c>
      <c r="D2637" s="9"/>
    </row>
    <row r="2638" spans="1:4" x14ac:dyDescent="0.25">
      <c r="A2638" s="7" t="str">
        <f t="shared" si="41"/>
        <v>2013.4</v>
      </c>
      <c r="B2638" s="54">
        <v>41625</v>
      </c>
      <c r="C2638" s="52">
        <v>3.88</v>
      </c>
      <c r="D2638" s="9"/>
    </row>
    <row r="2639" spans="1:4" x14ac:dyDescent="0.25">
      <c r="A2639" s="7" t="str">
        <f t="shared" si="41"/>
        <v>2013.4</v>
      </c>
      <c r="B2639" s="54">
        <v>41624</v>
      </c>
      <c r="C2639" s="52">
        <v>3.9</v>
      </c>
      <c r="D2639" s="9"/>
    </row>
    <row r="2640" spans="1:4" x14ac:dyDescent="0.25">
      <c r="A2640" s="7" t="str">
        <f t="shared" si="41"/>
        <v>2013.4</v>
      </c>
      <c r="B2640" s="54">
        <v>41621</v>
      </c>
      <c r="C2640" s="52">
        <v>3.88</v>
      </c>
      <c r="D2640" s="9"/>
    </row>
    <row r="2641" spans="1:4" x14ac:dyDescent="0.25">
      <c r="A2641" s="7" t="str">
        <f t="shared" si="41"/>
        <v>2013.4</v>
      </c>
      <c r="B2641" s="54">
        <v>41620</v>
      </c>
      <c r="C2641" s="52">
        <v>3.91</v>
      </c>
      <c r="D2641" s="9"/>
    </row>
    <row r="2642" spans="1:4" x14ac:dyDescent="0.25">
      <c r="A2642" s="7" t="str">
        <f t="shared" si="41"/>
        <v>2013.4</v>
      </c>
      <c r="B2642" s="54">
        <v>41619</v>
      </c>
      <c r="C2642" s="52">
        <v>3.87</v>
      </c>
      <c r="D2642" s="9"/>
    </row>
    <row r="2643" spans="1:4" x14ac:dyDescent="0.25">
      <c r="A2643" s="7" t="str">
        <f t="shared" si="41"/>
        <v>2013.4</v>
      </c>
      <c r="B2643" s="54">
        <v>41618</v>
      </c>
      <c r="C2643" s="52">
        <v>3.83</v>
      </c>
      <c r="D2643" s="9"/>
    </row>
    <row r="2644" spans="1:4" x14ac:dyDescent="0.25">
      <c r="A2644" s="7" t="str">
        <f t="shared" si="41"/>
        <v>2013.4</v>
      </c>
      <c r="B2644" s="54">
        <v>41617</v>
      </c>
      <c r="C2644" s="52">
        <v>3.88</v>
      </c>
      <c r="D2644" s="9"/>
    </row>
    <row r="2645" spans="1:4" x14ac:dyDescent="0.25">
      <c r="A2645" s="7" t="str">
        <f t="shared" si="41"/>
        <v>2013.4</v>
      </c>
      <c r="B2645" s="54">
        <v>41614</v>
      </c>
      <c r="C2645" s="52">
        <v>3.9</v>
      </c>
      <c r="D2645" s="9"/>
    </row>
    <row r="2646" spans="1:4" x14ac:dyDescent="0.25">
      <c r="A2646" s="7" t="str">
        <f t="shared" si="41"/>
        <v>2013.4</v>
      </c>
      <c r="B2646" s="54">
        <v>41613</v>
      </c>
      <c r="C2646" s="52">
        <v>3.92</v>
      </c>
      <c r="D2646" s="9"/>
    </row>
    <row r="2647" spans="1:4" x14ac:dyDescent="0.25">
      <c r="A2647" s="7" t="str">
        <f t="shared" si="41"/>
        <v>2013.4</v>
      </c>
      <c r="B2647" s="54">
        <v>41612</v>
      </c>
      <c r="C2647" s="52">
        <v>3.9</v>
      </c>
      <c r="D2647" s="9"/>
    </row>
    <row r="2648" spans="1:4" x14ac:dyDescent="0.25">
      <c r="A2648" s="7" t="str">
        <f t="shared" si="41"/>
        <v>2013.4</v>
      </c>
      <c r="B2648" s="54">
        <v>41611</v>
      </c>
      <c r="C2648" s="52">
        <v>3.84</v>
      </c>
      <c r="D2648" s="9"/>
    </row>
    <row r="2649" spans="1:4" x14ac:dyDescent="0.25">
      <c r="A2649" s="7" t="str">
        <f t="shared" si="41"/>
        <v>2013.4</v>
      </c>
      <c r="B2649" s="54">
        <v>41610</v>
      </c>
      <c r="C2649" s="52">
        <v>3.86</v>
      </c>
      <c r="D2649" s="9"/>
    </row>
    <row r="2650" spans="1:4" x14ac:dyDescent="0.25">
      <c r="A2650" s="7" t="str">
        <f t="shared" si="41"/>
        <v>2013.4</v>
      </c>
      <c r="B2650" s="54">
        <v>41607</v>
      </c>
      <c r="C2650" s="52">
        <v>3.82</v>
      </c>
      <c r="D2650" s="9"/>
    </row>
    <row r="2651" spans="1:4" x14ac:dyDescent="0.25">
      <c r="A2651" s="7" t="str">
        <f t="shared" si="41"/>
        <v>2013.4</v>
      </c>
      <c r="B2651" s="54">
        <v>41606</v>
      </c>
      <c r="C2651" s="52">
        <v>3.81</v>
      </c>
      <c r="D2651" s="9"/>
    </row>
    <row r="2652" spans="1:4" x14ac:dyDescent="0.25">
      <c r="A2652" s="7" t="str">
        <f t="shared" si="41"/>
        <v>2013.4</v>
      </c>
      <c r="B2652" s="54">
        <v>41605</v>
      </c>
      <c r="C2652" s="52">
        <v>3.81</v>
      </c>
      <c r="D2652" s="9"/>
    </row>
    <row r="2653" spans="1:4" x14ac:dyDescent="0.25">
      <c r="A2653" s="7" t="str">
        <f t="shared" si="41"/>
        <v>2013.4</v>
      </c>
      <c r="B2653" s="54">
        <v>41604</v>
      </c>
      <c r="C2653" s="52">
        <v>3.8</v>
      </c>
      <c r="D2653" s="9"/>
    </row>
    <row r="2654" spans="1:4" x14ac:dyDescent="0.25">
      <c r="A2654" s="7" t="str">
        <f t="shared" si="41"/>
        <v>2013.4</v>
      </c>
      <c r="B2654" s="54">
        <v>41603</v>
      </c>
      <c r="C2654" s="52">
        <v>3.83</v>
      </c>
      <c r="D2654" s="9"/>
    </row>
    <row r="2655" spans="1:4" x14ac:dyDescent="0.25">
      <c r="A2655" s="7" t="str">
        <f t="shared" si="41"/>
        <v>2013.4</v>
      </c>
      <c r="B2655" s="54">
        <v>41600</v>
      </c>
      <c r="C2655" s="52">
        <v>3.84</v>
      </c>
      <c r="D2655" s="9"/>
    </row>
    <row r="2656" spans="1:4" x14ac:dyDescent="0.25">
      <c r="A2656" s="7" t="str">
        <f t="shared" si="41"/>
        <v>2013.4</v>
      </c>
      <c r="B2656" s="54">
        <v>41599</v>
      </c>
      <c r="C2656" s="52">
        <v>3.89</v>
      </c>
      <c r="D2656" s="9"/>
    </row>
    <row r="2657" spans="1:4" x14ac:dyDescent="0.25">
      <c r="A2657" s="7" t="str">
        <f t="shared" si="41"/>
        <v>2013.4</v>
      </c>
      <c r="B2657" s="54">
        <v>41598</v>
      </c>
      <c r="C2657" s="52">
        <v>3.9</v>
      </c>
      <c r="D2657" s="9"/>
    </row>
    <row r="2658" spans="1:4" x14ac:dyDescent="0.25">
      <c r="A2658" s="7" t="str">
        <f t="shared" si="41"/>
        <v>2013.4</v>
      </c>
      <c r="B2658" s="54">
        <v>41597</v>
      </c>
      <c r="C2658" s="52">
        <v>3.8</v>
      </c>
      <c r="D2658" s="9"/>
    </row>
    <row r="2659" spans="1:4" x14ac:dyDescent="0.25">
      <c r="A2659" s="7" t="str">
        <f t="shared" si="41"/>
        <v>2013.4</v>
      </c>
      <c r="B2659" s="54">
        <v>41596</v>
      </c>
      <c r="C2659" s="52">
        <v>3.76</v>
      </c>
      <c r="D2659" s="9"/>
    </row>
    <row r="2660" spans="1:4" x14ac:dyDescent="0.25">
      <c r="A2660" s="7" t="str">
        <f t="shared" si="41"/>
        <v>2013.4</v>
      </c>
      <c r="B2660" s="54">
        <v>41593</v>
      </c>
      <c r="C2660" s="52">
        <v>3.8</v>
      </c>
      <c r="D2660" s="9"/>
    </row>
    <row r="2661" spans="1:4" x14ac:dyDescent="0.25">
      <c r="A2661" s="7" t="str">
        <f t="shared" si="41"/>
        <v>2013.4</v>
      </c>
      <c r="B2661" s="54">
        <v>41592</v>
      </c>
      <c r="C2661" s="52">
        <v>3.79</v>
      </c>
      <c r="D2661" s="9"/>
    </row>
    <row r="2662" spans="1:4" x14ac:dyDescent="0.25">
      <c r="A2662" s="7" t="str">
        <f t="shared" si="41"/>
        <v>2013.4</v>
      </c>
      <c r="B2662" s="54">
        <v>41591</v>
      </c>
      <c r="C2662" s="52">
        <v>3.83</v>
      </c>
      <c r="D2662" s="9"/>
    </row>
    <row r="2663" spans="1:4" x14ac:dyDescent="0.25">
      <c r="A2663" s="7" t="str">
        <f t="shared" si="41"/>
        <v>2013.4</v>
      </c>
      <c r="B2663" s="54">
        <v>41590</v>
      </c>
      <c r="C2663" s="52">
        <v>3.86</v>
      </c>
      <c r="D2663" s="9"/>
    </row>
    <row r="2664" spans="1:4" x14ac:dyDescent="0.25">
      <c r="A2664" s="7" t="str">
        <f t="shared" si="41"/>
        <v>2013.4</v>
      </c>
      <c r="B2664" s="54">
        <v>41586</v>
      </c>
      <c r="C2664" s="52">
        <v>3.84</v>
      </c>
      <c r="D2664" s="9"/>
    </row>
    <row r="2665" spans="1:4" x14ac:dyDescent="0.25">
      <c r="A2665" s="7" t="str">
        <f t="shared" si="41"/>
        <v>2013.4</v>
      </c>
      <c r="B2665" s="54">
        <v>41585</v>
      </c>
      <c r="C2665" s="52">
        <v>3.71</v>
      </c>
      <c r="D2665" s="9"/>
    </row>
    <row r="2666" spans="1:4" x14ac:dyDescent="0.25">
      <c r="A2666" s="7" t="str">
        <f t="shared" si="41"/>
        <v>2013.4</v>
      </c>
      <c r="B2666" s="54">
        <v>41584</v>
      </c>
      <c r="C2666" s="52">
        <v>3.77</v>
      </c>
      <c r="D2666" s="9"/>
    </row>
    <row r="2667" spans="1:4" x14ac:dyDescent="0.25">
      <c r="A2667" s="7" t="str">
        <f t="shared" si="41"/>
        <v>2013.4</v>
      </c>
      <c r="B2667" s="54">
        <v>41583</v>
      </c>
      <c r="C2667" s="52">
        <v>3.76</v>
      </c>
      <c r="D2667" s="9"/>
    </row>
    <row r="2668" spans="1:4" x14ac:dyDescent="0.25">
      <c r="A2668" s="7" t="str">
        <f t="shared" si="41"/>
        <v>2013.4</v>
      </c>
      <c r="B2668" s="54">
        <v>41582</v>
      </c>
      <c r="C2668" s="52">
        <v>3.7</v>
      </c>
      <c r="D2668" s="9"/>
    </row>
    <row r="2669" spans="1:4" x14ac:dyDescent="0.25">
      <c r="A2669" s="7" t="str">
        <f t="shared" si="41"/>
        <v>2013.4</v>
      </c>
      <c r="B2669" s="54">
        <v>41579</v>
      </c>
      <c r="C2669" s="52">
        <v>3.69</v>
      </c>
      <c r="D2669" s="9"/>
    </row>
    <row r="2670" spans="1:4" x14ac:dyDescent="0.25">
      <c r="A2670" s="7" t="str">
        <f t="shared" si="41"/>
        <v>2013.4</v>
      </c>
      <c r="B2670" s="54">
        <v>41578</v>
      </c>
      <c r="C2670" s="52">
        <v>3.63</v>
      </c>
      <c r="D2670" s="9"/>
    </row>
    <row r="2671" spans="1:4" x14ac:dyDescent="0.25">
      <c r="A2671" s="7" t="str">
        <f t="shared" si="41"/>
        <v>2013.4</v>
      </c>
      <c r="B2671" s="54">
        <v>41577</v>
      </c>
      <c r="C2671" s="52">
        <v>3.63</v>
      </c>
      <c r="D2671" s="9"/>
    </row>
    <row r="2672" spans="1:4" x14ac:dyDescent="0.25">
      <c r="A2672" s="7" t="str">
        <f t="shared" si="41"/>
        <v>2013.4</v>
      </c>
      <c r="B2672" s="54">
        <v>41576</v>
      </c>
      <c r="C2672" s="52">
        <v>3.62</v>
      </c>
      <c r="D2672" s="9"/>
    </row>
    <row r="2673" spans="1:4" x14ac:dyDescent="0.25">
      <c r="A2673" s="7" t="str">
        <f t="shared" si="41"/>
        <v>2013.4</v>
      </c>
      <c r="B2673" s="54">
        <v>41575</v>
      </c>
      <c r="C2673" s="52">
        <v>3.61</v>
      </c>
      <c r="D2673" s="9"/>
    </row>
    <row r="2674" spans="1:4" x14ac:dyDescent="0.25">
      <c r="A2674" s="7" t="str">
        <f t="shared" si="41"/>
        <v>2013.4</v>
      </c>
      <c r="B2674" s="54">
        <v>41572</v>
      </c>
      <c r="C2674" s="52">
        <v>3.6</v>
      </c>
      <c r="D2674" s="9"/>
    </row>
    <row r="2675" spans="1:4" x14ac:dyDescent="0.25">
      <c r="A2675" s="7" t="str">
        <f t="shared" si="41"/>
        <v>2013.4</v>
      </c>
      <c r="B2675" s="54">
        <v>41571</v>
      </c>
      <c r="C2675" s="52">
        <v>3.61</v>
      </c>
      <c r="D2675" s="9"/>
    </row>
    <row r="2676" spans="1:4" x14ac:dyDescent="0.25">
      <c r="A2676" s="7" t="str">
        <f t="shared" si="41"/>
        <v>2013.4</v>
      </c>
      <c r="B2676" s="54">
        <v>41570</v>
      </c>
      <c r="C2676" s="52">
        <v>3.59</v>
      </c>
      <c r="D2676" s="9"/>
    </row>
    <row r="2677" spans="1:4" x14ac:dyDescent="0.25">
      <c r="A2677" s="7" t="str">
        <f t="shared" si="41"/>
        <v>2013.4</v>
      </c>
      <c r="B2677" s="54">
        <v>41569</v>
      </c>
      <c r="C2677" s="52">
        <v>3.61</v>
      </c>
      <c r="D2677" s="9"/>
    </row>
    <row r="2678" spans="1:4" x14ac:dyDescent="0.25">
      <c r="A2678" s="7" t="str">
        <f t="shared" si="41"/>
        <v>2013.4</v>
      </c>
      <c r="B2678" s="54">
        <v>41568</v>
      </c>
      <c r="C2678" s="52">
        <v>3.68</v>
      </c>
      <c r="D2678" s="9"/>
    </row>
    <row r="2679" spans="1:4" x14ac:dyDescent="0.25">
      <c r="A2679" s="7" t="str">
        <f t="shared" si="41"/>
        <v>2013.4</v>
      </c>
      <c r="B2679" s="54">
        <v>41565</v>
      </c>
      <c r="C2679" s="52">
        <v>3.65</v>
      </c>
      <c r="D2679" s="9"/>
    </row>
    <row r="2680" spans="1:4" x14ac:dyDescent="0.25">
      <c r="A2680" s="7" t="str">
        <f t="shared" si="41"/>
        <v>2013.4</v>
      </c>
      <c r="B2680" s="54">
        <v>41564</v>
      </c>
      <c r="C2680" s="52">
        <v>3.66</v>
      </c>
      <c r="D2680" s="9"/>
    </row>
    <row r="2681" spans="1:4" x14ac:dyDescent="0.25">
      <c r="A2681" s="7" t="str">
        <f t="shared" si="41"/>
        <v>2013.4</v>
      </c>
      <c r="B2681" s="54">
        <v>41563</v>
      </c>
      <c r="C2681" s="52">
        <v>3.72</v>
      </c>
      <c r="D2681" s="9"/>
    </row>
    <row r="2682" spans="1:4" x14ac:dyDescent="0.25">
      <c r="A2682" s="7" t="str">
        <f t="shared" si="41"/>
        <v>2013.4</v>
      </c>
      <c r="B2682" s="54">
        <v>41562</v>
      </c>
      <c r="C2682" s="52">
        <v>3.78</v>
      </c>
      <c r="D2682" s="9"/>
    </row>
    <row r="2683" spans="1:4" x14ac:dyDescent="0.25">
      <c r="A2683" s="7" t="str">
        <f t="shared" si="41"/>
        <v>2013.4</v>
      </c>
      <c r="B2683" s="54">
        <v>41558</v>
      </c>
      <c r="C2683" s="52">
        <v>3.74</v>
      </c>
      <c r="D2683" s="9"/>
    </row>
    <row r="2684" spans="1:4" x14ac:dyDescent="0.25">
      <c r="A2684" s="7" t="str">
        <f t="shared" si="41"/>
        <v>2013.4</v>
      </c>
      <c r="B2684" s="54">
        <v>41557</v>
      </c>
      <c r="C2684" s="52">
        <v>3.75</v>
      </c>
      <c r="D2684" s="9"/>
    </row>
    <row r="2685" spans="1:4" x14ac:dyDescent="0.25">
      <c r="A2685" s="7" t="str">
        <f t="shared" si="41"/>
        <v>2013.4</v>
      </c>
      <c r="B2685" s="54">
        <v>41556</v>
      </c>
      <c r="C2685" s="52">
        <v>3.73</v>
      </c>
      <c r="D2685" s="9"/>
    </row>
    <row r="2686" spans="1:4" x14ac:dyDescent="0.25">
      <c r="A2686" s="7" t="str">
        <f t="shared" si="41"/>
        <v>2013.4</v>
      </c>
      <c r="B2686" s="54">
        <v>41555</v>
      </c>
      <c r="C2686" s="52">
        <v>3.7</v>
      </c>
      <c r="D2686" s="9"/>
    </row>
    <row r="2687" spans="1:4" x14ac:dyDescent="0.25">
      <c r="A2687" s="7" t="str">
        <f t="shared" si="41"/>
        <v>2013.4</v>
      </c>
      <c r="B2687" s="54">
        <v>41554</v>
      </c>
      <c r="C2687" s="52">
        <v>3.7</v>
      </c>
      <c r="D2687" s="9"/>
    </row>
    <row r="2688" spans="1:4" x14ac:dyDescent="0.25">
      <c r="A2688" s="7" t="str">
        <f t="shared" si="41"/>
        <v>2013.4</v>
      </c>
      <c r="B2688" s="54">
        <v>41551</v>
      </c>
      <c r="C2688" s="52">
        <v>3.73</v>
      </c>
      <c r="D2688" s="9"/>
    </row>
    <row r="2689" spans="1:4" x14ac:dyDescent="0.25">
      <c r="A2689" s="7" t="str">
        <f t="shared" si="41"/>
        <v>2013.4</v>
      </c>
      <c r="B2689" s="54">
        <v>41550</v>
      </c>
      <c r="C2689" s="52">
        <v>3.71</v>
      </c>
      <c r="D2689" s="9"/>
    </row>
    <row r="2690" spans="1:4" x14ac:dyDescent="0.25">
      <c r="A2690" s="7" t="str">
        <f t="shared" si="41"/>
        <v>2013.4</v>
      </c>
      <c r="B2690" s="54">
        <v>41549</v>
      </c>
      <c r="C2690" s="52">
        <v>3.7</v>
      </c>
      <c r="D2690" s="9"/>
    </row>
    <row r="2691" spans="1:4" x14ac:dyDescent="0.25">
      <c r="A2691" s="7" t="str">
        <f t="shared" si="41"/>
        <v>2013.4</v>
      </c>
      <c r="B2691" s="54">
        <v>41548</v>
      </c>
      <c r="C2691" s="52">
        <v>3.72</v>
      </c>
      <c r="D2691" s="9"/>
    </row>
    <row r="2692" spans="1:4" x14ac:dyDescent="0.25">
      <c r="A2692" s="7" t="str">
        <f t="shared" ref="A2692:A2755" si="42">YEAR(B2692)&amp;"."&amp;INT((MONTH(B2692)-1)/3)+1</f>
        <v>2013.3</v>
      </c>
      <c r="B2692" s="54">
        <v>41547</v>
      </c>
      <c r="C2692" s="52">
        <v>3.69</v>
      </c>
      <c r="D2692" s="9"/>
    </row>
    <row r="2693" spans="1:4" x14ac:dyDescent="0.25">
      <c r="A2693" s="7" t="str">
        <f t="shared" si="42"/>
        <v>2013.3</v>
      </c>
      <c r="B2693" s="54">
        <v>41544</v>
      </c>
      <c r="C2693" s="52">
        <v>3.68</v>
      </c>
      <c r="D2693" s="9"/>
    </row>
    <row r="2694" spans="1:4" x14ac:dyDescent="0.25">
      <c r="A2694" s="7" t="str">
        <f t="shared" si="42"/>
        <v>2013.3</v>
      </c>
      <c r="B2694" s="54">
        <v>41543</v>
      </c>
      <c r="C2694" s="52">
        <v>3.69</v>
      </c>
      <c r="D2694" s="9"/>
    </row>
    <row r="2695" spans="1:4" x14ac:dyDescent="0.25">
      <c r="A2695" s="7" t="str">
        <f t="shared" si="42"/>
        <v>2013.3</v>
      </c>
      <c r="B2695" s="54">
        <v>41542</v>
      </c>
      <c r="C2695" s="52">
        <v>3.65</v>
      </c>
      <c r="D2695" s="9"/>
    </row>
    <row r="2696" spans="1:4" x14ac:dyDescent="0.25">
      <c r="A2696" s="7" t="str">
        <f t="shared" si="42"/>
        <v>2013.3</v>
      </c>
      <c r="B2696" s="54">
        <v>41541</v>
      </c>
      <c r="C2696" s="52">
        <v>3.67</v>
      </c>
      <c r="D2696" s="9"/>
    </row>
    <row r="2697" spans="1:4" x14ac:dyDescent="0.25">
      <c r="A2697" s="7" t="str">
        <f t="shared" si="42"/>
        <v>2013.3</v>
      </c>
      <c r="B2697" s="54">
        <v>41540</v>
      </c>
      <c r="C2697" s="52">
        <v>3.73</v>
      </c>
      <c r="D2697" s="9"/>
    </row>
    <row r="2698" spans="1:4" x14ac:dyDescent="0.25">
      <c r="A2698" s="7" t="str">
        <f t="shared" si="42"/>
        <v>2013.3</v>
      </c>
      <c r="B2698" s="54">
        <v>41537</v>
      </c>
      <c r="C2698" s="52">
        <v>3.77</v>
      </c>
      <c r="D2698" s="9"/>
    </row>
    <row r="2699" spans="1:4" x14ac:dyDescent="0.25">
      <c r="A2699" s="7" t="str">
        <f t="shared" si="42"/>
        <v>2013.3</v>
      </c>
      <c r="B2699" s="54">
        <v>41536</v>
      </c>
      <c r="C2699" s="52">
        <v>3.8</v>
      </c>
      <c r="D2699" s="9"/>
    </row>
    <row r="2700" spans="1:4" x14ac:dyDescent="0.25">
      <c r="A2700" s="7" t="str">
        <f t="shared" si="42"/>
        <v>2013.3</v>
      </c>
      <c r="B2700" s="54">
        <v>41535</v>
      </c>
      <c r="C2700" s="52">
        <v>3.75</v>
      </c>
      <c r="D2700" s="9"/>
    </row>
    <row r="2701" spans="1:4" x14ac:dyDescent="0.25">
      <c r="A2701" s="7" t="str">
        <f t="shared" si="42"/>
        <v>2013.3</v>
      </c>
      <c r="B2701" s="54">
        <v>41534</v>
      </c>
      <c r="C2701" s="52">
        <v>3.84</v>
      </c>
      <c r="D2701" s="9"/>
    </row>
    <row r="2702" spans="1:4" x14ac:dyDescent="0.25">
      <c r="A2702" s="7" t="str">
        <f t="shared" si="42"/>
        <v>2013.3</v>
      </c>
      <c r="B2702" s="54">
        <v>41533</v>
      </c>
      <c r="C2702" s="52">
        <v>3.87</v>
      </c>
      <c r="D2702" s="9"/>
    </row>
    <row r="2703" spans="1:4" x14ac:dyDescent="0.25">
      <c r="A2703" s="7" t="str">
        <f t="shared" si="42"/>
        <v>2013.3</v>
      </c>
      <c r="B2703" s="54">
        <v>41530</v>
      </c>
      <c r="C2703" s="52">
        <v>3.84</v>
      </c>
      <c r="D2703" s="9"/>
    </row>
    <row r="2704" spans="1:4" x14ac:dyDescent="0.25">
      <c r="A2704" s="7" t="str">
        <f t="shared" si="42"/>
        <v>2013.3</v>
      </c>
      <c r="B2704" s="54">
        <v>41529</v>
      </c>
      <c r="C2704" s="52">
        <v>3.85</v>
      </c>
      <c r="D2704" s="9"/>
    </row>
    <row r="2705" spans="1:4" x14ac:dyDescent="0.25">
      <c r="A2705" s="7" t="str">
        <f t="shared" si="42"/>
        <v>2013.3</v>
      </c>
      <c r="B2705" s="54">
        <v>41528</v>
      </c>
      <c r="C2705" s="52">
        <v>3.85</v>
      </c>
      <c r="D2705" s="9"/>
    </row>
    <row r="2706" spans="1:4" x14ac:dyDescent="0.25">
      <c r="A2706" s="7" t="str">
        <f t="shared" si="42"/>
        <v>2013.3</v>
      </c>
      <c r="B2706" s="54">
        <v>41527</v>
      </c>
      <c r="C2706" s="52">
        <v>3.88</v>
      </c>
      <c r="D2706" s="9"/>
    </row>
    <row r="2707" spans="1:4" x14ac:dyDescent="0.25">
      <c r="A2707" s="7" t="str">
        <f t="shared" si="42"/>
        <v>2013.3</v>
      </c>
      <c r="B2707" s="54">
        <v>41526</v>
      </c>
      <c r="C2707" s="52">
        <v>3.84</v>
      </c>
      <c r="D2707" s="9"/>
    </row>
    <row r="2708" spans="1:4" x14ac:dyDescent="0.25">
      <c r="A2708" s="7" t="str">
        <f t="shared" si="42"/>
        <v>2013.3</v>
      </c>
      <c r="B2708" s="54">
        <v>41523</v>
      </c>
      <c r="C2708" s="52">
        <v>3.87</v>
      </c>
      <c r="D2708" s="9"/>
    </row>
    <row r="2709" spans="1:4" x14ac:dyDescent="0.25">
      <c r="A2709" s="7" t="str">
        <f t="shared" si="42"/>
        <v>2013.3</v>
      </c>
      <c r="B2709" s="54">
        <v>41522</v>
      </c>
      <c r="C2709" s="52">
        <v>3.88</v>
      </c>
      <c r="D2709" s="9"/>
    </row>
    <row r="2710" spans="1:4" x14ac:dyDescent="0.25">
      <c r="A2710" s="7" t="str">
        <f t="shared" si="42"/>
        <v>2013.3</v>
      </c>
      <c r="B2710" s="54">
        <v>41521</v>
      </c>
      <c r="C2710" s="52">
        <v>3.8</v>
      </c>
      <c r="D2710" s="9"/>
    </row>
    <row r="2711" spans="1:4" x14ac:dyDescent="0.25">
      <c r="A2711" s="7" t="str">
        <f t="shared" si="42"/>
        <v>2013.3</v>
      </c>
      <c r="B2711" s="54">
        <v>41520</v>
      </c>
      <c r="C2711" s="52">
        <v>3.79</v>
      </c>
      <c r="D2711" s="9"/>
    </row>
    <row r="2712" spans="1:4" x14ac:dyDescent="0.25">
      <c r="A2712" s="7" t="str">
        <f t="shared" si="42"/>
        <v>2013.3</v>
      </c>
      <c r="B2712" s="54">
        <v>41519</v>
      </c>
      <c r="C2712" s="52">
        <v>3.7</v>
      </c>
      <c r="D2712" s="9"/>
    </row>
    <row r="2713" spans="1:4" x14ac:dyDescent="0.25">
      <c r="A2713" s="7" t="str">
        <f t="shared" si="42"/>
        <v>2013.3</v>
      </c>
      <c r="B2713" s="54">
        <v>41516</v>
      </c>
      <c r="C2713" s="52">
        <v>3.7</v>
      </c>
      <c r="D2713" s="9"/>
    </row>
    <row r="2714" spans="1:4" x14ac:dyDescent="0.25">
      <c r="A2714" s="7" t="str">
        <f t="shared" si="42"/>
        <v>2013.3</v>
      </c>
      <c r="B2714" s="54">
        <v>41515</v>
      </c>
      <c r="C2714" s="52">
        <v>3.7</v>
      </c>
      <c r="D2714" s="9"/>
    </row>
    <row r="2715" spans="1:4" x14ac:dyDescent="0.25">
      <c r="A2715" s="7" t="str">
        <f t="shared" si="42"/>
        <v>2013.3</v>
      </c>
      <c r="B2715" s="54">
        <v>41514</v>
      </c>
      <c r="C2715" s="52">
        <v>3.75</v>
      </c>
      <c r="D2715" s="9"/>
    </row>
    <row r="2716" spans="1:4" x14ac:dyDescent="0.25">
      <c r="A2716" s="7" t="str">
        <f t="shared" si="42"/>
        <v>2013.3</v>
      </c>
      <c r="B2716" s="54">
        <v>41513</v>
      </c>
      <c r="C2716" s="52">
        <v>3.7</v>
      </c>
      <c r="D2716" s="9"/>
    </row>
    <row r="2717" spans="1:4" x14ac:dyDescent="0.25">
      <c r="A2717" s="7" t="str">
        <f t="shared" si="42"/>
        <v>2013.3</v>
      </c>
      <c r="B2717" s="54">
        <v>41512</v>
      </c>
      <c r="C2717" s="52">
        <v>3.77</v>
      </c>
      <c r="D2717" s="9"/>
    </row>
    <row r="2718" spans="1:4" x14ac:dyDescent="0.25">
      <c r="A2718" s="7" t="str">
        <f t="shared" si="42"/>
        <v>2013.3</v>
      </c>
      <c r="B2718" s="54">
        <v>41509</v>
      </c>
      <c r="C2718" s="52">
        <v>3.8</v>
      </c>
      <c r="D2718" s="9"/>
    </row>
    <row r="2719" spans="1:4" x14ac:dyDescent="0.25">
      <c r="A2719" s="7" t="str">
        <f t="shared" si="42"/>
        <v>2013.3</v>
      </c>
      <c r="B2719" s="54">
        <v>41508</v>
      </c>
      <c r="C2719" s="52">
        <v>3.88</v>
      </c>
      <c r="D2719" s="9"/>
    </row>
    <row r="2720" spans="1:4" x14ac:dyDescent="0.25">
      <c r="A2720" s="7" t="str">
        <f t="shared" si="42"/>
        <v>2013.3</v>
      </c>
      <c r="B2720" s="54">
        <v>41507</v>
      </c>
      <c r="C2720" s="52">
        <v>3.9</v>
      </c>
      <c r="D2720" s="9"/>
    </row>
    <row r="2721" spans="1:4" x14ac:dyDescent="0.25">
      <c r="A2721" s="7" t="str">
        <f t="shared" si="42"/>
        <v>2013.3</v>
      </c>
      <c r="B2721" s="54">
        <v>41506</v>
      </c>
      <c r="C2721" s="52">
        <v>3.86</v>
      </c>
      <c r="D2721" s="9"/>
    </row>
    <row r="2722" spans="1:4" x14ac:dyDescent="0.25">
      <c r="A2722" s="7" t="str">
        <f t="shared" si="42"/>
        <v>2013.3</v>
      </c>
      <c r="B2722" s="54">
        <v>41505</v>
      </c>
      <c r="C2722" s="52">
        <v>3.89</v>
      </c>
      <c r="D2722" s="9"/>
    </row>
    <row r="2723" spans="1:4" x14ac:dyDescent="0.25">
      <c r="A2723" s="7" t="str">
        <f t="shared" si="42"/>
        <v>2013.3</v>
      </c>
      <c r="B2723" s="54">
        <v>41502</v>
      </c>
      <c r="C2723" s="52">
        <v>3.86</v>
      </c>
      <c r="D2723" s="9"/>
    </row>
    <row r="2724" spans="1:4" x14ac:dyDescent="0.25">
      <c r="A2724" s="7" t="str">
        <f t="shared" si="42"/>
        <v>2013.3</v>
      </c>
      <c r="B2724" s="54">
        <v>41501</v>
      </c>
      <c r="C2724" s="52">
        <v>3.81</v>
      </c>
      <c r="D2724" s="9"/>
    </row>
    <row r="2725" spans="1:4" x14ac:dyDescent="0.25">
      <c r="A2725" s="7" t="str">
        <f t="shared" si="42"/>
        <v>2013.3</v>
      </c>
      <c r="B2725" s="54">
        <v>41500</v>
      </c>
      <c r="C2725" s="52">
        <v>3.75</v>
      </c>
      <c r="D2725" s="9"/>
    </row>
    <row r="2726" spans="1:4" x14ac:dyDescent="0.25">
      <c r="A2726" s="7" t="str">
        <f t="shared" si="42"/>
        <v>2013.3</v>
      </c>
      <c r="B2726" s="54">
        <v>41499</v>
      </c>
      <c r="C2726" s="52">
        <v>3.75</v>
      </c>
      <c r="D2726" s="9"/>
    </row>
    <row r="2727" spans="1:4" x14ac:dyDescent="0.25">
      <c r="A2727" s="7" t="str">
        <f t="shared" si="42"/>
        <v>2013.3</v>
      </c>
      <c r="B2727" s="54">
        <v>41498</v>
      </c>
      <c r="C2727" s="52">
        <v>3.67</v>
      </c>
      <c r="D2727" s="9"/>
    </row>
    <row r="2728" spans="1:4" x14ac:dyDescent="0.25">
      <c r="A2728" s="7" t="str">
        <f t="shared" si="42"/>
        <v>2013.3</v>
      </c>
      <c r="B2728" s="54">
        <v>41495</v>
      </c>
      <c r="C2728" s="52">
        <v>3.63</v>
      </c>
      <c r="D2728" s="9"/>
    </row>
    <row r="2729" spans="1:4" x14ac:dyDescent="0.25">
      <c r="A2729" s="7" t="str">
        <f t="shared" si="42"/>
        <v>2013.3</v>
      </c>
      <c r="B2729" s="54">
        <v>41494</v>
      </c>
      <c r="C2729" s="52">
        <v>3.65</v>
      </c>
      <c r="D2729" s="9"/>
    </row>
    <row r="2730" spans="1:4" x14ac:dyDescent="0.25">
      <c r="A2730" s="7" t="str">
        <f t="shared" si="42"/>
        <v>2013.3</v>
      </c>
      <c r="B2730" s="54">
        <v>41493</v>
      </c>
      <c r="C2730" s="52">
        <v>3.68</v>
      </c>
      <c r="D2730" s="9"/>
    </row>
    <row r="2731" spans="1:4" x14ac:dyDescent="0.25">
      <c r="A2731" s="7" t="str">
        <f t="shared" si="42"/>
        <v>2013.3</v>
      </c>
      <c r="B2731" s="54">
        <v>41492</v>
      </c>
      <c r="C2731" s="52">
        <v>3.73</v>
      </c>
      <c r="D2731" s="9"/>
    </row>
    <row r="2732" spans="1:4" x14ac:dyDescent="0.25">
      <c r="A2732" s="7" t="str">
        <f t="shared" si="42"/>
        <v>2013.3</v>
      </c>
      <c r="B2732" s="54">
        <v>41491</v>
      </c>
      <c r="C2732" s="52">
        <v>3.73</v>
      </c>
      <c r="D2732" s="9"/>
    </row>
    <row r="2733" spans="1:4" x14ac:dyDescent="0.25">
      <c r="A2733" s="7" t="str">
        <f t="shared" si="42"/>
        <v>2013.3</v>
      </c>
      <c r="B2733" s="54">
        <v>41488</v>
      </c>
      <c r="C2733" s="52">
        <v>3.69</v>
      </c>
      <c r="D2733" s="9"/>
    </row>
    <row r="2734" spans="1:4" x14ac:dyDescent="0.25">
      <c r="A2734" s="7" t="str">
        <f t="shared" si="42"/>
        <v>2013.3</v>
      </c>
      <c r="B2734" s="54">
        <v>41487</v>
      </c>
      <c r="C2734" s="52">
        <v>3.77</v>
      </c>
      <c r="D2734" s="9"/>
    </row>
    <row r="2735" spans="1:4" x14ac:dyDescent="0.25">
      <c r="A2735" s="7" t="str">
        <f t="shared" si="42"/>
        <v>2013.3</v>
      </c>
      <c r="B2735" s="54">
        <v>41486</v>
      </c>
      <c r="C2735" s="52">
        <v>3.64</v>
      </c>
      <c r="D2735" s="9"/>
    </row>
    <row r="2736" spans="1:4" x14ac:dyDescent="0.25">
      <c r="A2736" s="7" t="str">
        <f t="shared" si="42"/>
        <v>2013.3</v>
      </c>
      <c r="B2736" s="54">
        <v>41485</v>
      </c>
      <c r="C2736" s="52">
        <v>3.67</v>
      </c>
      <c r="D2736" s="9"/>
    </row>
    <row r="2737" spans="1:4" x14ac:dyDescent="0.25">
      <c r="A2737" s="7" t="str">
        <f t="shared" si="42"/>
        <v>2013.3</v>
      </c>
      <c r="B2737" s="54">
        <v>41484</v>
      </c>
      <c r="C2737" s="52">
        <v>3.66</v>
      </c>
      <c r="D2737" s="9"/>
    </row>
    <row r="2738" spans="1:4" x14ac:dyDescent="0.25">
      <c r="A2738" s="7" t="str">
        <f t="shared" si="42"/>
        <v>2013.3</v>
      </c>
      <c r="B2738" s="54">
        <v>41481</v>
      </c>
      <c r="C2738" s="52">
        <v>3.61</v>
      </c>
      <c r="D2738" s="9"/>
    </row>
    <row r="2739" spans="1:4" x14ac:dyDescent="0.25">
      <c r="A2739" s="7" t="str">
        <f t="shared" si="42"/>
        <v>2013.3</v>
      </c>
      <c r="B2739" s="54">
        <v>41480</v>
      </c>
      <c r="C2739" s="52">
        <v>3.65</v>
      </c>
      <c r="D2739" s="9"/>
    </row>
    <row r="2740" spans="1:4" x14ac:dyDescent="0.25">
      <c r="A2740" s="7" t="str">
        <f t="shared" si="42"/>
        <v>2013.3</v>
      </c>
      <c r="B2740" s="54">
        <v>41479</v>
      </c>
      <c r="C2740" s="52">
        <v>3.65</v>
      </c>
      <c r="D2740" s="9"/>
    </row>
    <row r="2741" spans="1:4" x14ac:dyDescent="0.25">
      <c r="A2741" s="7" t="str">
        <f t="shared" si="42"/>
        <v>2013.3</v>
      </c>
      <c r="B2741" s="54">
        <v>41478</v>
      </c>
      <c r="C2741" s="52">
        <v>3.58</v>
      </c>
      <c r="D2741" s="9"/>
    </row>
    <row r="2742" spans="1:4" x14ac:dyDescent="0.25">
      <c r="A2742" s="7" t="str">
        <f t="shared" si="42"/>
        <v>2013.3</v>
      </c>
      <c r="B2742" s="54">
        <v>41477</v>
      </c>
      <c r="C2742" s="52">
        <v>3.55</v>
      </c>
      <c r="D2742" s="9"/>
    </row>
    <row r="2743" spans="1:4" x14ac:dyDescent="0.25">
      <c r="A2743" s="7" t="str">
        <f t="shared" si="42"/>
        <v>2013.3</v>
      </c>
      <c r="B2743" s="54">
        <v>41474</v>
      </c>
      <c r="C2743" s="52">
        <v>3.56</v>
      </c>
      <c r="D2743" s="9"/>
    </row>
    <row r="2744" spans="1:4" x14ac:dyDescent="0.25">
      <c r="A2744" s="7" t="str">
        <f t="shared" si="42"/>
        <v>2013.3</v>
      </c>
      <c r="B2744" s="54">
        <v>41473</v>
      </c>
      <c r="C2744" s="52">
        <v>3.63</v>
      </c>
      <c r="D2744" s="9"/>
    </row>
    <row r="2745" spans="1:4" x14ac:dyDescent="0.25">
      <c r="A2745" s="7" t="str">
        <f t="shared" si="42"/>
        <v>2013.3</v>
      </c>
      <c r="B2745" s="54">
        <v>41472</v>
      </c>
      <c r="C2745" s="52">
        <v>3.57</v>
      </c>
      <c r="D2745" s="9"/>
    </row>
    <row r="2746" spans="1:4" x14ac:dyDescent="0.25">
      <c r="A2746" s="7" t="str">
        <f t="shared" si="42"/>
        <v>2013.3</v>
      </c>
      <c r="B2746" s="54">
        <v>41471</v>
      </c>
      <c r="C2746" s="52">
        <v>3.58</v>
      </c>
      <c r="D2746" s="9"/>
    </row>
    <row r="2747" spans="1:4" x14ac:dyDescent="0.25">
      <c r="A2747" s="7" t="str">
        <f t="shared" si="42"/>
        <v>2013.3</v>
      </c>
      <c r="B2747" s="54">
        <v>41470</v>
      </c>
      <c r="C2747" s="52">
        <v>3.61</v>
      </c>
      <c r="D2747" s="9"/>
    </row>
    <row r="2748" spans="1:4" x14ac:dyDescent="0.25">
      <c r="A2748" s="7" t="str">
        <f t="shared" si="42"/>
        <v>2013.3</v>
      </c>
      <c r="B2748" s="54">
        <v>41467</v>
      </c>
      <c r="C2748" s="52">
        <v>3.64</v>
      </c>
      <c r="D2748" s="9"/>
    </row>
    <row r="2749" spans="1:4" x14ac:dyDescent="0.25">
      <c r="A2749" s="7" t="str">
        <f t="shared" si="42"/>
        <v>2013.3</v>
      </c>
      <c r="B2749" s="54">
        <v>41466</v>
      </c>
      <c r="C2749" s="52">
        <v>3.64</v>
      </c>
      <c r="D2749" s="9"/>
    </row>
    <row r="2750" spans="1:4" x14ac:dyDescent="0.25">
      <c r="A2750" s="7" t="str">
        <f t="shared" si="42"/>
        <v>2013.3</v>
      </c>
      <c r="B2750" s="54">
        <v>41465</v>
      </c>
      <c r="C2750" s="52">
        <v>3.68</v>
      </c>
      <c r="D2750" s="9"/>
    </row>
    <row r="2751" spans="1:4" x14ac:dyDescent="0.25">
      <c r="A2751" s="7" t="str">
        <f t="shared" si="42"/>
        <v>2013.3</v>
      </c>
      <c r="B2751" s="54">
        <v>41464</v>
      </c>
      <c r="C2751" s="52">
        <v>3.64</v>
      </c>
      <c r="D2751" s="9"/>
    </row>
    <row r="2752" spans="1:4" x14ac:dyDescent="0.25">
      <c r="A2752" s="7" t="str">
        <f t="shared" si="42"/>
        <v>2013.3</v>
      </c>
      <c r="B2752" s="54">
        <v>41463</v>
      </c>
      <c r="C2752" s="52">
        <v>3.63</v>
      </c>
      <c r="D2752" s="9"/>
    </row>
    <row r="2753" spans="1:4" x14ac:dyDescent="0.25">
      <c r="A2753" s="7" t="str">
        <f t="shared" si="42"/>
        <v>2013.3</v>
      </c>
      <c r="B2753" s="54">
        <v>41460</v>
      </c>
      <c r="C2753" s="52">
        <v>3.68</v>
      </c>
      <c r="D2753" s="9"/>
    </row>
    <row r="2754" spans="1:4" x14ac:dyDescent="0.25">
      <c r="A2754" s="7" t="str">
        <f t="shared" si="42"/>
        <v>2013.3</v>
      </c>
      <c r="B2754" s="54">
        <v>41459</v>
      </c>
      <c r="C2754" s="52">
        <v>3.49</v>
      </c>
      <c r="D2754" s="9"/>
    </row>
    <row r="2755" spans="1:4" x14ac:dyDescent="0.25">
      <c r="A2755" s="7" t="str">
        <f t="shared" si="42"/>
        <v>2013.3</v>
      </c>
      <c r="B2755" s="54">
        <v>41458</v>
      </c>
      <c r="C2755" s="52">
        <v>3.49</v>
      </c>
      <c r="D2755" s="9"/>
    </row>
    <row r="2756" spans="1:4" x14ac:dyDescent="0.25">
      <c r="A2756" s="7" t="str">
        <f t="shared" ref="A2756:A2819" si="43">YEAR(B2756)&amp;"."&amp;INT((MONTH(B2756)-1)/3)+1</f>
        <v>2013.3</v>
      </c>
      <c r="B2756" s="54">
        <v>41457</v>
      </c>
      <c r="C2756" s="52">
        <v>3.47</v>
      </c>
      <c r="D2756" s="9"/>
    </row>
    <row r="2757" spans="1:4" x14ac:dyDescent="0.25">
      <c r="A2757" s="7" t="str">
        <f t="shared" si="43"/>
        <v>2013.3</v>
      </c>
      <c r="B2757" s="54">
        <v>41456</v>
      </c>
      <c r="C2757" s="52">
        <v>3.48</v>
      </c>
      <c r="D2757" s="9"/>
    </row>
    <row r="2758" spans="1:4" x14ac:dyDescent="0.25">
      <c r="A2758" s="7" t="str">
        <f t="shared" si="43"/>
        <v>2013.2</v>
      </c>
      <c r="B2758" s="54">
        <v>41453</v>
      </c>
      <c r="C2758" s="52">
        <v>3.52</v>
      </c>
      <c r="D2758" s="9"/>
    </row>
    <row r="2759" spans="1:4" x14ac:dyDescent="0.25">
      <c r="A2759" s="7" t="str">
        <f t="shared" si="43"/>
        <v>2013.2</v>
      </c>
      <c r="B2759" s="54">
        <v>41452</v>
      </c>
      <c r="C2759" s="52">
        <v>3.54</v>
      </c>
      <c r="D2759" s="9"/>
    </row>
    <row r="2760" spans="1:4" x14ac:dyDescent="0.25">
      <c r="A2760" s="7" t="str">
        <f t="shared" si="43"/>
        <v>2013.2</v>
      </c>
      <c r="B2760" s="54">
        <v>41451</v>
      </c>
      <c r="C2760" s="52">
        <v>3.58</v>
      </c>
      <c r="D2760" s="9"/>
    </row>
    <row r="2761" spans="1:4" x14ac:dyDescent="0.25">
      <c r="A2761" s="7" t="str">
        <f t="shared" si="43"/>
        <v>2013.2</v>
      </c>
      <c r="B2761" s="54">
        <v>41450</v>
      </c>
      <c r="C2761" s="52">
        <v>3.6</v>
      </c>
      <c r="D2761" s="9"/>
    </row>
    <row r="2762" spans="1:4" x14ac:dyDescent="0.25">
      <c r="A2762" s="7" t="str">
        <f t="shared" si="43"/>
        <v>2013.2</v>
      </c>
      <c r="B2762" s="54">
        <v>41449</v>
      </c>
      <c r="C2762" s="52">
        <v>3.56</v>
      </c>
      <c r="D2762" s="9"/>
    </row>
    <row r="2763" spans="1:4" x14ac:dyDescent="0.25">
      <c r="A2763" s="7" t="str">
        <f t="shared" si="43"/>
        <v>2013.2</v>
      </c>
      <c r="B2763" s="54">
        <v>41446</v>
      </c>
      <c r="C2763" s="52">
        <v>3.56</v>
      </c>
      <c r="D2763" s="9"/>
    </row>
    <row r="2764" spans="1:4" x14ac:dyDescent="0.25">
      <c r="A2764" s="7" t="str">
        <f t="shared" si="43"/>
        <v>2013.2</v>
      </c>
      <c r="B2764" s="54">
        <v>41445</v>
      </c>
      <c r="C2764" s="52">
        <v>3.49</v>
      </c>
      <c r="D2764" s="9"/>
    </row>
    <row r="2765" spans="1:4" x14ac:dyDescent="0.25">
      <c r="A2765" s="7" t="str">
        <f t="shared" si="43"/>
        <v>2013.2</v>
      </c>
      <c r="B2765" s="54">
        <v>41444</v>
      </c>
      <c r="C2765" s="52">
        <v>3.41</v>
      </c>
      <c r="D2765" s="9"/>
    </row>
    <row r="2766" spans="1:4" x14ac:dyDescent="0.25">
      <c r="A2766" s="7" t="str">
        <f t="shared" si="43"/>
        <v>2013.2</v>
      </c>
      <c r="B2766" s="54">
        <v>41443</v>
      </c>
      <c r="C2766" s="52">
        <v>3.34</v>
      </c>
      <c r="D2766" s="9"/>
    </row>
    <row r="2767" spans="1:4" x14ac:dyDescent="0.25">
      <c r="A2767" s="7" t="str">
        <f t="shared" si="43"/>
        <v>2013.2</v>
      </c>
      <c r="B2767" s="54">
        <v>41442</v>
      </c>
      <c r="C2767" s="52">
        <v>3.35</v>
      </c>
      <c r="D2767" s="9"/>
    </row>
    <row r="2768" spans="1:4" x14ac:dyDescent="0.25">
      <c r="A2768" s="7" t="str">
        <f t="shared" si="43"/>
        <v>2013.2</v>
      </c>
      <c r="B2768" s="54">
        <v>41439</v>
      </c>
      <c r="C2768" s="52">
        <v>3.28</v>
      </c>
      <c r="D2768" s="9"/>
    </row>
    <row r="2769" spans="1:4" x14ac:dyDescent="0.25">
      <c r="A2769" s="7" t="str">
        <f t="shared" si="43"/>
        <v>2013.2</v>
      </c>
      <c r="B2769" s="54">
        <v>41438</v>
      </c>
      <c r="C2769" s="52">
        <v>3.33</v>
      </c>
      <c r="D2769" s="9"/>
    </row>
    <row r="2770" spans="1:4" x14ac:dyDescent="0.25">
      <c r="A2770" s="7" t="str">
        <f t="shared" si="43"/>
        <v>2013.2</v>
      </c>
      <c r="B2770" s="54">
        <v>41437</v>
      </c>
      <c r="C2770" s="52">
        <v>3.37</v>
      </c>
      <c r="D2770" s="9"/>
    </row>
    <row r="2771" spans="1:4" x14ac:dyDescent="0.25">
      <c r="A2771" s="7" t="str">
        <f t="shared" si="43"/>
        <v>2013.2</v>
      </c>
      <c r="B2771" s="54">
        <v>41436</v>
      </c>
      <c r="C2771" s="52">
        <v>3.33</v>
      </c>
      <c r="D2771" s="9"/>
    </row>
    <row r="2772" spans="1:4" x14ac:dyDescent="0.25">
      <c r="A2772" s="7" t="str">
        <f t="shared" si="43"/>
        <v>2013.2</v>
      </c>
      <c r="B2772" s="54">
        <v>41435</v>
      </c>
      <c r="C2772" s="52">
        <v>3.36</v>
      </c>
      <c r="D2772" s="9"/>
    </row>
    <row r="2773" spans="1:4" x14ac:dyDescent="0.25">
      <c r="A2773" s="7" t="str">
        <f t="shared" si="43"/>
        <v>2013.2</v>
      </c>
      <c r="B2773" s="54">
        <v>41432</v>
      </c>
      <c r="C2773" s="52">
        <v>3.33</v>
      </c>
      <c r="D2773" s="9"/>
    </row>
    <row r="2774" spans="1:4" x14ac:dyDescent="0.25">
      <c r="A2774" s="7" t="str">
        <f t="shared" si="43"/>
        <v>2013.2</v>
      </c>
      <c r="B2774" s="54">
        <v>41431</v>
      </c>
      <c r="C2774" s="52">
        <v>3.23</v>
      </c>
      <c r="D2774" s="9"/>
    </row>
    <row r="2775" spans="1:4" x14ac:dyDescent="0.25">
      <c r="A2775" s="7" t="str">
        <f t="shared" si="43"/>
        <v>2013.2</v>
      </c>
      <c r="B2775" s="54">
        <v>41430</v>
      </c>
      <c r="C2775" s="52">
        <v>3.25</v>
      </c>
      <c r="D2775" s="9"/>
    </row>
    <row r="2776" spans="1:4" x14ac:dyDescent="0.25">
      <c r="A2776" s="7" t="str">
        <f t="shared" si="43"/>
        <v>2013.2</v>
      </c>
      <c r="B2776" s="54">
        <v>41429</v>
      </c>
      <c r="C2776" s="52">
        <v>3.3</v>
      </c>
      <c r="D2776" s="9"/>
    </row>
    <row r="2777" spans="1:4" x14ac:dyDescent="0.25">
      <c r="A2777" s="7" t="str">
        <f t="shared" si="43"/>
        <v>2013.2</v>
      </c>
      <c r="B2777" s="54">
        <v>41428</v>
      </c>
      <c r="C2777" s="52">
        <v>3.27</v>
      </c>
      <c r="D2777" s="9"/>
    </row>
    <row r="2778" spans="1:4" x14ac:dyDescent="0.25">
      <c r="A2778" s="7" t="str">
        <f t="shared" si="43"/>
        <v>2013.2</v>
      </c>
      <c r="B2778" s="54">
        <v>41425</v>
      </c>
      <c r="C2778" s="52">
        <v>3.3</v>
      </c>
      <c r="D2778" s="9"/>
    </row>
    <row r="2779" spans="1:4" x14ac:dyDescent="0.25">
      <c r="A2779" s="7" t="str">
        <f t="shared" si="43"/>
        <v>2013.2</v>
      </c>
      <c r="B2779" s="54">
        <v>41424</v>
      </c>
      <c r="C2779" s="52">
        <v>3.28</v>
      </c>
      <c r="D2779" s="9"/>
    </row>
    <row r="2780" spans="1:4" x14ac:dyDescent="0.25">
      <c r="A2780" s="7" t="str">
        <f t="shared" si="43"/>
        <v>2013.2</v>
      </c>
      <c r="B2780" s="54">
        <v>41423</v>
      </c>
      <c r="C2780" s="52">
        <v>3.27</v>
      </c>
      <c r="D2780" s="9"/>
    </row>
    <row r="2781" spans="1:4" x14ac:dyDescent="0.25">
      <c r="A2781" s="7" t="str">
        <f t="shared" si="43"/>
        <v>2013.2</v>
      </c>
      <c r="B2781" s="54">
        <v>41422</v>
      </c>
      <c r="C2781" s="52">
        <v>3.31</v>
      </c>
      <c r="D2781" s="9"/>
    </row>
    <row r="2782" spans="1:4" x14ac:dyDescent="0.25">
      <c r="A2782" s="7" t="str">
        <f t="shared" si="43"/>
        <v>2013.2</v>
      </c>
      <c r="B2782" s="54">
        <v>41421</v>
      </c>
      <c r="C2782" s="52">
        <v>3.18</v>
      </c>
      <c r="D2782" s="9"/>
    </row>
    <row r="2783" spans="1:4" x14ac:dyDescent="0.25">
      <c r="A2783" s="7" t="str">
        <f t="shared" si="43"/>
        <v>2013.2</v>
      </c>
      <c r="B2783" s="54">
        <v>41418</v>
      </c>
      <c r="C2783" s="52">
        <v>3.18</v>
      </c>
      <c r="D2783" s="9"/>
    </row>
    <row r="2784" spans="1:4" x14ac:dyDescent="0.25">
      <c r="A2784" s="7" t="str">
        <f t="shared" si="43"/>
        <v>2013.2</v>
      </c>
      <c r="B2784" s="54">
        <v>41417</v>
      </c>
      <c r="C2784" s="52">
        <v>3.2</v>
      </c>
      <c r="D2784" s="9"/>
    </row>
    <row r="2785" spans="1:4" x14ac:dyDescent="0.25">
      <c r="A2785" s="7" t="str">
        <f t="shared" si="43"/>
        <v>2013.2</v>
      </c>
      <c r="B2785" s="54">
        <v>41416</v>
      </c>
      <c r="C2785" s="52">
        <v>3.21</v>
      </c>
      <c r="D2785" s="9"/>
    </row>
    <row r="2786" spans="1:4" x14ac:dyDescent="0.25">
      <c r="A2786" s="7" t="str">
        <f t="shared" si="43"/>
        <v>2013.2</v>
      </c>
      <c r="B2786" s="54">
        <v>41415</v>
      </c>
      <c r="C2786" s="52">
        <v>3.14</v>
      </c>
      <c r="D2786" s="9"/>
    </row>
    <row r="2787" spans="1:4" x14ac:dyDescent="0.25">
      <c r="A2787" s="7" t="str">
        <f t="shared" si="43"/>
        <v>2013.2</v>
      </c>
      <c r="B2787" s="54">
        <v>41414</v>
      </c>
      <c r="C2787" s="52">
        <v>3.18</v>
      </c>
      <c r="D2787" s="9"/>
    </row>
    <row r="2788" spans="1:4" x14ac:dyDescent="0.25">
      <c r="A2788" s="7" t="str">
        <f t="shared" si="43"/>
        <v>2013.2</v>
      </c>
      <c r="B2788" s="54">
        <v>41411</v>
      </c>
      <c r="C2788" s="52">
        <v>3.17</v>
      </c>
      <c r="D2788" s="9"/>
    </row>
    <row r="2789" spans="1:4" x14ac:dyDescent="0.25">
      <c r="A2789" s="7" t="str">
        <f t="shared" si="43"/>
        <v>2013.2</v>
      </c>
      <c r="B2789" s="54">
        <v>41410</v>
      </c>
      <c r="C2789" s="52">
        <v>3.09</v>
      </c>
      <c r="D2789" s="9"/>
    </row>
    <row r="2790" spans="1:4" x14ac:dyDescent="0.25">
      <c r="A2790" s="7" t="str">
        <f t="shared" si="43"/>
        <v>2013.2</v>
      </c>
      <c r="B2790" s="54">
        <v>41409</v>
      </c>
      <c r="C2790" s="52">
        <v>3.16</v>
      </c>
      <c r="D2790" s="9"/>
    </row>
    <row r="2791" spans="1:4" x14ac:dyDescent="0.25">
      <c r="A2791" s="7" t="str">
        <f t="shared" si="43"/>
        <v>2013.2</v>
      </c>
      <c r="B2791" s="54">
        <v>41408</v>
      </c>
      <c r="C2791" s="52">
        <v>3.17</v>
      </c>
      <c r="D2791" s="9"/>
    </row>
    <row r="2792" spans="1:4" x14ac:dyDescent="0.25">
      <c r="A2792" s="7" t="str">
        <f t="shared" si="43"/>
        <v>2013.2</v>
      </c>
      <c r="B2792" s="54">
        <v>41407</v>
      </c>
      <c r="C2792" s="52">
        <v>3.13</v>
      </c>
      <c r="D2792" s="9"/>
    </row>
    <row r="2793" spans="1:4" x14ac:dyDescent="0.25">
      <c r="A2793" s="7" t="str">
        <f t="shared" si="43"/>
        <v>2013.2</v>
      </c>
      <c r="B2793" s="54">
        <v>41404</v>
      </c>
      <c r="C2793" s="52">
        <v>3.1</v>
      </c>
      <c r="D2793" s="9"/>
    </row>
    <row r="2794" spans="1:4" x14ac:dyDescent="0.25">
      <c r="A2794" s="7" t="str">
        <f t="shared" si="43"/>
        <v>2013.2</v>
      </c>
      <c r="B2794" s="54">
        <v>41403</v>
      </c>
      <c r="C2794" s="52">
        <v>3.01</v>
      </c>
      <c r="D2794" s="9"/>
    </row>
    <row r="2795" spans="1:4" x14ac:dyDescent="0.25">
      <c r="A2795" s="7" t="str">
        <f t="shared" si="43"/>
        <v>2013.2</v>
      </c>
      <c r="B2795" s="54">
        <v>41402</v>
      </c>
      <c r="C2795" s="52">
        <v>2.99</v>
      </c>
      <c r="D2795" s="9"/>
    </row>
    <row r="2796" spans="1:4" x14ac:dyDescent="0.25">
      <c r="A2796" s="7" t="str">
        <f t="shared" si="43"/>
        <v>2013.2</v>
      </c>
      <c r="B2796" s="54">
        <v>41401</v>
      </c>
      <c r="C2796" s="52">
        <v>3</v>
      </c>
      <c r="D2796" s="9"/>
    </row>
    <row r="2797" spans="1:4" x14ac:dyDescent="0.25">
      <c r="A2797" s="7" t="str">
        <f t="shared" si="43"/>
        <v>2013.2</v>
      </c>
      <c r="B2797" s="54">
        <v>41400</v>
      </c>
      <c r="C2797" s="52">
        <v>2.98</v>
      </c>
      <c r="D2797" s="9"/>
    </row>
    <row r="2798" spans="1:4" x14ac:dyDescent="0.25">
      <c r="A2798" s="7" t="str">
        <f t="shared" si="43"/>
        <v>2013.2</v>
      </c>
      <c r="B2798" s="54">
        <v>41397</v>
      </c>
      <c r="C2798" s="52">
        <v>2.96</v>
      </c>
      <c r="D2798" s="9"/>
    </row>
    <row r="2799" spans="1:4" x14ac:dyDescent="0.25">
      <c r="A2799" s="7" t="str">
        <f t="shared" si="43"/>
        <v>2013.2</v>
      </c>
      <c r="B2799" s="54">
        <v>41396</v>
      </c>
      <c r="C2799" s="52">
        <v>2.82</v>
      </c>
      <c r="D2799" s="9"/>
    </row>
    <row r="2800" spans="1:4" x14ac:dyDescent="0.25">
      <c r="A2800" s="7" t="str">
        <f t="shared" si="43"/>
        <v>2013.2</v>
      </c>
      <c r="B2800" s="54">
        <v>41395</v>
      </c>
      <c r="C2800" s="52">
        <v>2.83</v>
      </c>
      <c r="D2800" s="9"/>
    </row>
    <row r="2801" spans="1:4" x14ac:dyDescent="0.25">
      <c r="A2801" s="7" t="str">
        <f t="shared" si="43"/>
        <v>2013.2</v>
      </c>
      <c r="B2801" s="54">
        <v>41394</v>
      </c>
      <c r="C2801" s="52">
        <v>2.88</v>
      </c>
      <c r="D2801" s="9"/>
    </row>
    <row r="2802" spans="1:4" x14ac:dyDescent="0.25">
      <c r="A2802" s="7" t="str">
        <f t="shared" si="43"/>
        <v>2013.2</v>
      </c>
      <c r="B2802" s="54">
        <v>41393</v>
      </c>
      <c r="C2802" s="52">
        <v>2.88</v>
      </c>
      <c r="D2802" s="9"/>
    </row>
    <row r="2803" spans="1:4" x14ac:dyDescent="0.25">
      <c r="A2803" s="7" t="str">
        <f t="shared" si="43"/>
        <v>2013.2</v>
      </c>
      <c r="B2803" s="54">
        <v>41390</v>
      </c>
      <c r="C2803" s="52">
        <v>2.87</v>
      </c>
      <c r="D2803" s="9"/>
    </row>
    <row r="2804" spans="1:4" x14ac:dyDescent="0.25">
      <c r="A2804" s="7" t="str">
        <f t="shared" si="43"/>
        <v>2013.2</v>
      </c>
      <c r="B2804" s="54">
        <v>41389</v>
      </c>
      <c r="C2804" s="52">
        <v>2.91</v>
      </c>
      <c r="D2804" s="9"/>
    </row>
    <row r="2805" spans="1:4" x14ac:dyDescent="0.25">
      <c r="A2805" s="7" t="str">
        <f t="shared" si="43"/>
        <v>2013.2</v>
      </c>
      <c r="B2805" s="54">
        <v>41388</v>
      </c>
      <c r="C2805" s="52">
        <v>2.89</v>
      </c>
      <c r="D2805" s="9"/>
    </row>
    <row r="2806" spans="1:4" x14ac:dyDescent="0.25">
      <c r="A2806" s="7" t="str">
        <f t="shared" si="43"/>
        <v>2013.2</v>
      </c>
      <c r="B2806" s="54">
        <v>41387</v>
      </c>
      <c r="C2806" s="52">
        <v>2.9</v>
      </c>
      <c r="D2806" s="9"/>
    </row>
    <row r="2807" spans="1:4" x14ac:dyDescent="0.25">
      <c r="A2807" s="7" t="str">
        <f t="shared" si="43"/>
        <v>2013.2</v>
      </c>
      <c r="B2807" s="54">
        <v>41386</v>
      </c>
      <c r="C2807" s="52">
        <v>2.88</v>
      </c>
      <c r="D2807" s="9"/>
    </row>
    <row r="2808" spans="1:4" x14ac:dyDescent="0.25">
      <c r="A2808" s="7" t="str">
        <f t="shared" si="43"/>
        <v>2013.2</v>
      </c>
      <c r="B2808" s="54">
        <v>41383</v>
      </c>
      <c r="C2808" s="52">
        <v>2.88</v>
      </c>
      <c r="D2808" s="9"/>
    </row>
    <row r="2809" spans="1:4" x14ac:dyDescent="0.25">
      <c r="A2809" s="7" t="str">
        <f t="shared" si="43"/>
        <v>2013.2</v>
      </c>
      <c r="B2809" s="54">
        <v>41382</v>
      </c>
      <c r="C2809" s="52">
        <v>2.87</v>
      </c>
      <c r="D2809" s="9"/>
    </row>
    <row r="2810" spans="1:4" x14ac:dyDescent="0.25">
      <c r="A2810" s="7" t="str">
        <f t="shared" si="43"/>
        <v>2013.2</v>
      </c>
      <c r="B2810" s="54">
        <v>41381</v>
      </c>
      <c r="C2810" s="52">
        <v>2.89</v>
      </c>
      <c r="D2810" s="9"/>
    </row>
    <row r="2811" spans="1:4" x14ac:dyDescent="0.25">
      <c r="A2811" s="7" t="str">
        <f t="shared" si="43"/>
        <v>2013.2</v>
      </c>
      <c r="B2811" s="54">
        <v>41380</v>
      </c>
      <c r="C2811" s="52">
        <v>2.91</v>
      </c>
      <c r="D2811" s="9"/>
    </row>
    <row r="2812" spans="1:4" x14ac:dyDescent="0.25">
      <c r="A2812" s="7" t="str">
        <f t="shared" si="43"/>
        <v>2013.2</v>
      </c>
      <c r="B2812" s="54">
        <v>41379</v>
      </c>
      <c r="C2812" s="52">
        <v>2.88</v>
      </c>
      <c r="D2812" s="9"/>
    </row>
    <row r="2813" spans="1:4" x14ac:dyDescent="0.25">
      <c r="A2813" s="7" t="str">
        <f t="shared" si="43"/>
        <v>2013.2</v>
      </c>
      <c r="B2813" s="54">
        <v>41376</v>
      </c>
      <c r="C2813" s="52">
        <v>2.92</v>
      </c>
      <c r="D2813" s="9"/>
    </row>
    <row r="2814" spans="1:4" x14ac:dyDescent="0.25">
      <c r="A2814" s="7" t="str">
        <f t="shared" si="43"/>
        <v>2013.2</v>
      </c>
      <c r="B2814" s="54">
        <v>41375</v>
      </c>
      <c r="C2814" s="52">
        <v>3.01</v>
      </c>
      <c r="D2814" s="9"/>
    </row>
    <row r="2815" spans="1:4" x14ac:dyDescent="0.25">
      <c r="A2815" s="7" t="str">
        <f t="shared" si="43"/>
        <v>2013.2</v>
      </c>
      <c r="B2815" s="54">
        <v>41374</v>
      </c>
      <c r="C2815" s="52">
        <v>3.01</v>
      </c>
      <c r="D2815" s="9"/>
    </row>
    <row r="2816" spans="1:4" x14ac:dyDescent="0.25">
      <c r="A2816" s="7" t="str">
        <f t="shared" si="43"/>
        <v>2013.2</v>
      </c>
      <c r="B2816" s="54">
        <v>41373</v>
      </c>
      <c r="C2816" s="52">
        <v>2.94</v>
      </c>
      <c r="D2816" s="9"/>
    </row>
    <row r="2817" spans="1:4" x14ac:dyDescent="0.25">
      <c r="A2817" s="7" t="str">
        <f t="shared" si="43"/>
        <v>2013.2</v>
      </c>
      <c r="B2817" s="54">
        <v>41372</v>
      </c>
      <c r="C2817" s="52">
        <v>2.91</v>
      </c>
      <c r="D2817" s="9"/>
    </row>
    <row r="2818" spans="1:4" x14ac:dyDescent="0.25">
      <c r="A2818" s="7" t="str">
        <f t="shared" si="43"/>
        <v>2013.2</v>
      </c>
      <c r="B2818" s="54">
        <v>41369</v>
      </c>
      <c r="C2818" s="52">
        <v>2.87</v>
      </c>
      <c r="D2818" s="9"/>
    </row>
    <row r="2819" spans="1:4" x14ac:dyDescent="0.25">
      <c r="A2819" s="7" t="str">
        <f t="shared" si="43"/>
        <v>2013.2</v>
      </c>
      <c r="B2819" s="54">
        <v>41368</v>
      </c>
      <c r="C2819" s="52">
        <v>2.99</v>
      </c>
      <c r="D2819" s="9"/>
    </row>
    <row r="2820" spans="1:4" x14ac:dyDescent="0.25">
      <c r="A2820" s="7" t="str">
        <f t="shared" ref="A2820:A2883" si="44">YEAR(B2820)&amp;"."&amp;INT((MONTH(B2820)-1)/3)+1</f>
        <v>2013.2</v>
      </c>
      <c r="B2820" s="54">
        <v>41367</v>
      </c>
      <c r="C2820" s="52">
        <v>3.05</v>
      </c>
      <c r="D2820" s="9"/>
    </row>
    <row r="2821" spans="1:4" x14ac:dyDescent="0.25">
      <c r="A2821" s="7" t="str">
        <f t="shared" si="44"/>
        <v>2013.2</v>
      </c>
      <c r="B2821" s="54">
        <v>41366</v>
      </c>
      <c r="C2821" s="52">
        <v>3.1</v>
      </c>
      <c r="D2821" s="9"/>
    </row>
    <row r="2822" spans="1:4" x14ac:dyDescent="0.25">
      <c r="A2822" s="7" t="str">
        <f t="shared" si="44"/>
        <v>2013.2</v>
      </c>
      <c r="B2822" s="54">
        <v>41365</v>
      </c>
      <c r="C2822" s="52">
        <v>3.08</v>
      </c>
      <c r="D2822" s="9"/>
    </row>
    <row r="2823" spans="1:4" x14ac:dyDescent="0.25">
      <c r="A2823" s="7" t="str">
        <f t="shared" si="44"/>
        <v>2013.1</v>
      </c>
      <c r="B2823" s="54">
        <v>41362</v>
      </c>
      <c r="C2823" s="52">
        <v>3.1</v>
      </c>
      <c r="D2823" s="9"/>
    </row>
    <row r="2824" spans="1:4" x14ac:dyDescent="0.25">
      <c r="A2824" s="7" t="str">
        <f t="shared" si="44"/>
        <v>2013.1</v>
      </c>
      <c r="B2824" s="54">
        <v>41361</v>
      </c>
      <c r="C2824" s="52">
        <v>3.1</v>
      </c>
      <c r="D2824" s="9"/>
    </row>
    <row r="2825" spans="1:4" x14ac:dyDescent="0.25">
      <c r="A2825" s="7" t="str">
        <f t="shared" si="44"/>
        <v>2013.1</v>
      </c>
      <c r="B2825" s="54">
        <v>41360</v>
      </c>
      <c r="C2825" s="52">
        <v>3.09</v>
      </c>
      <c r="D2825" s="9"/>
    </row>
    <row r="2826" spans="1:4" x14ac:dyDescent="0.25">
      <c r="A2826" s="7" t="str">
        <f t="shared" si="44"/>
        <v>2013.1</v>
      </c>
      <c r="B2826" s="54">
        <v>41359</v>
      </c>
      <c r="C2826" s="52">
        <v>3.13</v>
      </c>
      <c r="D2826" s="9"/>
    </row>
    <row r="2827" spans="1:4" x14ac:dyDescent="0.25">
      <c r="A2827" s="7" t="str">
        <f t="shared" si="44"/>
        <v>2013.1</v>
      </c>
      <c r="B2827" s="54">
        <v>41358</v>
      </c>
      <c r="C2827" s="52">
        <v>3.14</v>
      </c>
      <c r="D2827" s="9"/>
    </row>
    <row r="2828" spans="1:4" x14ac:dyDescent="0.25">
      <c r="A2828" s="7" t="str">
        <f t="shared" si="44"/>
        <v>2013.1</v>
      </c>
      <c r="B2828" s="54">
        <v>41355</v>
      </c>
      <c r="C2828" s="52">
        <v>3.13</v>
      </c>
      <c r="D2828" s="9"/>
    </row>
    <row r="2829" spans="1:4" x14ac:dyDescent="0.25">
      <c r="A2829" s="7" t="str">
        <f t="shared" si="44"/>
        <v>2013.1</v>
      </c>
      <c r="B2829" s="54">
        <v>41354</v>
      </c>
      <c r="C2829" s="52">
        <v>3.15</v>
      </c>
      <c r="D2829" s="9"/>
    </row>
    <row r="2830" spans="1:4" x14ac:dyDescent="0.25">
      <c r="A2830" s="7" t="str">
        <f t="shared" si="44"/>
        <v>2013.1</v>
      </c>
      <c r="B2830" s="54">
        <v>41353</v>
      </c>
      <c r="C2830" s="52">
        <v>3.19</v>
      </c>
      <c r="D2830" s="9"/>
    </row>
    <row r="2831" spans="1:4" x14ac:dyDescent="0.25">
      <c r="A2831" s="7" t="str">
        <f t="shared" si="44"/>
        <v>2013.1</v>
      </c>
      <c r="B2831" s="54">
        <v>41352</v>
      </c>
      <c r="C2831" s="52">
        <v>3.13</v>
      </c>
      <c r="D2831" s="9"/>
    </row>
    <row r="2832" spans="1:4" x14ac:dyDescent="0.25">
      <c r="A2832" s="7" t="str">
        <f t="shared" si="44"/>
        <v>2013.1</v>
      </c>
      <c r="B2832" s="54">
        <v>41351</v>
      </c>
      <c r="C2832" s="52">
        <v>3.18</v>
      </c>
      <c r="D2832" s="9"/>
    </row>
    <row r="2833" spans="1:4" x14ac:dyDescent="0.25">
      <c r="A2833" s="7" t="str">
        <f t="shared" si="44"/>
        <v>2013.1</v>
      </c>
      <c r="B2833" s="54">
        <v>41348</v>
      </c>
      <c r="C2833" s="52">
        <v>3.22</v>
      </c>
      <c r="D2833" s="9"/>
    </row>
    <row r="2834" spans="1:4" x14ac:dyDescent="0.25">
      <c r="A2834" s="7" t="str">
        <f t="shared" si="44"/>
        <v>2013.1</v>
      </c>
      <c r="B2834" s="54">
        <v>41347</v>
      </c>
      <c r="C2834" s="52">
        <v>3.25</v>
      </c>
      <c r="D2834" s="9"/>
    </row>
    <row r="2835" spans="1:4" x14ac:dyDescent="0.25">
      <c r="A2835" s="7" t="str">
        <f t="shared" si="44"/>
        <v>2013.1</v>
      </c>
      <c r="B2835" s="54">
        <v>41346</v>
      </c>
      <c r="C2835" s="52">
        <v>3.22</v>
      </c>
      <c r="D2835" s="9"/>
    </row>
    <row r="2836" spans="1:4" x14ac:dyDescent="0.25">
      <c r="A2836" s="7" t="str">
        <f t="shared" si="44"/>
        <v>2013.1</v>
      </c>
      <c r="B2836" s="54">
        <v>41345</v>
      </c>
      <c r="C2836" s="52">
        <v>3.22</v>
      </c>
      <c r="D2836" s="9"/>
    </row>
    <row r="2837" spans="1:4" x14ac:dyDescent="0.25">
      <c r="A2837" s="7" t="str">
        <f t="shared" si="44"/>
        <v>2013.1</v>
      </c>
      <c r="B2837" s="54">
        <v>41344</v>
      </c>
      <c r="C2837" s="52">
        <v>3.26</v>
      </c>
      <c r="D2837" s="9"/>
    </row>
    <row r="2838" spans="1:4" x14ac:dyDescent="0.25">
      <c r="A2838" s="7" t="str">
        <f t="shared" si="44"/>
        <v>2013.1</v>
      </c>
      <c r="B2838" s="54">
        <v>41341</v>
      </c>
      <c r="C2838" s="52">
        <v>3.25</v>
      </c>
      <c r="D2838" s="9"/>
    </row>
    <row r="2839" spans="1:4" x14ac:dyDescent="0.25">
      <c r="A2839" s="7" t="str">
        <f t="shared" si="44"/>
        <v>2013.1</v>
      </c>
      <c r="B2839" s="54">
        <v>41340</v>
      </c>
      <c r="C2839" s="52">
        <v>3.2</v>
      </c>
      <c r="D2839" s="9"/>
    </row>
    <row r="2840" spans="1:4" x14ac:dyDescent="0.25">
      <c r="A2840" s="7" t="str">
        <f t="shared" si="44"/>
        <v>2013.1</v>
      </c>
      <c r="B2840" s="54">
        <v>41339</v>
      </c>
      <c r="C2840" s="52">
        <v>3.15</v>
      </c>
      <c r="D2840" s="9"/>
    </row>
    <row r="2841" spans="1:4" x14ac:dyDescent="0.25">
      <c r="A2841" s="7" t="str">
        <f t="shared" si="44"/>
        <v>2013.1</v>
      </c>
      <c r="B2841" s="54">
        <v>41338</v>
      </c>
      <c r="C2841" s="52">
        <v>3.1</v>
      </c>
      <c r="D2841" s="9"/>
    </row>
    <row r="2842" spans="1:4" x14ac:dyDescent="0.25">
      <c r="A2842" s="7" t="str">
        <f t="shared" si="44"/>
        <v>2013.1</v>
      </c>
      <c r="B2842" s="54">
        <v>41337</v>
      </c>
      <c r="C2842" s="52">
        <v>3.08</v>
      </c>
      <c r="D2842" s="9"/>
    </row>
    <row r="2843" spans="1:4" x14ac:dyDescent="0.25">
      <c r="A2843" s="7" t="str">
        <f t="shared" si="44"/>
        <v>2013.1</v>
      </c>
      <c r="B2843" s="54">
        <v>41334</v>
      </c>
      <c r="C2843" s="52">
        <v>3.06</v>
      </c>
      <c r="D2843" s="9"/>
    </row>
    <row r="2844" spans="1:4" x14ac:dyDescent="0.25">
      <c r="A2844" s="7" t="str">
        <f t="shared" si="44"/>
        <v>2013.1</v>
      </c>
      <c r="B2844" s="54">
        <v>41333</v>
      </c>
      <c r="C2844" s="52">
        <v>3.1</v>
      </c>
      <c r="D2844" s="9"/>
    </row>
    <row r="2845" spans="1:4" x14ac:dyDescent="0.25">
      <c r="A2845" s="7" t="str">
        <f t="shared" si="44"/>
        <v>2013.1</v>
      </c>
      <c r="B2845" s="54">
        <v>41332</v>
      </c>
      <c r="C2845" s="52">
        <v>3.11</v>
      </c>
      <c r="D2845" s="9"/>
    </row>
    <row r="2846" spans="1:4" x14ac:dyDescent="0.25">
      <c r="A2846" s="7" t="str">
        <f t="shared" si="44"/>
        <v>2013.1</v>
      </c>
      <c r="B2846" s="54">
        <v>41331</v>
      </c>
      <c r="C2846" s="52">
        <v>3.08</v>
      </c>
      <c r="D2846" s="9"/>
    </row>
    <row r="2847" spans="1:4" x14ac:dyDescent="0.25">
      <c r="A2847" s="7" t="str">
        <f t="shared" si="44"/>
        <v>2013.1</v>
      </c>
      <c r="B2847" s="54">
        <v>41330</v>
      </c>
      <c r="C2847" s="52">
        <v>3.08</v>
      </c>
      <c r="D2847" s="9"/>
    </row>
    <row r="2848" spans="1:4" x14ac:dyDescent="0.25">
      <c r="A2848" s="7" t="str">
        <f t="shared" si="44"/>
        <v>2013.1</v>
      </c>
      <c r="B2848" s="54">
        <v>41327</v>
      </c>
      <c r="C2848" s="52">
        <v>3.15</v>
      </c>
      <c r="D2848" s="9"/>
    </row>
    <row r="2849" spans="1:4" x14ac:dyDescent="0.25">
      <c r="A2849" s="7" t="str">
        <f t="shared" si="44"/>
        <v>2013.1</v>
      </c>
      <c r="B2849" s="54">
        <v>41326</v>
      </c>
      <c r="C2849" s="52">
        <v>3.17</v>
      </c>
      <c r="D2849" s="9"/>
    </row>
    <row r="2850" spans="1:4" x14ac:dyDescent="0.25">
      <c r="A2850" s="7" t="str">
        <f t="shared" si="44"/>
        <v>2013.1</v>
      </c>
      <c r="B2850" s="54">
        <v>41325</v>
      </c>
      <c r="C2850" s="52">
        <v>3.2</v>
      </c>
      <c r="D2850" s="9"/>
    </row>
    <row r="2851" spans="1:4" x14ac:dyDescent="0.25">
      <c r="A2851" s="7" t="str">
        <f t="shared" si="44"/>
        <v>2013.1</v>
      </c>
      <c r="B2851" s="54">
        <v>41324</v>
      </c>
      <c r="C2851" s="52">
        <v>3.21</v>
      </c>
      <c r="D2851" s="9"/>
    </row>
    <row r="2852" spans="1:4" x14ac:dyDescent="0.25">
      <c r="A2852" s="7" t="str">
        <f t="shared" si="44"/>
        <v>2013.1</v>
      </c>
      <c r="B2852" s="54">
        <v>41323</v>
      </c>
      <c r="C2852" s="52">
        <v>3.18</v>
      </c>
      <c r="D2852" s="9"/>
    </row>
    <row r="2853" spans="1:4" x14ac:dyDescent="0.25">
      <c r="A2853" s="7" t="str">
        <f t="shared" si="44"/>
        <v>2013.1</v>
      </c>
      <c r="B2853" s="54">
        <v>41320</v>
      </c>
      <c r="C2853" s="52">
        <v>3.18</v>
      </c>
      <c r="D2853" s="9"/>
    </row>
    <row r="2854" spans="1:4" x14ac:dyDescent="0.25">
      <c r="A2854" s="7" t="str">
        <f t="shared" si="44"/>
        <v>2013.1</v>
      </c>
      <c r="B2854" s="54">
        <v>41319</v>
      </c>
      <c r="C2854" s="52">
        <v>3.17</v>
      </c>
      <c r="D2854" s="9"/>
    </row>
    <row r="2855" spans="1:4" x14ac:dyDescent="0.25">
      <c r="A2855" s="7" t="str">
        <f t="shared" si="44"/>
        <v>2013.1</v>
      </c>
      <c r="B2855" s="54">
        <v>41318</v>
      </c>
      <c r="C2855" s="52">
        <v>3.23</v>
      </c>
      <c r="D2855" s="9"/>
    </row>
    <row r="2856" spans="1:4" x14ac:dyDescent="0.25">
      <c r="A2856" s="7" t="str">
        <f t="shared" si="44"/>
        <v>2013.1</v>
      </c>
      <c r="B2856" s="54">
        <v>41317</v>
      </c>
      <c r="C2856" s="52">
        <v>3.19</v>
      </c>
      <c r="D2856" s="9"/>
    </row>
    <row r="2857" spans="1:4" x14ac:dyDescent="0.25">
      <c r="A2857" s="7" t="str">
        <f t="shared" si="44"/>
        <v>2013.1</v>
      </c>
      <c r="B2857" s="54">
        <v>41316</v>
      </c>
      <c r="C2857" s="52">
        <v>3.16</v>
      </c>
      <c r="D2857" s="9"/>
    </row>
    <row r="2858" spans="1:4" x14ac:dyDescent="0.25">
      <c r="A2858" s="7" t="str">
        <f t="shared" si="44"/>
        <v>2013.1</v>
      </c>
      <c r="B2858" s="54">
        <v>41313</v>
      </c>
      <c r="C2858" s="52">
        <v>3.17</v>
      </c>
      <c r="D2858" s="9"/>
    </row>
    <row r="2859" spans="1:4" x14ac:dyDescent="0.25">
      <c r="A2859" s="7" t="str">
        <f t="shared" si="44"/>
        <v>2013.1</v>
      </c>
      <c r="B2859" s="54">
        <v>41312</v>
      </c>
      <c r="C2859" s="52">
        <v>3.17</v>
      </c>
      <c r="D2859" s="9"/>
    </row>
    <row r="2860" spans="1:4" x14ac:dyDescent="0.25">
      <c r="A2860" s="7" t="str">
        <f t="shared" si="44"/>
        <v>2013.1</v>
      </c>
      <c r="B2860" s="54">
        <v>41311</v>
      </c>
      <c r="C2860" s="52">
        <v>3.18</v>
      </c>
      <c r="D2860" s="9"/>
    </row>
    <row r="2861" spans="1:4" x14ac:dyDescent="0.25">
      <c r="A2861" s="7" t="str">
        <f t="shared" si="44"/>
        <v>2013.1</v>
      </c>
      <c r="B2861" s="54">
        <v>41310</v>
      </c>
      <c r="C2861" s="52">
        <v>3.21</v>
      </c>
      <c r="D2861" s="9"/>
    </row>
    <row r="2862" spans="1:4" x14ac:dyDescent="0.25">
      <c r="A2862" s="7" t="str">
        <f t="shared" si="44"/>
        <v>2013.1</v>
      </c>
      <c r="B2862" s="54">
        <v>41309</v>
      </c>
      <c r="C2862" s="52">
        <v>3.17</v>
      </c>
      <c r="D2862" s="9"/>
    </row>
    <row r="2863" spans="1:4" x14ac:dyDescent="0.25">
      <c r="A2863" s="7" t="str">
        <f t="shared" si="44"/>
        <v>2013.1</v>
      </c>
      <c r="B2863" s="54">
        <v>41306</v>
      </c>
      <c r="C2863" s="52">
        <v>3.21</v>
      </c>
      <c r="D2863" s="9"/>
    </row>
    <row r="2864" spans="1:4" x14ac:dyDescent="0.25">
      <c r="A2864" s="7" t="str">
        <f t="shared" si="44"/>
        <v>2013.1</v>
      </c>
      <c r="B2864" s="54">
        <v>41305</v>
      </c>
      <c r="C2864" s="52">
        <v>3.17</v>
      </c>
      <c r="D2864" s="9"/>
    </row>
    <row r="2865" spans="1:4" x14ac:dyDescent="0.25">
      <c r="A2865" s="7" t="str">
        <f t="shared" si="44"/>
        <v>2013.1</v>
      </c>
      <c r="B2865" s="54">
        <v>41304</v>
      </c>
      <c r="C2865" s="52">
        <v>3.19</v>
      </c>
      <c r="D2865" s="9"/>
    </row>
    <row r="2866" spans="1:4" x14ac:dyDescent="0.25">
      <c r="A2866" s="7" t="str">
        <f t="shared" si="44"/>
        <v>2013.1</v>
      </c>
      <c r="B2866" s="54">
        <v>41303</v>
      </c>
      <c r="C2866" s="52">
        <v>3.18</v>
      </c>
      <c r="D2866" s="9"/>
    </row>
    <row r="2867" spans="1:4" x14ac:dyDescent="0.25">
      <c r="A2867" s="7" t="str">
        <f t="shared" si="44"/>
        <v>2013.1</v>
      </c>
      <c r="B2867" s="54">
        <v>41302</v>
      </c>
      <c r="C2867" s="52">
        <v>3.15</v>
      </c>
      <c r="D2867" s="9"/>
    </row>
    <row r="2868" spans="1:4" x14ac:dyDescent="0.25">
      <c r="A2868" s="7" t="str">
        <f t="shared" si="44"/>
        <v>2013.1</v>
      </c>
      <c r="B2868" s="54">
        <v>41299</v>
      </c>
      <c r="C2868" s="52">
        <v>3.14</v>
      </c>
      <c r="D2868" s="9"/>
    </row>
    <row r="2869" spans="1:4" x14ac:dyDescent="0.25">
      <c r="A2869" s="7" t="str">
        <f t="shared" si="44"/>
        <v>2013.1</v>
      </c>
      <c r="B2869" s="54">
        <v>41298</v>
      </c>
      <c r="C2869" s="52">
        <v>3.04</v>
      </c>
      <c r="D2869" s="9"/>
    </row>
    <row r="2870" spans="1:4" x14ac:dyDescent="0.25">
      <c r="A2870" s="7" t="str">
        <f t="shared" si="44"/>
        <v>2013.1</v>
      </c>
      <c r="B2870" s="54">
        <v>41297</v>
      </c>
      <c r="C2870" s="52">
        <v>3.02</v>
      </c>
      <c r="D2870" s="9"/>
    </row>
    <row r="2871" spans="1:4" x14ac:dyDescent="0.25">
      <c r="A2871" s="7" t="str">
        <f t="shared" si="44"/>
        <v>2013.1</v>
      </c>
      <c r="B2871" s="54">
        <v>41296</v>
      </c>
      <c r="C2871" s="52">
        <v>3.02</v>
      </c>
      <c r="D2871" s="9"/>
    </row>
    <row r="2872" spans="1:4" x14ac:dyDescent="0.25">
      <c r="A2872" s="7" t="str">
        <f t="shared" si="44"/>
        <v>2013.1</v>
      </c>
      <c r="B2872" s="54">
        <v>41295</v>
      </c>
      <c r="C2872" s="52">
        <v>3.03</v>
      </c>
      <c r="D2872" s="9"/>
    </row>
    <row r="2873" spans="1:4" x14ac:dyDescent="0.25">
      <c r="A2873" s="7" t="str">
        <f t="shared" si="44"/>
        <v>2013.1</v>
      </c>
      <c r="B2873" s="54">
        <v>41292</v>
      </c>
      <c r="C2873" s="52">
        <v>3.03</v>
      </c>
      <c r="D2873" s="9"/>
    </row>
    <row r="2874" spans="1:4" x14ac:dyDescent="0.25">
      <c r="A2874" s="7" t="str">
        <f t="shared" si="44"/>
        <v>2013.1</v>
      </c>
      <c r="B2874" s="54">
        <v>41291</v>
      </c>
      <c r="C2874" s="52">
        <v>3.06</v>
      </c>
      <c r="D2874" s="9"/>
    </row>
    <row r="2875" spans="1:4" x14ac:dyDescent="0.25">
      <c r="A2875" s="7" t="str">
        <f t="shared" si="44"/>
        <v>2013.1</v>
      </c>
      <c r="B2875" s="54">
        <v>41290</v>
      </c>
      <c r="C2875" s="52">
        <v>3.01</v>
      </c>
      <c r="D2875" s="9"/>
    </row>
    <row r="2876" spans="1:4" x14ac:dyDescent="0.25">
      <c r="A2876" s="7" t="str">
        <f t="shared" si="44"/>
        <v>2013.1</v>
      </c>
      <c r="B2876" s="54">
        <v>41289</v>
      </c>
      <c r="C2876" s="52">
        <v>3.02</v>
      </c>
      <c r="D2876" s="9"/>
    </row>
    <row r="2877" spans="1:4" x14ac:dyDescent="0.25">
      <c r="A2877" s="7" t="str">
        <f t="shared" si="44"/>
        <v>2013.1</v>
      </c>
      <c r="B2877" s="54">
        <v>41288</v>
      </c>
      <c r="C2877" s="52">
        <v>3.05</v>
      </c>
      <c r="D2877" s="9"/>
    </row>
    <row r="2878" spans="1:4" x14ac:dyDescent="0.25">
      <c r="A2878" s="7" t="str">
        <f t="shared" si="44"/>
        <v>2013.1</v>
      </c>
      <c r="B2878" s="54">
        <v>41285</v>
      </c>
      <c r="C2878" s="52">
        <v>3.05</v>
      </c>
      <c r="D2878" s="9"/>
    </row>
    <row r="2879" spans="1:4" x14ac:dyDescent="0.25">
      <c r="A2879" s="7" t="str">
        <f t="shared" si="44"/>
        <v>2013.1</v>
      </c>
      <c r="B2879" s="54">
        <v>41284</v>
      </c>
      <c r="C2879" s="52">
        <v>3.08</v>
      </c>
      <c r="D2879" s="9"/>
    </row>
    <row r="2880" spans="1:4" x14ac:dyDescent="0.25">
      <c r="A2880" s="7" t="str">
        <f t="shared" si="44"/>
        <v>2013.1</v>
      </c>
      <c r="B2880" s="54">
        <v>41283</v>
      </c>
      <c r="C2880" s="52">
        <v>3.06</v>
      </c>
      <c r="D2880" s="9"/>
    </row>
    <row r="2881" spans="1:4" x14ac:dyDescent="0.25">
      <c r="A2881" s="7" t="str">
        <f t="shared" si="44"/>
        <v>2013.1</v>
      </c>
      <c r="B2881" s="54">
        <v>41282</v>
      </c>
      <c r="C2881" s="52">
        <v>3.06</v>
      </c>
      <c r="D2881" s="9"/>
    </row>
    <row r="2882" spans="1:4" x14ac:dyDescent="0.25">
      <c r="A2882" s="7" t="str">
        <f t="shared" si="44"/>
        <v>2013.1</v>
      </c>
      <c r="B2882" s="54">
        <v>41281</v>
      </c>
      <c r="C2882" s="52">
        <v>3.1</v>
      </c>
      <c r="D2882" s="9"/>
    </row>
    <row r="2883" spans="1:4" x14ac:dyDescent="0.25">
      <c r="A2883" s="7" t="str">
        <f t="shared" si="44"/>
        <v>2013.1</v>
      </c>
      <c r="B2883" s="54">
        <v>41278</v>
      </c>
      <c r="C2883" s="52">
        <v>3.1</v>
      </c>
      <c r="D2883" s="9"/>
    </row>
    <row r="2884" spans="1:4" x14ac:dyDescent="0.25">
      <c r="A2884" s="7" t="str">
        <f t="shared" ref="A2884:A2947" si="45">YEAR(B2884)&amp;"."&amp;INT((MONTH(B2884)-1)/3)+1</f>
        <v>2013.1</v>
      </c>
      <c r="B2884" s="54">
        <v>41277</v>
      </c>
      <c r="C2884" s="52">
        <v>3.12</v>
      </c>
      <c r="D2884" s="9"/>
    </row>
    <row r="2885" spans="1:4" x14ac:dyDescent="0.25">
      <c r="A2885" s="7" t="str">
        <f t="shared" si="45"/>
        <v>2013.1</v>
      </c>
      <c r="B2885" s="54">
        <v>41276</v>
      </c>
      <c r="C2885" s="52">
        <v>3.04</v>
      </c>
      <c r="D2885" s="9"/>
    </row>
    <row r="2886" spans="1:4" x14ac:dyDescent="0.25">
      <c r="A2886" s="7" t="str">
        <f t="shared" si="45"/>
        <v>2013.1</v>
      </c>
      <c r="B2886" s="54">
        <v>41275</v>
      </c>
      <c r="C2886" s="52">
        <v>2.95</v>
      </c>
      <c r="D2886" s="9"/>
    </row>
    <row r="2887" spans="1:4" x14ac:dyDescent="0.25">
      <c r="A2887" s="7" t="str">
        <f t="shared" si="45"/>
        <v>2012.4</v>
      </c>
      <c r="B2887" s="54">
        <v>41274</v>
      </c>
      <c r="C2887" s="52">
        <v>2.95</v>
      </c>
      <c r="D2887" s="9"/>
    </row>
    <row r="2888" spans="1:4" x14ac:dyDescent="0.25">
      <c r="A2888" s="7" t="str">
        <f t="shared" si="45"/>
        <v>2012.4</v>
      </c>
      <c r="B2888" s="54">
        <v>41271</v>
      </c>
      <c r="C2888" s="52">
        <v>2.88</v>
      </c>
      <c r="D2888" s="9"/>
    </row>
    <row r="2889" spans="1:4" x14ac:dyDescent="0.25">
      <c r="A2889" s="7" t="str">
        <f t="shared" si="45"/>
        <v>2012.4</v>
      </c>
      <c r="B2889" s="54">
        <v>41270</v>
      </c>
      <c r="C2889" s="52">
        <v>2.89</v>
      </c>
      <c r="D2889" s="9"/>
    </row>
    <row r="2890" spans="1:4" x14ac:dyDescent="0.25">
      <c r="A2890" s="7" t="str">
        <f t="shared" si="45"/>
        <v>2012.4</v>
      </c>
      <c r="B2890" s="54">
        <v>41269</v>
      </c>
      <c r="C2890" s="52">
        <v>2.94</v>
      </c>
      <c r="D2890" s="9"/>
    </row>
    <row r="2891" spans="1:4" x14ac:dyDescent="0.25">
      <c r="A2891" s="7" t="str">
        <f t="shared" si="45"/>
        <v>2012.4</v>
      </c>
      <c r="B2891" s="54">
        <v>41268</v>
      </c>
      <c r="C2891" s="52">
        <v>2.94</v>
      </c>
      <c r="D2891" s="9"/>
    </row>
    <row r="2892" spans="1:4" x14ac:dyDescent="0.25">
      <c r="A2892" s="7" t="str">
        <f t="shared" si="45"/>
        <v>2012.4</v>
      </c>
      <c r="B2892" s="54">
        <v>41267</v>
      </c>
      <c r="C2892" s="52">
        <v>2.94</v>
      </c>
      <c r="D2892" s="9"/>
    </row>
    <row r="2893" spans="1:4" x14ac:dyDescent="0.25">
      <c r="A2893" s="7" t="str">
        <f t="shared" si="45"/>
        <v>2012.4</v>
      </c>
      <c r="B2893" s="54">
        <v>41264</v>
      </c>
      <c r="C2893" s="52">
        <v>2.93</v>
      </c>
      <c r="D2893" s="9"/>
    </row>
    <row r="2894" spans="1:4" x14ac:dyDescent="0.25">
      <c r="A2894" s="7" t="str">
        <f t="shared" si="45"/>
        <v>2012.4</v>
      </c>
      <c r="B2894" s="54">
        <v>41263</v>
      </c>
      <c r="C2894" s="52">
        <v>2.98</v>
      </c>
      <c r="D2894" s="9"/>
    </row>
    <row r="2895" spans="1:4" x14ac:dyDescent="0.25">
      <c r="A2895" s="7" t="str">
        <f t="shared" si="45"/>
        <v>2012.4</v>
      </c>
      <c r="B2895" s="54">
        <v>41262</v>
      </c>
      <c r="C2895" s="52">
        <v>2.99</v>
      </c>
      <c r="D2895" s="9"/>
    </row>
    <row r="2896" spans="1:4" x14ac:dyDescent="0.25">
      <c r="A2896" s="7" t="str">
        <f t="shared" si="45"/>
        <v>2012.4</v>
      </c>
      <c r="B2896" s="54">
        <v>41261</v>
      </c>
      <c r="C2896" s="52">
        <v>3</v>
      </c>
      <c r="D2896" s="9"/>
    </row>
    <row r="2897" spans="1:4" x14ac:dyDescent="0.25">
      <c r="A2897" s="7" t="str">
        <f t="shared" si="45"/>
        <v>2012.4</v>
      </c>
      <c r="B2897" s="54">
        <v>41260</v>
      </c>
      <c r="C2897" s="52">
        <v>2.94</v>
      </c>
      <c r="D2897" s="9"/>
    </row>
    <row r="2898" spans="1:4" x14ac:dyDescent="0.25">
      <c r="A2898" s="7" t="str">
        <f t="shared" si="45"/>
        <v>2012.4</v>
      </c>
      <c r="B2898" s="54">
        <v>41257</v>
      </c>
      <c r="C2898" s="52">
        <v>2.87</v>
      </c>
      <c r="D2898" s="9"/>
    </row>
    <row r="2899" spans="1:4" x14ac:dyDescent="0.25">
      <c r="A2899" s="7" t="str">
        <f t="shared" si="45"/>
        <v>2012.4</v>
      </c>
      <c r="B2899" s="54">
        <v>41256</v>
      </c>
      <c r="C2899" s="52">
        <v>2.9</v>
      </c>
      <c r="D2899" s="9"/>
    </row>
    <row r="2900" spans="1:4" x14ac:dyDescent="0.25">
      <c r="A2900" s="7" t="str">
        <f t="shared" si="45"/>
        <v>2012.4</v>
      </c>
      <c r="B2900" s="54">
        <v>41255</v>
      </c>
      <c r="C2900" s="52">
        <v>2.9</v>
      </c>
      <c r="D2900" s="9"/>
    </row>
    <row r="2901" spans="1:4" x14ac:dyDescent="0.25">
      <c r="A2901" s="7" t="str">
        <f t="shared" si="45"/>
        <v>2012.4</v>
      </c>
      <c r="B2901" s="54">
        <v>41254</v>
      </c>
      <c r="C2901" s="52">
        <v>2.83</v>
      </c>
      <c r="D2901" s="9"/>
    </row>
    <row r="2902" spans="1:4" x14ac:dyDescent="0.25">
      <c r="A2902" s="7" t="str">
        <f t="shared" si="45"/>
        <v>2012.4</v>
      </c>
      <c r="B2902" s="54">
        <v>41253</v>
      </c>
      <c r="C2902" s="52">
        <v>2.8</v>
      </c>
      <c r="D2902" s="9"/>
    </row>
    <row r="2903" spans="1:4" x14ac:dyDescent="0.25">
      <c r="A2903" s="7" t="str">
        <f t="shared" si="45"/>
        <v>2012.4</v>
      </c>
      <c r="B2903" s="54">
        <v>41250</v>
      </c>
      <c r="C2903" s="52">
        <v>2.81</v>
      </c>
      <c r="D2903" s="9"/>
    </row>
    <row r="2904" spans="1:4" x14ac:dyDescent="0.25">
      <c r="A2904" s="7" t="str">
        <f t="shared" si="45"/>
        <v>2012.4</v>
      </c>
      <c r="B2904" s="54">
        <v>41249</v>
      </c>
      <c r="C2904" s="52">
        <v>2.76</v>
      </c>
      <c r="D2904" s="9"/>
    </row>
    <row r="2905" spans="1:4" x14ac:dyDescent="0.25">
      <c r="A2905" s="7" t="str">
        <f t="shared" si="45"/>
        <v>2012.4</v>
      </c>
      <c r="B2905" s="54">
        <v>41248</v>
      </c>
      <c r="C2905" s="52">
        <v>2.78</v>
      </c>
      <c r="D2905" s="9"/>
    </row>
    <row r="2906" spans="1:4" x14ac:dyDescent="0.25">
      <c r="A2906" s="7" t="str">
        <f t="shared" si="45"/>
        <v>2012.4</v>
      </c>
      <c r="B2906" s="54">
        <v>41247</v>
      </c>
      <c r="C2906" s="52">
        <v>2.78</v>
      </c>
      <c r="D2906" s="9"/>
    </row>
    <row r="2907" spans="1:4" x14ac:dyDescent="0.25">
      <c r="A2907" s="7" t="str">
        <f t="shared" si="45"/>
        <v>2012.4</v>
      </c>
      <c r="B2907" s="54">
        <v>41246</v>
      </c>
      <c r="C2907" s="52">
        <v>2.8</v>
      </c>
      <c r="D2907" s="9"/>
    </row>
    <row r="2908" spans="1:4" x14ac:dyDescent="0.25">
      <c r="A2908" s="7" t="str">
        <f t="shared" si="45"/>
        <v>2012.4</v>
      </c>
      <c r="B2908" s="54">
        <v>41243</v>
      </c>
      <c r="C2908" s="52">
        <v>2.81</v>
      </c>
      <c r="D2908" s="9"/>
    </row>
    <row r="2909" spans="1:4" x14ac:dyDescent="0.25">
      <c r="A2909" s="7" t="str">
        <f t="shared" si="45"/>
        <v>2012.4</v>
      </c>
      <c r="B2909" s="54">
        <v>41242</v>
      </c>
      <c r="C2909" s="52">
        <v>2.79</v>
      </c>
      <c r="D2909" s="9"/>
    </row>
    <row r="2910" spans="1:4" x14ac:dyDescent="0.25">
      <c r="A2910" s="7" t="str">
        <f t="shared" si="45"/>
        <v>2012.4</v>
      </c>
      <c r="B2910" s="54">
        <v>41241</v>
      </c>
      <c r="C2910" s="52">
        <v>2.79</v>
      </c>
      <c r="D2910" s="9"/>
    </row>
    <row r="2911" spans="1:4" x14ac:dyDescent="0.25">
      <c r="A2911" s="7" t="str">
        <f t="shared" si="45"/>
        <v>2012.4</v>
      </c>
      <c r="B2911" s="54">
        <v>41240</v>
      </c>
      <c r="C2911" s="52">
        <v>2.79</v>
      </c>
      <c r="D2911" s="9"/>
    </row>
    <row r="2912" spans="1:4" x14ac:dyDescent="0.25">
      <c r="A2912" s="7" t="str">
        <f t="shared" si="45"/>
        <v>2012.4</v>
      </c>
      <c r="B2912" s="54">
        <v>41239</v>
      </c>
      <c r="C2912" s="52">
        <v>2.8</v>
      </c>
      <c r="D2912" s="9"/>
    </row>
    <row r="2913" spans="1:4" x14ac:dyDescent="0.25">
      <c r="A2913" s="7" t="str">
        <f t="shared" si="45"/>
        <v>2012.4</v>
      </c>
      <c r="B2913" s="54">
        <v>41236</v>
      </c>
      <c r="C2913" s="52">
        <v>2.83</v>
      </c>
      <c r="D2913" s="9"/>
    </row>
    <row r="2914" spans="1:4" x14ac:dyDescent="0.25">
      <c r="A2914" s="7" t="str">
        <f t="shared" si="45"/>
        <v>2012.4</v>
      </c>
      <c r="B2914" s="54">
        <v>41235</v>
      </c>
      <c r="C2914" s="52">
        <v>2.83</v>
      </c>
      <c r="D2914" s="9"/>
    </row>
    <row r="2915" spans="1:4" x14ac:dyDescent="0.25">
      <c r="A2915" s="7" t="str">
        <f t="shared" si="45"/>
        <v>2012.4</v>
      </c>
      <c r="B2915" s="54">
        <v>41234</v>
      </c>
      <c r="C2915" s="52">
        <v>2.83</v>
      </c>
      <c r="D2915" s="9"/>
    </row>
    <row r="2916" spans="1:4" x14ac:dyDescent="0.25">
      <c r="A2916" s="7" t="str">
        <f t="shared" si="45"/>
        <v>2012.4</v>
      </c>
      <c r="B2916" s="54">
        <v>41233</v>
      </c>
      <c r="C2916" s="52">
        <v>2.82</v>
      </c>
      <c r="D2916" s="9"/>
    </row>
    <row r="2917" spans="1:4" x14ac:dyDescent="0.25">
      <c r="A2917" s="7" t="str">
        <f t="shared" si="45"/>
        <v>2012.4</v>
      </c>
      <c r="B2917" s="54">
        <v>41232</v>
      </c>
      <c r="C2917" s="52">
        <v>2.76</v>
      </c>
      <c r="D2917" s="9"/>
    </row>
    <row r="2918" spans="1:4" x14ac:dyDescent="0.25">
      <c r="A2918" s="7" t="str">
        <f t="shared" si="45"/>
        <v>2012.4</v>
      </c>
      <c r="B2918" s="54">
        <v>41229</v>
      </c>
      <c r="C2918" s="52">
        <v>2.73</v>
      </c>
      <c r="D2918" s="9"/>
    </row>
    <row r="2919" spans="1:4" x14ac:dyDescent="0.25">
      <c r="A2919" s="7" t="str">
        <f t="shared" si="45"/>
        <v>2012.4</v>
      </c>
      <c r="B2919" s="54">
        <v>41228</v>
      </c>
      <c r="C2919" s="52">
        <v>2.72</v>
      </c>
      <c r="D2919" s="9"/>
    </row>
    <row r="2920" spans="1:4" x14ac:dyDescent="0.25">
      <c r="A2920" s="7" t="str">
        <f t="shared" si="45"/>
        <v>2012.4</v>
      </c>
      <c r="B2920" s="54">
        <v>41227</v>
      </c>
      <c r="C2920" s="52">
        <v>2.73</v>
      </c>
      <c r="D2920" s="9"/>
    </row>
    <row r="2921" spans="1:4" x14ac:dyDescent="0.25">
      <c r="A2921" s="7" t="str">
        <f t="shared" si="45"/>
        <v>2012.4</v>
      </c>
      <c r="B2921" s="54">
        <v>41226</v>
      </c>
      <c r="C2921" s="52">
        <v>2.72</v>
      </c>
      <c r="D2921" s="9"/>
    </row>
    <row r="2922" spans="1:4" x14ac:dyDescent="0.25">
      <c r="A2922" s="7" t="str">
        <f t="shared" si="45"/>
        <v>2012.4</v>
      </c>
      <c r="B2922" s="54">
        <v>41222</v>
      </c>
      <c r="C2922" s="52">
        <v>2.75</v>
      </c>
      <c r="D2922" s="9"/>
    </row>
    <row r="2923" spans="1:4" x14ac:dyDescent="0.25">
      <c r="A2923" s="7" t="str">
        <f t="shared" si="45"/>
        <v>2012.4</v>
      </c>
      <c r="B2923" s="54">
        <v>41221</v>
      </c>
      <c r="C2923" s="52">
        <v>2.77</v>
      </c>
      <c r="D2923" s="9"/>
    </row>
    <row r="2924" spans="1:4" x14ac:dyDescent="0.25">
      <c r="A2924" s="7" t="str">
        <f t="shared" si="45"/>
        <v>2012.4</v>
      </c>
      <c r="B2924" s="54">
        <v>41220</v>
      </c>
      <c r="C2924" s="52">
        <v>2.83</v>
      </c>
      <c r="D2924" s="9"/>
    </row>
    <row r="2925" spans="1:4" x14ac:dyDescent="0.25">
      <c r="A2925" s="7" t="str">
        <f t="shared" si="45"/>
        <v>2012.4</v>
      </c>
      <c r="B2925" s="54">
        <v>41219</v>
      </c>
      <c r="C2925" s="52">
        <v>2.92</v>
      </c>
      <c r="D2925" s="9"/>
    </row>
    <row r="2926" spans="1:4" x14ac:dyDescent="0.25">
      <c r="A2926" s="7" t="str">
        <f t="shared" si="45"/>
        <v>2012.4</v>
      </c>
      <c r="B2926" s="54">
        <v>41218</v>
      </c>
      <c r="C2926" s="52">
        <v>2.88</v>
      </c>
      <c r="D2926" s="9"/>
    </row>
    <row r="2927" spans="1:4" x14ac:dyDescent="0.25">
      <c r="A2927" s="7" t="str">
        <f t="shared" si="45"/>
        <v>2012.4</v>
      </c>
      <c r="B2927" s="54">
        <v>41215</v>
      </c>
      <c r="C2927" s="52">
        <v>2.91</v>
      </c>
      <c r="D2927" s="9"/>
    </row>
    <row r="2928" spans="1:4" x14ac:dyDescent="0.25">
      <c r="A2928" s="7" t="str">
        <f t="shared" si="45"/>
        <v>2012.4</v>
      </c>
      <c r="B2928" s="54">
        <v>41214</v>
      </c>
      <c r="C2928" s="52">
        <v>2.89</v>
      </c>
      <c r="D2928" s="9"/>
    </row>
    <row r="2929" spans="1:4" x14ac:dyDescent="0.25">
      <c r="A2929" s="7" t="str">
        <f t="shared" si="45"/>
        <v>2012.4</v>
      </c>
      <c r="B2929" s="54">
        <v>41213</v>
      </c>
      <c r="C2929" s="52">
        <v>2.85</v>
      </c>
      <c r="D2929" s="9"/>
    </row>
    <row r="2930" spans="1:4" x14ac:dyDescent="0.25">
      <c r="A2930" s="7" t="str">
        <f t="shared" si="45"/>
        <v>2012.4</v>
      </c>
      <c r="B2930" s="54">
        <v>41212</v>
      </c>
      <c r="C2930" s="52">
        <v>2.87</v>
      </c>
      <c r="D2930" s="9"/>
    </row>
    <row r="2931" spans="1:4" x14ac:dyDescent="0.25">
      <c r="A2931" s="7" t="str">
        <f t="shared" si="45"/>
        <v>2012.4</v>
      </c>
      <c r="B2931" s="54">
        <v>41211</v>
      </c>
      <c r="C2931" s="52">
        <v>2.87</v>
      </c>
      <c r="D2931" s="9"/>
    </row>
    <row r="2932" spans="1:4" x14ac:dyDescent="0.25">
      <c r="A2932" s="7" t="str">
        <f t="shared" si="45"/>
        <v>2012.4</v>
      </c>
      <c r="B2932" s="54">
        <v>41208</v>
      </c>
      <c r="C2932" s="52">
        <v>2.92</v>
      </c>
      <c r="D2932" s="9"/>
    </row>
    <row r="2933" spans="1:4" x14ac:dyDescent="0.25">
      <c r="A2933" s="7" t="str">
        <f t="shared" si="45"/>
        <v>2012.4</v>
      </c>
      <c r="B2933" s="54">
        <v>41207</v>
      </c>
      <c r="C2933" s="52">
        <v>2.98</v>
      </c>
      <c r="D2933" s="9"/>
    </row>
    <row r="2934" spans="1:4" x14ac:dyDescent="0.25">
      <c r="A2934" s="7" t="str">
        <f t="shared" si="45"/>
        <v>2012.4</v>
      </c>
      <c r="B2934" s="54">
        <v>41206</v>
      </c>
      <c r="C2934" s="52">
        <v>2.93</v>
      </c>
      <c r="D2934" s="9"/>
    </row>
    <row r="2935" spans="1:4" x14ac:dyDescent="0.25">
      <c r="A2935" s="7" t="str">
        <f t="shared" si="45"/>
        <v>2012.4</v>
      </c>
      <c r="B2935" s="54">
        <v>41205</v>
      </c>
      <c r="C2935" s="52">
        <v>2.91</v>
      </c>
      <c r="D2935" s="9"/>
    </row>
    <row r="2936" spans="1:4" x14ac:dyDescent="0.25">
      <c r="A2936" s="7" t="str">
        <f t="shared" si="45"/>
        <v>2012.4</v>
      </c>
      <c r="B2936" s="54">
        <v>41204</v>
      </c>
      <c r="C2936" s="52">
        <v>2.95</v>
      </c>
      <c r="D2936" s="9"/>
    </row>
    <row r="2937" spans="1:4" x14ac:dyDescent="0.25">
      <c r="A2937" s="7" t="str">
        <f t="shared" si="45"/>
        <v>2012.4</v>
      </c>
      <c r="B2937" s="54">
        <v>41201</v>
      </c>
      <c r="C2937" s="52">
        <v>2.94</v>
      </c>
      <c r="D2937" s="9"/>
    </row>
    <row r="2938" spans="1:4" x14ac:dyDescent="0.25">
      <c r="A2938" s="7" t="str">
        <f t="shared" si="45"/>
        <v>2012.4</v>
      </c>
      <c r="B2938" s="54">
        <v>41200</v>
      </c>
      <c r="C2938" s="52">
        <v>3.02</v>
      </c>
      <c r="D2938" s="9"/>
    </row>
    <row r="2939" spans="1:4" x14ac:dyDescent="0.25">
      <c r="A2939" s="7" t="str">
        <f t="shared" si="45"/>
        <v>2012.4</v>
      </c>
      <c r="B2939" s="54">
        <v>41199</v>
      </c>
      <c r="C2939" s="52">
        <v>2.98</v>
      </c>
      <c r="D2939" s="9"/>
    </row>
    <row r="2940" spans="1:4" x14ac:dyDescent="0.25">
      <c r="A2940" s="7" t="str">
        <f t="shared" si="45"/>
        <v>2012.4</v>
      </c>
      <c r="B2940" s="54">
        <v>41198</v>
      </c>
      <c r="C2940" s="52">
        <v>2.91</v>
      </c>
      <c r="D2940" s="9"/>
    </row>
    <row r="2941" spans="1:4" x14ac:dyDescent="0.25">
      <c r="A2941" s="7" t="str">
        <f t="shared" si="45"/>
        <v>2012.4</v>
      </c>
      <c r="B2941" s="54">
        <v>41197</v>
      </c>
      <c r="C2941" s="52">
        <v>2.85</v>
      </c>
      <c r="D2941" s="9"/>
    </row>
    <row r="2942" spans="1:4" x14ac:dyDescent="0.25">
      <c r="A2942" s="7" t="str">
        <f t="shared" si="45"/>
        <v>2012.4</v>
      </c>
      <c r="B2942" s="54">
        <v>41194</v>
      </c>
      <c r="C2942" s="52">
        <v>2.83</v>
      </c>
      <c r="D2942" s="9"/>
    </row>
    <row r="2943" spans="1:4" x14ac:dyDescent="0.25">
      <c r="A2943" s="7" t="str">
        <f t="shared" si="45"/>
        <v>2012.4</v>
      </c>
      <c r="B2943" s="54">
        <v>41193</v>
      </c>
      <c r="C2943" s="52">
        <v>2.86</v>
      </c>
      <c r="D2943" s="9"/>
    </row>
    <row r="2944" spans="1:4" x14ac:dyDescent="0.25">
      <c r="A2944" s="7" t="str">
        <f t="shared" si="45"/>
        <v>2012.4</v>
      </c>
      <c r="B2944" s="54">
        <v>41192</v>
      </c>
      <c r="C2944" s="52">
        <v>2.89</v>
      </c>
      <c r="D2944" s="9"/>
    </row>
    <row r="2945" spans="1:4" x14ac:dyDescent="0.25">
      <c r="A2945" s="7" t="str">
        <f t="shared" si="45"/>
        <v>2012.4</v>
      </c>
      <c r="B2945" s="54">
        <v>41191</v>
      </c>
      <c r="C2945" s="52">
        <v>2.93</v>
      </c>
      <c r="D2945" s="9"/>
    </row>
    <row r="2946" spans="1:4" x14ac:dyDescent="0.25">
      <c r="A2946" s="7" t="str">
        <f t="shared" si="45"/>
        <v>2012.4</v>
      </c>
      <c r="B2946" s="54">
        <v>41187</v>
      </c>
      <c r="C2946" s="52">
        <v>2.96</v>
      </c>
      <c r="D2946" s="9"/>
    </row>
    <row r="2947" spans="1:4" x14ac:dyDescent="0.25">
      <c r="A2947" s="7" t="str">
        <f t="shared" si="45"/>
        <v>2012.4</v>
      </c>
      <c r="B2947" s="54">
        <v>41186</v>
      </c>
      <c r="C2947" s="52">
        <v>2.89</v>
      </c>
      <c r="D2947" s="9"/>
    </row>
    <row r="2948" spans="1:4" x14ac:dyDescent="0.25">
      <c r="A2948" s="7" t="str">
        <f t="shared" ref="A2948:A3011" si="46">YEAR(B2948)&amp;"."&amp;INT((MONTH(B2948)-1)/3)+1</f>
        <v>2012.4</v>
      </c>
      <c r="B2948" s="54">
        <v>41185</v>
      </c>
      <c r="C2948" s="52">
        <v>2.82</v>
      </c>
      <c r="D2948" s="9"/>
    </row>
    <row r="2949" spans="1:4" x14ac:dyDescent="0.25">
      <c r="A2949" s="7" t="str">
        <f t="shared" si="46"/>
        <v>2012.4</v>
      </c>
      <c r="B2949" s="54">
        <v>41184</v>
      </c>
      <c r="C2949" s="52">
        <v>2.81</v>
      </c>
      <c r="D2949" s="9"/>
    </row>
    <row r="2950" spans="1:4" x14ac:dyDescent="0.25">
      <c r="A2950" s="7" t="str">
        <f t="shared" si="46"/>
        <v>2012.4</v>
      </c>
      <c r="B2950" s="54">
        <v>41183</v>
      </c>
      <c r="C2950" s="52">
        <v>2.81</v>
      </c>
      <c r="D2950" s="9"/>
    </row>
    <row r="2951" spans="1:4" x14ac:dyDescent="0.25">
      <c r="A2951" s="7" t="str">
        <f t="shared" si="46"/>
        <v>2012.3</v>
      </c>
      <c r="B2951" s="54">
        <v>41180</v>
      </c>
      <c r="C2951" s="52">
        <v>2.82</v>
      </c>
      <c r="D2951" s="9"/>
    </row>
    <row r="2952" spans="1:4" x14ac:dyDescent="0.25">
      <c r="A2952" s="7" t="str">
        <f t="shared" si="46"/>
        <v>2012.3</v>
      </c>
      <c r="B2952" s="54">
        <v>41179</v>
      </c>
      <c r="C2952" s="52">
        <v>2.83</v>
      </c>
      <c r="D2952" s="9"/>
    </row>
    <row r="2953" spans="1:4" x14ac:dyDescent="0.25">
      <c r="A2953" s="7" t="str">
        <f t="shared" si="46"/>
        <v>2012.3</v>
      </c>
      <c r="B2953" s="54">
        <v>41178</v>
      </c>
      <c r="C2953" s="52">
        <v>2.79</v>
      </c>
      <c r="D2953" s="9"/>
    </row>
    <row r="2954" spans="1:4" x14ac:dyDescent="0.25">
      <c r="A2954" s="7" t="str">
        <f t="shared" si="46"/>
        <v>2012.3</v>
      </c>
      <c r="B2954" s="54">
        <v>41177</v>
      </c>
      <c r="C2954" s="52">
        <v>2.86</v>
      </c>
      <c r="D2954" s="9"/>
    </row>
    <row r="2955" spans="1:4" x14ac:dyDescent="0.25">
      <c r="A2955" s="7" t="str">
        <f t="shared" si="46"/>
        <v>2012.3</v>
      </c>
      <c r="B2955" s="54">
        <v>41176</v>
      </c>
      <c r="C2955" s="52">
        <v>2.91</v>
      </c>
      <c r="D2955" s="9"/>
    </row>
    <row r="2956" spans="1:4" x14ac:dyDescent="0.25">
      <c r="A2956" s="7" t="str">
        <f t="shared" si="46"/>
        <v>2012.3</v>
      </c>
      <c r="B2956" s="54">
        <v>41173</v>
      </c>
      <c r="C2956" s="52">
        <v>2.95</v>
      </c>
      <c r="D2956" s="9"/>
    </row>
    <row r="2957" spans="1:4" x14ac:dyDescent="0.25">
      <c r="A2957" s="7" t="str">
        <f t="shared" si="46"/>
        <v>2012.3</v>
      </c>
      <c r="B2957" s="54">
        <v>41172</v>
      </c>
      <c r="C2957" s="52">
        <v>2.96</v>
      </c>
      <c r="D2957" s="9"/>
    </row>
    <row r="2958" spans="1:4" x14ac:dyDescent="0.25">
      <c r="A2958" s="7" t="str">
        <f t="shared" si="46"/>
        <v>2012.3</v>
      </c>
      <c r="B2958" s="54">
        <v>41171</v>
      </c>
      <c r="C2958" s="52">
        <v>2.97</v>
      </c>
      <c r="D2958" s="9"/>
    </row>
    <row r="2959" spans="1:4" x14ac:dyDescent="0.25">
      <c r="A2959" s="7" t="str">
        <f t="shared" si="46"/>
        <v>2012.3</v>
      </c>
      <c r="B2959" s="54">
        <v>41170</v>
      </c>
      <c r="C2959" s="52">
        <v>3</v>
      </c>
      <c r="D2959" s="9"/>
    </row>
    <row r="2960" spans="1:4" x14ac:dyDescent="0.25">
      <c r="A2960" s="7" t="str">
        <f t="shared" si="46"/>
        <v>2012.3</v>
      </c>
      <c r="B2960" s="54">
        <v>41169</v>
      </c>
      <c r="C2960" s="52">
        <v>3.03</v>
      </c>
      <c r="D2960" s="9"/>
    </row>
    <row r="2961" spans="1:4" x14ac:dyDescent="0.25">
      <c r="A2961" s="7" t="str">
        <f t="shared" si="46"/>
        <v>2012.3</v>
      </c>
      <c r="B2961" s="54">
        <v>41166</v>
      </c>
      <c r="C2961" s="52">
        <v>3.09</v>
      </c>
      <c r="D2961" s="9"/>
    </row>
    <row r="2962" spans="1:4" x14ac:dyDescent="0.25">
      <c r="A2962" s="7" t="str">
        <f t="shared" si="46"/>
        <v>2012.3</v>
      </c>
      <c r="B2962" s="54">
        <v>41165</v>
      </c>
      <c r="C2962" s="52">
        <v>2.95</v>
      </c>
      <c r="D2962" s="9"/>
    </row>
    <row r="2963" spans="1:4" x14ac:dyDescent="0.25">
      <c r="A2963" s="7" t="str">
        <f t="shared" si="46"/>
        <v>2012.3</v>
      </c>
      <c r="B2963" s="54">
        <v>41164</v>
      </c>
      <c r="C2963" s="52">
        <v>2.92</v>
      </c>
      <c r="D2963" s="9"/>
    </row>
    <row r="2964" spans="1:4" x14ac:dyDescent="0.25">
      <c r="A2964" s="7" t="str">
        <f t="shared" si="46"/>
        <v>2012.3</v>
      </c>
      <c r="B2964" s="54">
        <v>41163</v>
      </c>
      <c r="C2964" s="52">
        <v>2.84</v>
      </c>
      <c r="D2964" s="9"/>
    </row>
    <row r="2965" spans="1:4" x14ac:dyDescent="0.25">
      <c r="A2965" s="7" t="str">
        <f t="shared" si="46"/>
        <v>2012.3</v>
      </c>
      <c r="B2965" s="54">
        <v>41162</v>
      </c>
      <c r="C2965" s="52">
        <v>2.83</v>
      </c>
      <c r="D2965" s="9"/>
    </row>
    <row r="2966" spans="1:4" x14ac:dyDescent="0.25">
      <c r="A2966" s="7" t="str">
        <f t="shared" si="46"/>
        <v>2012.3</v>
      </c>
      <c r="B2966" s="54">
        <v>41159</v>
      </c>
      <c r="C2966" s="52">
        <v>2.81</v>
      </c>
      <c r="D2966" s="9"/>
    </row>
    <row r="2967" spans="1:4" x14ac:dyDescent="0.25">
      <c r="A2967" s="7" t="str">
        <f t="shared" si="46"/>
        <v>2012.3</v>
      </c>
      <c r="B2967" s="54">
        <v>41158</v>
      </c>
      <c r="C2967" s="52">
        <v>2.8</v>
      </c>
      <c r="D2967" s="9"/>
    </row>
    <row r="2968" spans="1:4" x14ac:dyDescent="0.25">
      <c r="A2968" s="7" t="str">
        <f t="shared" si="46"/>
        <v>2012.3</v>
      </c>
      <c r="B2968" s="54">
        <v>41157</v>
      </c>
      <c r="C2968" s="52">
        <v>2.7</v>
      </c>
      <c r="D2968" s="9"/>
    </row>
    <row r="2969" spans="1:4" x14ac:dyDescent="0.25">
      <c r="A2969" s="7" t="str">
        <f t="shared" si="46"/>
        <v>2012.3</v>
      </c>
      <c r="B2969" s="54">
        <v>41156</v>
      </c>
      <c r="C2969" s="52">
        <v>2.69</v>
      </c>
      <c r="D2969" s="9"/>
    </row>
    <row r="2970" spans="1:4" x14ac:dyDescent="0.25">
      <c r="A2970" s="7" t="str">
        <f t="shared" si="46"/>
        <v>2012.3</v>
      </c>
      <c r="B2970" s="54">
        <v>41155</v>
      </c>
      <c r="C2970" s="52">
        <v>2.68</v>
      </c>
      <c r="D2970" s="9"/>
    </row>
    <row r="2971" spans="1:4" x14ac:dyDescent="0.25">
      <c r="A2971" s="7" t="str">
        <f t="shared" si="46"/>
        <v>2012.3</v>
      </c>
      <c r="B2971" s="54">
        <v>41152</v>
      </c>
      <c r="C2971" s="52">
        <v>2.68</v>
      </c>
      <c r="D2971" s="9"/>
    </row>
    <row r="2972" spans="1:4" x14ac:dyDescent="0.25">
      <c r="A2972" s="7" t="str">
        <f t="shared" si="46"/>
        <v>2012.3</v>
      </c>
      <c r="B2972" s="54">
        <v>41151</v>
      </c>
      <c r="C2972" s="52">
        <v>2.75</v>
      </c>
      <c r="D2972" s="9"/>
    </row>
    <row r="2973" spans="1:4" x14ac:dyDescent="0.25">
      <c r="A2973" s="7" t="str">
        <f t="shared" si="46"/>
        <v>2012.3</v>
      </c>
      <c r="B2973" s="54">
        <v>41150</v>
      </c>
      <c r="C2973" s="52">
        <v>2.77</v>
      </c>
      <c r="D2973" s="9"/>
    </row>
    <row r="2974" spans="1:4" x14ac:dyDescent="0.25">
      <c r="A2974" s="7" t="str">
        <f t="shared" si="46"/>
        <v>2012.3</v>
      </c>
      <c r="B2974" s="54">
        <v>41149</v>
      </c>
      <c r="C2974" s="52">
        <v>2.75</v>
      </c>
      <c r="D2974" s="9"/>
    </row>
    <row r="2975" spans="1:4" x14ac:dyDescent="0.25">
      <c r="A2975" s="7" t="str">
        <f t="shared" si="46"/>
        <v>2012.3</v>
      </c>
      <c r="B2975" s="54">
        <v>41148</v>
      </c>
      <c r="C2975" s="52">
        <v>2.76</v>
      </c>
      <c r="D2975" s="9"/>
    </row>
    <row r="2976" spans="1:4" x14ac:dyDescent="0.25">
      <c r="A2976" s="7" t="str">
        <f t="shared" si="46"/>
        <v>2012.3</v>
      </c>
      <c r="B2976" s="54">
        <v>41145</v>
      </c>
      <c r="C2976" s="52">
        <v>2.79</v>
      </c>
      <c r="D2976" s="9"/>
    </row>
    <row r="2977" spans="1:4" x14ac:dyDescent="0.25">
      <c r="A2977" s="7" t="str">
        <f t="shared" si="46"/>
        <v>2012.3</v>
      </c>
      <c r="B2977" s="54">
        <v>41144</v>
      </c>
      <c r="C2977" s="52">
        <v>2.79</v>
      </c>
      <c r="D2977" s="9"/>
    </row>
    <row r="2978" spans="1:4" x14ac:dyDescent="0.25">
      <c r="A2978" s="7" t="str">
        <f t="shared" si="46"/>
        <v>2012.3</v>
      </c>
      <c r="B2978" s="54">
        <v>41143</v>
      </c>
      <c r="C2978" s="52">
        <v>2.82</v>
      </c>
      <c r="D2978" s="9"/>
    </row>
    <row r="2979" spans="1:4" x14ac:dyDescent="0.25">
      <c r="A2979" s="7" t="str">
        <f t="shared" si="46"/>
        <v>2012.3</v>
      </c>
      <c r="B2979" s="54">
        <v>41142</v>
      </c>
      <c r="C2979" s="52">
        <v>2.9</v>
      </c>
      <c r="D2979" s="9"/>
    </row>
    <row r="2980" spans="1:4" x14ac:dyDescent="0.25">
      <c r="A2980" s="7" t="str">
        <f t="shared" si="46"/>
        <v>2012.3</v>
      </c>
      <c r="B2980" s="54">
        <v>41141</v>
      </c>
      <c r="C2980" s="52">
        <v>2.93</v>
      </c>
      <c r="D2980" s="9"/>
    </row>
    <row r="2981" spans="1:4" x14ac:dyDescent="0.25">
      <c r="A2981" s="7" t="str">
        <f t="shared" si="46"/>
        <v>2012.3</v>
      </c>
      <c r="B2981" s="54">
        <v>41138</v>
      </c>
      <c r="C2981" s="52">
        <v>2.93</v>
      </c>
      <c r="D2981" s="9"/>
    </row>
    <row r="2982" spans="1:4" x14ac:dyDescent="0.25">
      <c r="A2982" s="7" t="str">
        <f t="shared" si="46"/>
        <v>2012.3</v>
      </c>
      <c r="B2982" s="54">
        <v>41137</v>
      </c>
      <c r="C2982" s="52">
        <v>2.96</v>
      </c>
      <c r="D2982" s="9"/>
    </row>
    <row r="2983" spans="1:4" x14ac:dyDescent="0.25">
      <c r="A2983" s="7" t="str">
        <f t="shared" si="46"/>
        <v>2012.3</v>
      </c>
      <c r="B2983" s="54">
        <v>41136</v>
      </c>
      <c r="C2983" s="52">
        <v>2.9</v>
      </c>
      <c r="D2983" s="9"/>
    </row>
    <row r="2984" spans="1:4" x14ac:dyDescent="0.25">
      <c r="A2984" s="7" t="str">
        <f t="shared" si="46"/>
        <v>2012.3</v>
      </c>
      <c r="B2984" s="54">
        <v>41135</v>
      </c>
      <c r="C2984" s="52">
        <v>2.82</v>
      </c>
      <c r="D2984" s="9"/>
    </row>
    <row r="2985" spans="1:4" x14ac:dyDescent="0.25">
      <c r="A2985" s="7" t="str">
        <f t="shared" si="46"/>
        <v>2012.3</v>
      </c>
      <c r="B2985" s="54">
        <v>41134</v>
      </c>
      <c r="C2985" s="52">
        <v>2.74</v>
      </c>
      <c r="D2985" s="9"/>
    </row>
    <row r="2986" spans="1:4" x14ac:dyDescent="0.25">
      <c r="A2986" s="7" t="str">
        <f t="shared" si="46"/>
        <v>2012.3</v>
      </c>
      <c r="B2986" s="54">
        <v>41131</v>
      </c>
      <c r="C2986" s="52">
        <v>2.74</v>
      </c>
      <c r="D2986" s="9"/>
    </row>
    <row r="2987" spans="1:4" x14ac:dyDescent="0.25">
      <c r="A2987" s="7" t="str">
        <f t="shared" si="46"/>
        <v>2012.3</v>
      </c>
      <c r="B2987" s="54">
        <v>41130</v>
      </c>
      <c r="C2987" s="52">
        <v>2.78</v>
      </c>
      <c r="D2987" s="9"/>
    </row>
    <row r="2988" spans="1:4" x14ac:dyDescent="0.25">
      <c r="A2988" s="7" t="str">
        <f t="shared" si="46"/>
        <v>2012.3</v>
      </c>
      <c r="B2988" s="54">
        <v>41129</v>
      </c>
      <c r="C2988" s="52">
        <v>2.75</v>
      </c>
      <c r="D2988" s="9"/>
    </row>
    <row r="2989" spans="1:4" x14ac:dyDescent="0.25">
      <c r="A2989" s="7" t="str">
        <f t="shared" si="46"/>
        <v>2012.3</v>
      </c>
      <c r="B2989" s="54">
        <v>41128</v>
      </c>
      <c r="C2989" s="52">
        <v>2.72</v>
      </c>
      <c r="D2989" s="9"/>
    </row>
    <row r="2990" spans="1:4" x14ac:dyDescent="0.25">
      <c r="A2990" s="7" t="str">
        <f t="shared" si="46"/>
        <v>2012.3</v>
      </c>
      <c r="B2990" s="54">
        <v>41127</v>
      </c>
      <c r="C2990" s="52">
        <v>2.65</v>
      </c>
      <c r="D2990" s="9"/>
    </row>
    <row r="2991" spans="1:4" x14ac:dyDescent="0.25">
      <c r="A2991" s="7" t="str">
        <f t="shared" si="46"/>
        <v>2012.3</v>
      </c>
      <c r="B2991" s="54">
        <v>41124</v>
      </c>
      <c r="C2991" s="52">
        <v>2.65</v>
      </c>
      <c r="D2991" s="9"/>
    </row>
    <row r="2992" spans="1:4" x14ac:dyDescent="0.25">
      <c r="A2992" s="7" t="str">
        <f t="shared" si="46"/>
        <v>2012.3</v>
      </c>
      <c r="B2992" s="54">
        <v>41123</v>
      </c>
      <c r="C2992" s="52">
        <v>2.5499999999999998</v>
      </c>
      <c r="D2992" s="9"/>
    </row>
    <row r="2993" spans="1:4" x14ac:dyDescent="0.25">
      <c r="A2993" s="7" t="str">
        <f t="shared" si="46"/>
        <v>2012.3</v>
      </c>
      <c r="B2993" s="54">
        <v>41122</v>
      </c>
      <c r="C2993" s="52">
        <v>2.6</v>
      </c>
      <c r="D2993" s="9"/>
    </row>
    <row r="2994" spans="1:4" x14ac:dyDescent="0.25">
      <c r="A2994" s="7" t="str">
        <f t="shared" si="46"/>
        <v>2012.3</v>
      </c>
      <c r="B2994" s="54">
        <v>41121</v>
      </c>
      <c r="C2994" s="52">
        <v>2.56</v>
      </c>
      <c r="D2994" s="9"/>
    </row>
    <row r="2995" spans="1:4" x14ac:dyDescent="0.25">
      <c r="A2995" s="7" t="str">
        <f t="shared" si="46"/>
        <v>2012.3</v>
      </c>
      <c r="B2995" s="54">
        <v>41120</v>
      </c>
      <c r="C2995" s="52">
        <v>2.58</v>
      </c>
      <c r="D2995" s="9"/>
    </row>
    <row r="2996" spans="1:4" x14ac:dyDescent="0.25">
      <c r="A2996" s="7" t="str">
        <f t="shared" si="46"/>
        <v>2012.3</v>
      </c>
      <c r="B2996" s="54">
        <v>41117</v>
      </c>
      <c r="C2996" s="52">
        <v>2.63</v>
      </c>
      <c r="D2996" s="9"/>
    </row>
    <row r="2997" spans="1:4" x14ac:dyDescent="0.25">
      <c r="A2997" s="7" t="str">
        <f t="shared" si="46"/>
        <v>2012.3</v>
      </c>
      <c r="B2997" s="54">
        <v>41116</v>
      </c>
      <c r="C2997" s="52">
        <v>2.4900000000000002</v>
      </c>
      <c r="D2997" s="9"/>
    </row>
    <row r="2998" spans="1:4" x14ac:dyDescent="0.25">
      <c r="A2998" s="7" t="str">
        <f t="shared" si="46"/>
        <v>2012.3</v>
      </c>
      <c r="B2998" s="54">
        <v>41115</v>
      </c>
      <c r="C2998" s="52">
        <v>2.46</v>
      </c>
      <c r="D2998" s="9"/>
    </row>
    <row r="2999" spans="1:4" x14ac:dyDescent="0.25">
      <c r="A2999" s="7" t="str">
        <f t="shared" si="46"/>
        <v>2012.3</v>
      </c>
      <c r="B2999" s="54">
        <v>41114</v>
      </c>
      <c r="C2999" s="52">
        <v>2.4700000000000002</v>
      </c>
      <c r="D2999" s="9"/>
    </row>
    <row r="3000" spans="1:4" x14ac:dyDescent="0.25">
      <c r="A3000" s="7" t="str">
        <f t="shared" si="46"/>
        <v>2012.3</v>
      </c>
      <c r="B3000" s="54">
        <v>41113</v>
      </c>
      <c r="C3000" s="52">
        <v>2.52</v>
      </c>
      <c r="D3000" s="9"/>
    </row>
    <row r="3001" spans="1:4" x14ac:dyDescent="0.25">
      <c r="A3001" s="7" t="str">
        <f t="shared" si="46"/>
        <v>2012.3</v>
      </c>
      <c r="B3001" s="54">
        <v>41110</v>
      </c>
      <c r="C3001" s="52">
        <v>2.5499999999999998</v>
      </c>
      <c r="D3001" s="9"/>
    </row>
    <row r="3002" spans="1:4" x14ac:dyDescent="0.25">
      <c r="A3002" s="7" t="str">
        <f t="shared" si="46"/>
        <v>2012.3</v>
      </c>
      <c r="B3002" s="54">
        <v>41109</v>
      </c>
      <c r="C3002" s="52">
        <v>2.61</v>
      </c>
      <c r="D3002" s="9"/>
    </row>
    <row r="3003" spans="1:4" x14ac:dyDescent="0.25">
      <c r="A3003" s="7" t="str">
        <f t="shared" si="46"/>
        <v>2012.3</v>
      </c>
      <c r="B3003" s="54">
        <v>41108</v>
      </c>
      <c r="C3003" s="52">
        <v>2.59</v>
      </c>
      <c r="D3003" s="9"/>
    </row>
    <row r="3004" spans="1:4" x14ac:dyDescent="0.25">
      <c r="A3004" s="7" t="str">
        <f t="shared" si="46"/>
        <v>2012.3</v>
      </c>
      <c r="B3004" s="54">
        <v>41107</v>
      </c>
      <c r="C3004" s="52">
        <v>2.59</v>
      </c>
      <c r="D3004" s="9"/>
    </row>
    <row r="3005" spans="1:4" x14ac:dyDescent="0.25">
      <c r="A3005" s="7" t="str">
        <f t="shared" si="46"/>
        <v>2012.3</v>
      </c>
      <c r="B3005" s="54">
        <v>41106</v>
      </c>
      <c r="C3005" s="52">
        <v>2.56</v>
      </c>
      <c r="D3005" s="9"/>
    </row>
    <row r="3006" spans="1:4" x14ac:dyDescent="0.25">
      <c r="A3006" s="7" t="str">
        <f t="shared" si="46"/>
        <v>2012.3</v>
      </c>
      <c r="B3006" s="54">
        <v>41103</v>
      </c>
      <c r="C3006" s="52">
        <v>2.58</v>
      </c>
      <c r="D3006" s="9"/>
    </row>
    <row r="3007" spans="1:4" x14ac:dyDescent="0.25">
      <c r="A3007" s="7" t="str">
        <f t="shared" si="46"/>
        <v>2012.3</v>
      </c>
      <c r="B3007" s="54">
        <v>41102</v>
      </c>
      <c r="C3007" s="52">
        <v>2.57</v>
      </c>
      <c r="D3007" s="9"/>
    </row>
    <row r="3008" spans="1:4" x14ac:dyDescent="0.25">
      <c r="A3008" s="7" t="str">
        <f t="shared" si="46"/>
        <v>2012.3</v>
      </c>
      <c r="B3008" s="54">
        <v>41101</v>
      </c>
      <c r="C3008" s="52">
        <v>2.6</v>
      </c>
      <c r="D3008" s="9"/>
    </row>
    <row r="3009" spans="1:4" x14ac:dyDescent="0.25">
      <c r="A3009" s="7" t="str">
        <f t="shared" si="46"/>
        <v>2012.3</v>
      </c>
      <c r="B3009" s="54">
        <v>41100</v>
      </c>
      <c r="C3009" s="52">
        <v>2.6</v>
      </c>
      <c r="D3009" s="9"/>
    </row>
    <row r="3010" spans="1:4" x14ac:dyDescent="0.25">
      <c r="A3010" s="7" t="str">
        <f t="shared" si="46"/>
        <v>2012.3</v>
      </c>
      <c r="B3010" s="54">
        <v>41099</v>
      </c>
      <c r="C3010" s="52">
        <v>2.62</v>
      </c>
      <c r="D3010" s="9"/>
    </row>
    <row r="3011" spans="1:4" x14ac:dyDescent="0.25">
      <c r="A3011" s="7" t="str">
        <f t="shared" si="46"/>
        <v>2012.3</v>
      </c>
      <c r="B3011" s="54">
        <v>41096</v>
      </c>
      <c r="C3011" s="52">
        <v>2.66</v>
      </c>
      <c r="D3011" s="9"/>
    </row>
    <row r="3012" spans="1:4" x14ac:dyDescent="0.25">
      <c r="A3012" s="7" t="str">
        <f t="shared" ref="A3012:A3075" si="47">YEAR(B3012)&amp;"."&amp;INT((MONTH(B3012)-1)/3)+1</f>
        <v>2012.3</v>
      </c>
      <c r="B3012" s="54">
        <v>41095</v>
      </c>
      <c r="C3012" s="52">
        <v>2.72</v>
      </c>
      <c r="D3012" s="9"/>
    </row>
    <row r="3013" spans="1:4" x14ac:dyDescent="0.25">
      <c r="A3013" s="7" t="str">
        <f t="shared" si="47"/>
        <v>2012.3</v>
      </c>
      <c r="B3013" s="54">
        <v>41094</v>
      </c>
      <c r="C3013" s="52">
        <v>2.74</v>
      </c>
      <c r="D3013" s="9"/>
    </row>
    <row r="3014" spans="1:4" x14ac:dyDescent="0.25">
      <c r="A3014" s="7" t="str">
        <f t="shared" si="47"/>
        <v>2012.3</v>
      </c>
      <c r="B3014" s="54">
        <v>41093</v>
      </c>
      <c r="C3014" s="52">
        <v>2.74</v>
      </c>
      <c r="D3014" s="9"/>
    </row>
    <row r="3015" spans="1:4" x14ac:dyDescent="0.25">
      <c r="A3015" s="7" t="str">
        <f t="shared" si="47"/>
        <v>2012.3</v>
      </c>
      <c r="B3015" s="54">
        <v>41092</v>
      </c>
      <c r="C3015" s="52">
        <v>2.69</v>
      </c>
      <c r="D3015" s="9"/>
    </row>
    <row r="3016" spans="1:4" x14ac:dyDescent="0.25">
      <c r="A3016" s="7" t="str">
        <f t="shared" si="47"/>
        <v>2012.2</v>
      </c>
      <c r="B3016" s="54">
        <v>41089</v>
      </c>
      <c r="C3016" s="52">
        <v>2.76</v>
      </c>
      <c r="D3016" s="9"/>
    </row>
    <row r="3017" spans="1:4" x14ac:dyDescent="0.25">
      <c r="A3017" s="7" t="str">
        <f t="shared" si="47"/>
        <v>2012.2</v>
      </c>
      <c r="B3017" s="54">
        <v>41088</v>
      </c>
      <c r="C3017" s="52">
        <v>2.67</v>
      </c>
      <c r="D3017" s="9"/>
    </row>
    <row r="3018" spans="1:4" x14ac:dyDescent="0.25">
      <c r="A3018" s="7" t="str">
        <f t="shared" si="47"/>
        <v>2012.2</v>
      </c>
      <c r="B3018" s="54">
        <v>41087</v>
      </c>
      <c r="C3018" s="52">
        <v>2.7</v>
      </c>
      <c r="D3018" s="9"/>
    </row>
    <row r="3019" spans="1:4" x14ac:dyDescent="0.25">
      <c r="A3019" s="7" t="str">
        <f t="shared" si="47"/>
        <v>2012.2</v>
      </c>
      <c r="B3019" s="54">
        <v>41086</v>
      </c>
      <c r="C3019" s="52">
        <v>2.71</v>
      </c>
      <c r="D3019" s="9"/>
    </row>
    <row r="3020" spans="1:4" x14ac:dyDescent="0.25">
      <c r="A3020" s="7" t="str">
        <f t="shared" si="47"/>
        <v>2012.2</v>
      </c>
      <c r="B3020" s="54">
        <v>41085</v>
      </c>
      <c r="C3020" s="52">
        <v>2.69</v>
      </c>
      <c r="D3020" s="9"/>
    </row>
    <row r="3021" spans="1:4" x14ac:dyDescent="0.25">
      <c r="A3021" s="7" t="str">
        <f t="shared" si="47"/>
        <v>2012.2</v>
      </c>
      <c r="B3021" s="54">
        <v>41082</v>
      </c>
      <c r="C3021" s="52">
        <v>2.75</v>
      </c>
      <c r="D3021" s="9"/>
    </row>
    <row r="3022" spans="1:4" x14ac:dyDescent="0.25">
      <c r="A3022" s="7" t="str">
        <f t="shared" si="47"/>
        <v>2012.2</v>
      </c>
      <c r="B3022" s="54">
        <v>41081</v>
      </c>
      <c r="C3022" s="52">
        <v>2.68</v>
      </c>
      <c r="D3022" s="9"/>
    </row>
    <row r="3023" spans="1:4" x14ac:dyDescent="0.25">
      <c r="A3023" s="7" t="str">
        <f t="shared" si="47"/>
        <v>2012.2</v>
      </c>
      <c r="B3023" s="54">
        <v>41080</v>
      </c>
      <c r="C3023" s="52">
        <v>2.72</v>
      </c>
      <c r="D3023" s="9"/>
    </row>
    <row r="3024" spans="1:4" x14ac:dyDescent="0.25">
      <c r="A3024" s="7" t="str">
        <f t="shared" si="47"/>
        <v>2012.2</v>
      </c>
      <c r="B3024" s="54">
        <v>41079</v>
      </c>
      <c r="C3024" s="52">
        <v>2.73</v>
      </c>
      <c r="D3024" s="9"/>
    </row>
    <row r="3025" spans="1:4" x14ac:dyDescent="0.25">
      <c r="A3025" s="7" t="str">
        <f t="shared" si="47"/>
        <v>2012.2</v>
      </c>
      <c r="B3025" s="54">
        <v>41078</v>
      </c>
      <c r="C3025" s="52">
        <v>2.67</v>
      </c>
      <c r="D3025" s="9"/>
    </row>
    <row r="3026" spans="1:4" x14ac:dyDescent="0.25">
      <c r="A3026" s="7" t="str">
        <f t="shared" si="47"/>
        <v>2012.2</v>
      </c>
      <c r="B3026" s="54">
        <v>41075</v>
      </c>
      <c r="C3026" s="52">
        <v>2.7</v>
      </c>
      <c r="D3026" s="9"/>
    </row>
    <row r="3027" spans="1:4" x14ac:dyDescent="0.25">
      <c r="A3027" s="7" t="str">
        <f t="shared" si="47"/>
        <v>2012.2</v>
      </c>
      <c r="B3027" s="54">
        <v>41074</v>
      </c>
      <c r="C3027" s="52">
        <v>2.73</v>
      </c>
      <c r="D3027" s="9"/>
    </row>
    <row r="3028" spans="1:4" x14ac:dyDescent="0.25">
      <c r="A3028" s="7" t="str">
        <f t="shared" si="47"/>
        <v>2012.2</v>
      </c>
      <c r="B3028" s="54">
        <v>41073</v>
      </c>
      <c r="C3028" s="52">
        <v>2.7</v>
      </c>
      <c r="D3028" s="9"/>
    </row>
    <row r="3029" spans="1:4" x14ac:dyDescent="0.25">
      <c r="A3029" s="7" t="str">
        <f t="shared" si="47"/>
        <v>2012.2</v>
      </c>
      <c r="B3029" s="54">
        <v>41072</v>
      </c>
      <c r="C3029" s="52">
        <v>2.77</v>
      </c>
      <c r="D3029" s="9"/>
    </row>
    <row r="3030" spans="1:4" x14ac:dyDescent="0.25">
      <c r="A3030" s="7" t="str">
        <f t="shared" si="47"/>
        <v>2012.2</v>
      </c>
      <c r="B3030" s="54">
        <v>41071</v>
      </c>
      <c r="C3030" s="52">
        <v>2.71</v>
      </c>
      <c r="D3030" s="9"/>
    </row>
    <row r="3031" spans="1:4" x14ac:dyDescent="0.25">
      <c r="A3031" s="7" t="str">
        <f t="shared" si="47"/>
        <v>2012.2</v>
      </c>
      <c r="B3031" s="54">
        <v>41068</v>
      </c>
      <c r="C3031" s="52">
        <v>2.77</v>
      </c>
      <c r="D3031" s="9"/>
    </row>
    <row r="3032" spans="1:4" x14ac:dyDescent="0.25">
      <c r="A3032" s="7" t="str">
        <f t="shared" si="47"/>
        <v>2012.2</v>
      </c>
      <c r="B3032" s="54">
        <v>41067</v>
      </c>
      <c r="C3032" s="52">
        <v>2.75</v>
      </c>
      <c r="D3032" s="9"/>
    </row>
    <row r="3033" spans="1:4" x14ac:dyDescent="0.25">
      <c r="A3033" s="7" t="str">
        <f t="shared" si="47"/>
        <v>2012.2</v>
      </c>
      <c r="B3033" s="54">
        <v>41066</v>
      </c>
      <c r="C3033" s="52">
        <v>2.73</v>
      </c>
      <c r="D3033" s="9"/>
    </row>
    <row r="3034" spans="1:4" x14ac:dyDescent="0.25">
      <c r="A3034" s="7" t="str">
        <f t="shared" si="47"/>
        <v>2012.2</v>
      </c>
      <c r="B3034" s="54">
        <v>41065</v>
      </c>
      <c r="C3034" s="52">
        <v>2.63</v>
      </c>
      <c r="D3034" s="9"/>
    </row>
    <row r="3035" spans="1:4" x14ac:dyDescent="0.25">
      <c r="A3035" s="7" t="str">
        <f t="shared" si="47"/>
        <v>2012.2</v>
      </c>
      <c r="B3035" s="54">
        <v>41064</v>
      </c>
      <c r="C3035" s="52">
        <v>2.56</v>
      </c>
      <c r="D3035" s="9"/>
    </row>
    <row r="3036" spans="1:4" x14ac:dyDescent="0.25">
      <c r="A3036" s="7" t="str">
        <f t="shared" si="47"/>
        <v>2012.2</v>
      </c>
      <c r="B3036" s="54">
        <v>41061</v>
      </c>
      <c r="C3036" s="52">
        <v>2.5299999999999998</v>
      </c>
      <c r="D3036" s="9"/>
    </row>
    <row r="3037" spans="1:4" x14ac:dyDescent="0.25">
      <c r="A3037" s="7" t="str">
        <f t="shared" si="47"/>
        <v>2012.2</v>
      </c>
      <c r="B3037" s="54">
        <v>41060</v>
      </c>
      <c r="C3037" s="52">
        <v>2.67</v>
      </c>
      <c r="D3037" s="9"/>
    </row>
    <row r="3038" spans="1:4" x14ac:dyDescent="0.25">
      <c r="A3038" s="7" t="str">
        <f t="shared" si="47"/>
        <v>2012.2</v>
      </c>
      <c r="B3038" s="54">
        <v>41059</v>
      </c>
      <c r="C3038" s="52">
        <v>2.72</v>
      </c>
      <c r="D3038" s="9"/>
    </row>
    <row r="3039" spans="1:4" x14ac:dyDescent="0.25">
      <c r="A3039" s="7" t="str">
        <f t="shared" si="47"/>
        <v>2012.2</v>
      </c>
      <c r="B3039" s="54">
        <v>41058</v>
      </c>
      <c r="C3039" s="52">
        <v>2.85</v>
      </c>
      <c r="D3039" s="9"/>
    </row>
    <row r="3040" spans="1:4" x14ac:dyDescent="0.25">
      <c r="A3040" s="7" t="str">
        <f t="shared" si="47"/>
        <v>2012.2</v>
      </c>
      <c r="B3040" s="54">
        <v>41057</v>
      </c>
      <c r="C3040" s="52">
        <v>2.85</v>
      </c>
      <c r="D3040" s="9"/>
    </row>
    <row r="3041" spans="1:4" x14ac:dyDescent="0.25">
      <c r="A3041" s="7" t="str">
        <f t="shared" si="47"/>
        <v>2012.2</v>
      </c>
      <c r="B3041" s="54">
        <v>41054</v>
      </c>
      <c r="C3041" s="52">
        <v>2.85</v>
      </c>
      <c r="D3041" s="9"/>
    </row>
    <row r="3042" spans="1:4" x14ac:dyDescent="0.25">
      <c r="A3042" s="7" t="str">
        <f t="shared" si="47"/>
        <v>2012.2</v>
      </c>
      <c r="B3042" s="54">
        <v>41053</v>
      </c>
      <c r="C3042" s="52">
        <v>2.86</v>
      </c>
      <c r="D3042" s="9"/>
    </row>
    <row r="3043" spans="1:4" x14ac:dyDescent="0.25">
      <c r="A3043" s="7" t="str">
        <f t="shared" si="47"/>
        <v>2012.2</v>
      </c>
      <c r="B3043" s="54">
        <v>41052</v>
      </c>
      <c r="C3043" s="52">
        <v>2.81</v>
      </c>
      <c r="D3043" s="9"/>
    </row>
    <row r="3044" spans="1:4" x14ac:dyDescent="0.25">
      <c r="A3044" s="7" t="str">
        <f t="shared" si="47"/>
        <v>2012.2</v>
      </c>
      <c r="B3044" s="54">
        <v>41051</v>
      </c>
      <c r="C3044" s="52">
        <v>2.88</v>
      </c>
      <c r="D3044" s="9"/>
    </row>
    <row r="3045" spans="1:4" x14ac:dyDescent="0.25">
      <c r="A3045" s="7" t="str">
        <f t="shared" si="47"/>
        <v>2012.2</v>
      </c>
      <c r="B3045" s="54">
        <v>41050</v>
      </c>
      <c r="C3045" s="52">
        <v>2.8</v>
      </c>
      <c r="D3045" s="9"/>
    </row>
    <row r="3046" spans="1:4" x14ac:dyDescent="0.25">
      <c r="A3046" s="7" t="str">
        <f t="shared" si="47"/>
        <v>2012.2</v>
      </c>
      <c r="B3046" s="54">
        <v>41047</v>
      </c>
      <c r="C3046" s="52">
        <v>2.8</v>
      </c>
      <c r="D3046" s="9"/>
    </row>
    <row r="3047" spans="1:4" x14ac:dyDescent="0.25">
      <c r="A3047" s="7" t="str">
        <f t="shared" si="47"/>
        <v>2012.2</v>
      </c>
      <c r="B3047" s="54">
        <v>41046</v>
      </c>
      <c r="C3047" s="52">
        <v>2.8</v>
      </c>
      <c r="D3047" s="9"/>
    </row>
    <row r="3048" spans="1:4" x14ac:dyDescent="0.25">
      <c r="A3048" s="7" t="str">
        <f t="shared" si="47"/>
        <v>2012.2</v>
      </c>
      <c r="B3048" s="54">
        <v>41045</v>
      </c>
      <c r="C3048" s="52">
        <v>2.9</v>
      </c>
      <c r="D3048" s="9"/>
    </row>
    <row r="3049" spans="1:4" x14ac:dyDescent="0.25">
      <c r="A3049" s="7" t="str">
        <f t="shared" si="47"/>
        <v>2012.2</v>
      </c>
      <c r="B3049" s="54">
        <v>41044</v>
      </c>
      <c r="C3049" s="52">
        <v>2.91</v>
      </c>
      <c r="D3049" s="9"/>
    </row>
    <row r="3050" spans="1:4" x14ac:dyDescent="0.25">
      <c r="A3050" s="7" t="str">
        <f t="shared" si="47"/>
        <v>2012.2</v>
      </c>
      <c r="B3050" s="54">
        <v>41043</v>
      </c>
      <c r="C3050" s="52">
        <v>2.95</v>
      </c>
      <c r="D3050" s="9"/>
    </row>
    <row r="3051" spans="1:4" x14ac:dyDescent="0.25">
      <c r="A3051" s="7" t="str">
        <f t="shared" si="47"/>
        <v>2012.2</v>
      </c>
      <c r="B3051" s="54">
        <v>41040</v>
      </c>
      <c r="C3051" s="52">
        <v>3.02</v>
      </c>
      <c r="D3051" s="9"/>
    </row>
    <row r="3052" spans="1:4" x14ac:dyDescent="0.25">
      <c r="A3052" s="7" t="str">
        <f t="shared" si="47"/>
        <v>2012.2</v>
      </c>
      <c r="B3052" s="54">
        <v>41039</v>
      </c>
      <c r="C3052" s="52">
        <v>3.07</v>
      </c>
      <c r="D3052" s="9"/>
    </row>
    <row r="3053" spans="1:4" x14ac:dyDescent="0.25">
      <c r="A3053" s="7" t="str">
        <f t="shared" si="47"/>
        <v>2012.2</v>
      </c>
      <c r="B3053" s="54">
        <v>41038</v>
      </c>
      <c r="C3053" s="52">
        <v>3.03</v>
      </c>
      <c r="D3053" s="9"/>
    </row>
    <row r="3054" spans="1:4" x14ac:dyDescent="0.25">
      <c r="A3054" s="7" t="str">
        <f t="shared" si="47"/>
        <v>2012.2</v>
      </c>
      <c r="B3054" s="54">
        <v>41037</v>
      </c>
      <c r="C3054" s="52">
        <v>3.03</v>
      </c>
      <c r="D3054" s="9"/>
    </row>
    <row r="3055" spans="1:4" x14ac:dyDescent="0.25">
      <c r="A3055" s="7" t="str">
        <f t="shared" si="47"/>
        <v>2012.2</v>
      </c>
      <c r="B3055" s="54">
        <v>41036</v>
      </c>
      <c r="C3055" s="52">
        <v>3.07</v>
      </c>
      <c r="D3055" s="9"/>
    </row>
    <row r="3056" spans="1:4" x14ac:dyDescent="0.25">
      <c r="A3056" s="7" t="str">
        <f t="shared" si="47"/>
        <v>2012.2</v>
      </c>
      <c r="B3056" s="54">
        <v>41033</v>
      </c>
      <c r="C3056" s="52">
        <v>3.07</v>
      </c>
      <c r="D3056" s="9"/>
    </row>
    <row r="3057" spans="1:4" x14ac:dyDescent="0.25">
      <c r="A3057" s="7" t="str">
        <f t="shared" si="47"/>
        <v>2012.2</v>
      </c>
      <c r="B3057" s="54">
        <v>41032</v>
      </c>
      <c r="C3057" s="52">
        <v>3.12</v>
      </c>
      <c r="D3057" s="9"/>
    </row>
    <row r="3058" spans="1:4" x14ac:dyDescent="0.25">
      <c r="A3058" s="7" t="str">
        <f t="shared" si="47"/>
        <v>2012.2</v>
      </c>
      <c r="B3058" s="54">
        <v>41031</v>
      </c>
      <c r="C3058" s="52">
        <v>3.11</v>
      </c>
      <c r="D3058" s="9"/>
    </row>
    <row r="3059" spans="1:4" x14ac:dyDescent="0.25">
      <c r="A3059" s="7" t="str">
        <f t="shared" si="47"/>
        <v>2012.2</v>
      </c>
      <c r="B3059" s="54">
        <v>41030</v>
      </c>
      <c r="C3059" s="52">
        <v>3.16</v>
      </c>
      <c r="D3059" s="9"/>
    </row>
    <row r="3060" spans="1:4" x14ac:dyDescent="0.25">
      <c r="A3060" s="7" t="str">
        <f t="shared" si="47"/>
        <v>2012.2</v>
      </c>
      <c r="B3060" s="54">
        <v>41029</v>
      </c>
      <c r="C3060" s="52">
        <v>3.12</v>
      </c>
      <c r="D3060" s="9"/>
    </row>
    <row r="3061" spans="1:4" x14ac:dyDescent="0.25">
      <c r="A3061" s="7" t="str">
        <f t="shared" si="47"/>
        <v>2012.2</v>
      </c>
      <c r="B3061" s="54">
        <v>41026</v>
      </c>
      <c r="C3061" s="52">
        <v>3.12</v>
      </c>
      <c r="D3061" s="9"/>
    </row>
    <row r="3062" spans="1:4" x14ac:dyDescent="0.25">
      <c r="A3062" s="7" t="str">
        <f t="shared" si="47"/>
        <v>2012.2</v>
      </c>
      <c r="B3062" s="54">
        <v>41025</v>
      </c>
      <c r="C3062" s="52">
        <v>3.13</v>
      </c>
      <c r="D3062" s="9"/>
    </row>
    <row r="3063" spans="1:4" x14ac:dyDescent="0.25">
      <c r="A3063" s="7" t="str">
        <f t="shared" si="47"/>
        <v>2012.2</v>
      </c>
      <c r="B3063" s="54">
        <v>41024</v>
      </c>
      <c r="C3063" s="52">
        <v>3.15</v>
      </c>
      <c r="D3063" s="9"/>
    </row>
    <row r="3064" spans="1:4" x14ac:dyDescent="0.25">
      <c r="A3064" s="7" t="str">
        <f t="shared" si="47"/>
        <v>2012.2</v>
      </c>
      <c r="B3064" s="54">
        <v>41023</v>
      </c>
      <c r="C3064" s="52">
        <v>3.12</v>
      </c>
      <c r="D3064" s="9"/>
    </row>
    <row r="3065" spans="1:4" x14ac:dyDescent="0.25">
      <c r="A3065" s="7" t="str">
        <f t="shared" si="47"/>
        <v>2012.2</v>
      </c>
      <c r="B3065" s="54">
        <v>41022</v>
      </c>
      <c r="C3065" s="52">
        <v>3.08</v>
      </c>
      <c r="D3065" s="9"/>
    </row>
    <row r="3066" spans="1:4" x14ac:dyDescent="0.25">
      <c r="A3066" s="7" t="str">
        <f t="shared" si="47"/>
        <v>2012.2</v>
      </c>
      <c r="B3066" s="54">
        <v>41019</v>
      </c>
      <c r="C3066" s="52">
        <v>3.12</v>
      </c>
      <c r="D3066" s="9"/>
    </row>
    <row r="3067" spans="1:4" x14ac:dyDescent="0.25">
      <c r="A3067" s="7" t="str">
        <f t="shared" si="47"/>
        <v>2012.2</v>
      </c>
      <c r="B3067" s="54">
        <v>41018</v>
      </c>
      <c r="C3067" s="52">
        <v>3.12</v>
      </c>
      <c r="D3067" s="9"/>
    </row>
    <row r="3068" spans="1:4" x14ac:dyDescent="0.25">
      <c r="A3068" s="7" t="str">
        <f t="shared" si="47"/>
        <v>2012.2</v>
      </c>
      <c r="B3068" s="54">
        <v>41017</v>
      </c>
      <c r="C3068" s="52">
        <v>3.13</v>
      </c>
      <c r="D3068" s="9"/>
    </row>
    <row r="3069" spans="1:4" x14ac:dyDescent="0.25">
      <c r="A3069" s="7" t="str">
        <f t="shared" si="47"/>
        <v>2012.2</v>
      </c>
      <c r="B3069" s="54">
        <v>41016</v>
      </c>
      <c r="C3069" s="52">
        <v>3.15</v>
      </c>
      <c r="D3069" s="9"/>
    </row>
    <row r="3070" spans="1:4" x14ac:dyDescent="0.25">
      <c r="A3070" s="7" t="str">
        <f t="shared" si="47"/>
        <v>2012.2</v>
      </c>
      <c r="B3070" s="54">
        <v>41015</v>
      </c>
      <c r="C3070" s="52">
        <v>3.12</v>
      </c>
      <c r="D3070" s="9"/>
    </row>
    <row r="3071" spans="1:4" x14ac:dyDescent="0.25">
      <c r="A3071" s="7" t="str">
        <f t="shared" si="47"/>
        <v>2012.2</v>
      </c>
      <c r="B3071" s="54">
        <v>41012</v>
      </c>
      <c r="C3071" s="52">
        <v>3.14</v>
      </c>
      <c r="D3071" s="9"/>
    </row>
    <row r="3072" spans="1:4" x14ac:dyDescent="0.25">
      <c r="A3072" s="7" t="str">
        <f t="shared" si="47"/>
        <v>2012.2</v>
      </c>
      <c r="B3072" s="54">
        <v>41011</v>
      </c>
      <c r="C3072" s="52">
        <v>3.22</v>
      </c>
      <c r="D3072" s="9"/>
    </row>
    <row r="3073" spans="1:4" x14ac:dyDescent="0.25">
      <c r="A3073" s="7" t="str">
        <f t="shared" si="47"/>
        <v>2012.2</v>
      </c>
      <c r="B3073" s="54">
        <v>41010</v>
      </c>
      <c r="C3073" s="52">
        <v>3.18</v>
      </c>
      <c r="D3073" s="9"/>
    </row>
    <row r="3074" spans="1:4" x14ac:dyDescent="0.25">
      <c r="A3074" s="7" t="str">
        <f t="shared" si="47"/>
        <v>2012.2</v>
      </c>
      <c r="B3074" s="54">
        <v>41009</v>
      </c>
      <c r="C3074" s="52">
        <v>3.13</v>
      </c>
      <c r="D3074" s="9"/>
    </row>
    <row r="3075" spans="1:4" x14ac:dyDescent="0.25">
      <c r="A3075" s="7" t="str">
        <f t="shared" si="47"/>
        <v>2012.2</v>
      </c>
      <c r="B3075" s="54">
        <v>41008</v>
      </c>
      <c r="C3075" s="52">
        <v>3.18</v>
      </c>
      <c r="D3075" s="9"/>
    </row>
    <row r="3076" spans="1:4" x14ac:dyDescent="0.25">
      <c r="A3076" s="7" t="str">
        <f t="shared" ref="A3076:A3139" si="48">YEAR(B3076)&amp;"."&amp;INT((MONTH(B3076)-1)/3)+1</f>
        <v>2012.2</v>
      </c>
      <c r="B3076" s="54">
        <v>41005</v>
      </c>
      <c r="C3076" s="52">
        <v>3.21</v>
      </c>
      <c r="D3076" s="9"/>
    </row>
    <row r="3077" spans="1:4" x14ac:dyDescent="0.25">
      <c r="A3077" s="7" t="str">
        <f t="shared" si="48"/>
        <v>2012.2</v>
      </c>
      <c r="B3077" s="54">
        <v>41004</v>
      </c>
      <c r="C3077" s="52">
        <v>3.32</v>
      </c>
      <c r="D3077" s="9"/>
    </row>
    <row r="3078" spans="1:4" x14ac:dyDescent="0.25">
      <c r="A3078" s="7" t="str">
        <f t="shared" si="48"/>
        <v>2012.2</v>
      </c>
      <c r="B3078" s="54">
        <v>41003</v>
      </c>
      <c r="C3078" s="52">
        <v>3.37</v>
      </c>
      <c r="D3078" s="9"/>
    </row>
    <row r="3079" spans="1:4" x14ac:dyDescent="0.25">
      <c r="A3079" s="7" t="str">
        <f t="shared" si="48"/>
        <v>2012.2</v>
      </c>
      <c r="B3079" s="54">
        <v>41002</v>
      </c>
      <c r="C3079" s="52">
        <v>3.41</v>
      </c>
      <c r="D3079" s="9"/>
    </row>
    <row r="3080" spans="1:4" x14ac:dyDescent="0.25">
      <c r="A3080" s="7" t="str">
        <f t="shared" si="48"/>
        <v>2012.2</v>
      </c>
      <c r="B3080" s="54">
        <v>41001</v>
      </c>
      <c r="C3080" s="52">
        <v>3.35</v>
      </c>
      <c r="D3080" s="9"/>
    </row>
    <row r="3081" spans="1:4" x14ac:dyDescent="0.25">
      <c r="A3081" s="7" t="str">
        <f t="shared" si="48"/>
        <v>2012.1</v>
      </c>
      <c r="B3081" s="54">
        <v>40998</v>
      </c>
      <c r="C3081" s="52">
        <v>3.35</v>
      </c>
      <c r="D3081" s="9"/>
    </row>
    <row r="3082" spans="1:4" x14ac:dyDescent="0.25">
      <c r="A3082" s="7" t="str">
        <f t="shared" si="48"/>
        <v>2012.1</v>
      </c>
      <c r="B3082" s="54">
        <v>40997</v>
      </c>
      <c r="C3082" s="52">
        <v>3.27</v>
      </c>
      <c r="D3082" s="9"/>
    </row>
    <row r="3083" spans="1:4" x14ac:dyDescent="0.25">
      <c r="A3083" s="7" t="str">
        <f t="shared" si="48"/>
        <v>2012.1</v>
      </c>
      <c r="B3083" s="54">
        <v>40996</v>
      </c>
      <c r="C3083" s="52">
        <v>3.31</v>
      </c>
      <c r="D3083" s="9"/>
    </row>
    <row r="3084" spans="1:4" x14ac:dyDescent="0.25">
      <c r="A3084" s="7" t="str">
        <f t="shared" si="48"/>
        <v>2012.1</v>
      </c>
      <c r="B3084" s="54">
        <v>40995</v>
      </c>
      <c r="C3084" s="52">
        <v>3.29</v>
      </c>
      <c r="D3084" s="9"/>
    </row>
    <row r="3085" spans="1:4" x14ac:dyDescent="0.25">
      <c r="A3085" s="7" t="str">
        <f t="shared" si="48"/>
        <v>2012.1</v>
      </c>
      <c r="B3085" s="54">
        <v>40994</v>
      </c>
      <c r="C3085" s="52">
        <v>3.33</v>
      </c>
      <c r="D3085" s="9"/>
    </row>
    <row r="3086" spans="1:4" x14ac:dyDescent="0.25">
      <c r="A3086" s="7" t="str">
        <f t="shared" si="48"/>
        <v>2012.1</v>
      </c>
      <c r="B3086" s="54">
        <v>40991</v>
      </c>
      <c r="C3086" s="52">
        <v>3.31</v>
      </c>
      <c r="D3086" s="9"/>
    </row>
    <row r="3087" spans="1:4" x14ac:dyDescent="0.25">
      <c r="A3087" s="7" t="str">
        <f t="shared" si="48"/>
        <v>2012.1</v>
      </c>
      <c r="B3087" s="54">
        <v>40990</v>
      </c>
      <c r="C3087" s="52">
        <v>3.37</v>
      </c>
      <c r="D3087" s="9"/>
    </row>
    <row r="3088" spans="1:4" x14ac:dyDescent="0.25">
      <c r="A3088" s="7" t="str">
        <f t="shared" si="48"/>
        <v>2012.1</v>
      </c>
      <c r="B3088" s="54">
        <v>40989</v>
      </c>
      <c r="C3088" s="52">
        <v>3.38</v>
      </c>
      <c r="D3088" s="9"/>
    </row>
    <row r="3089" spans="1:4" x14ac:dyDescent="0.25">
      <c r="A3089" s="7" t="str">
        <f t="shared" si="48"/>
        <v>2012.1</v>
      </c>
      <c r="B3089" s="54">
        <v>40988</v>
      </c>
      <c r="C3089" s="52">
        <v>3.46</v>
      </c>
      <c r="D3089" s="9"/>
    </row>
    <row r="3090" spans="1:4" x14ac:dyDescent="0.25">
      <c r="A3090" s="7" t="str">
        <f t="shared" si="48"/>
        <v>2012.1</v>
      </c>
      <c r="B3090" s="54">
        <v>40987</v>
      </c>
      <c r="C3090" s="52">
        <v>3.48</v>
      </c>
      <c r="D3090" s="9"/>
    </row>
    <row r="3091" spans="1:4" x14ac:dyDescent="0.25">
      <c r="A3091" s="7" t="str">
        <f t="shared" si="48"/>
        <v>2012.1</v>
      </c>
      <c r="B3091" s="54">
        <v>40984</v>
      </c>
      <c r="C3091" s="52">
        <v>3.41</v>
      </c>
      <c r="D3091" s="9"/>
    </row>
    <row r="3092" spans="1:4" x14ac:dyDescent="0.25">
      <c r="A3092" s="7" t="str">
        <f t="shared" si="48"/>
        <v>2012.1</v>
      </c>
      <c r="B3092" s="54">
        <v>40983</v>
      </c>
      <c r="C3092" s="52">
        <v>3.41</v>
      </c>
      <c r="D3092" s="9"/>
    </row>
    <row r="3093" spans="1:4" x14ac:dyDescent="0.25">
      <c r="A3093" s="7" t="str">
        <f t="shared" si="48"/>
        <v>2012.1</v>
      </c>
      <c r="B3093" s="54">
        <v>40982</v>
      </c>
      <c r="C3093" s="52">
        <v>3.43</v>
      </c>
      <c r="D3093" s="9"/>
    </row>
    <row r="3094" spans="1:4" x14ac:dyDescent="0.25">
      <c r="A3094" s="7" t="str">
        <f t="shared" si="48"/>
        <v>2012.1</v>
      </c>
      <c r="B3094" s="54">
        <v>40981</v>
      </c>
      <c r="C3094" s="52">
        <v>3.26</v>
      </c>
      <c r="D3094" s="9"/>
    </row>
    <row r="3095" spans="1:4" x14ac:dyDescent="0.25">
      <c r="A3095" s="7" t="str">
        <f t="shared" si="48"/>
        <v>2012.1</v>
      </c>
      <c r="B3095" s="54">
        <v>40980</v>
      </c>
      <c r="C3095" s="52">
        <v>3.17</v>
      </c>
      <c r="D3095" s="9"/>
    </row>
    <row r="3096" spans="1:4" x14ac:dyDescent="0.25">
      <c r="A3096" s="7" t="str">
        <f t="shared" si="48"/>
        <v>2012.1</v>
      </c>
      <c r="B3096" s="54">
        <v>40977</v>
      </c>
      <c r="C3096" s="52">
        <v>3.19</v>
      </c>
      <c r="D3096" s="9"/>
    </row>
    <row r="3097" spans="1:4" x14ac:dyDescent="0.25">
      <c r="A3097" s="7" t="str">
        <f t="shared" si="48"/>
        <v>2012.1</v>
      </c>
      <c r="B3097" s="54">
        <v>40976</v>
      </c>
      <c r="C3097" s="52">
        <v>3.18</v>
      </c>
      <c r="D3097" s="9"/>
    </row>
    <row r="3098" spans="1:4" x14ac:dyDescent="0.25">
      <c r="A3098" s="7" t="str">
        <f t="shared" si="48"/>
        <v>2012.1</v>
      </c>
      <c r="B3098" s="54">
        <v>40975</v>
      </c>
      <c r="C3098" s="52">
        <v>3.12</v>
      </c>
      <c r="D3098" s="9"/>
    </row>
    <row r="3099" spans="1:4" x14ac:dyDescent="0.25">
      <c r="A3099" s="7" t="str">
        <f t="shared" si="48"/>
        <v>2012.1</v>
      </c>
      <c r="B3099" s="54">
        <v>40974</v>
      </c>
      <c r="C3099" s="52">
        <v>3.08</v>
      </c>
      <c r="D3099" s="9"/>
    </row>
    <row r="3100" spans="1:4" x14ac:dyDescent="0.25">
      <c r="A3100" s="7" t="str">
        <f t="shared" si="48"/>
        <v>2012.1</v>
      </c>
      <c r="B3100" s="54">
        <v>40973</v>
      </c>
      <c r="C3100" s="52">
        <v>3.13</v>
      </c>
      <c r="D3100" s="9"/>
    </row>
    <row r="3101" spans="1:4" x14ac:dyDescent="0.25">
      <c r="A3101" s="7" t="str">
        <f t="shared" si="48"/>
        <v>2012.1</v>
      </c>
      <c r="B3101" s="54">
        <v>40970</v>
      </c>
      <c r="C3101" s="52">
        <v>3.11</v>
      </c>
      <c r="D3101" s="9"/>
    </row>
    <row r="3102" spans="1:4" x14ac:dyDescent="0.25">
      <c r="A3102" s="7" t="str">
        <f t="shared" si="48"/>
        <v>2012.1</v>
      </c>
      <c r="B3102" s="54">
        <v>40969</v>
      </c>
      <c r="C3102" s="52">
        <v>3.15</v>
      </c>
      <c r="D3102" s="9"/>
    </row>
    <row r="3103" spans="1:4" x14ac:dyDescent="0.25">
      <c r="A3103" s="7" t="str">
        <f t="shared" si="48"/>
        <v>2012.1</v>
      </c>
      <c r="B3103" s="54">
        <v>40968</v>
      </c>
      <c r="C3103" s="52">
        <v>3.08</v>
      </c>
      <c r="D3103" s="9"/>
    </row>
    <row r="3104" spans="1:4" x14ac:dyDescent="0.25">
      <c r="A3104" s="7" t="str">
        <f t="shared" si="48"/>
        <v>2012.1</v>
      </c>
      <c r="B3104" s="54">
        <v>40967</v>
      </c>
      <c r="C3104" s="52">
        <v>3.07</v>
      </c>
      <c r="D3104" s="9"/>
    </row>
    <row r="3105" spans="1:4" x14ac:dyDescent="0.25">
      <c r="A3105" s="7" t="str">
        <f t="shared" si="48"/>
        <v>2012.1</v>
      </c>
      <c r="B3105" s="54">
        <v>40966</v>
      </c>
      <c r="C3105" s="52">
        <v>3.04</v>
      </c>
      <c r="D3105" s="9"/>
    </row>
    <row r="3106" spans="1:4" x14ac:dyDescent="0.25">
      <c r="A3106" s="7" t="str">
        <f t="shared" si="48"/>
        <v>2012.1</v>
      </c>
      <c r="B3106" s="54">
        <v>40963</v>
      </c>
      <c r="C3106" s="52">
        <v>3.1</v>
      </c>
      <c r="D3106" s="9"/>
    </row>
    <row r="3107" spans="1:4" x14ac:dyDescent="0.25">
      <c r="A3107" s="7" t="str">
        <f t="shared" si="48"/>
        <v>2012.1</v>
      </c>
      <c r="B3107" s="54">
        <v>40962</v>
      </c>
      <c r="C3107" s="52">
        <v>3.13</v>
      </c>
      <c r="D3107" s="9"/>
    </row>
    <row r="3108" spans="1:4" x14ac:dyDescent="0.25">
      <c r="A3108" s="7" t="str">
        <f t="shared" si="48"/>
        <v>2012.1</v>
      </c>
      <c r="B3108" s="54">
        <v>40961</v>
      </c>
      <c r="C3108" s="52">
        <v>3.15</v>
      </c>
      <c r="D3108" s="9"/>
    </row>
    <row r="3109" spans="1:4" x14ac:dyDescent="0.25">
      <c r="A3109" s="7" t="str">
        <f t="shared" si="48"/>
        <v>2012.1</v>
      </c>
      <c r="B3109" s="54">
        <v>40960</v>
      </c>
      <c r="C3109" s="52">
        <v>3.2</v>
      </c>
      <c r="D3109" s="9"/>
    </row>
    <row r="3110" spans="1:4" x14ac:dyDescent="0.25">
      <c r="A3110" s="7" t="str">
        <f t="shared" si="48"/>
        <v>2012.1</v>
      </c>
      <c r="B3110" s="54">
        <v>40959</v>
      </c>
      <c r="C3110" s="52">
        <v>3.16</v>
      </c>
      <c r="D3110" s="9"/>
    </row>
    <row r="3111" spans="1:4" x14ac:dyDescent="0.25">
      <c r="A3111" s="7" t="str">
        <f t="shared" si="48"/>
        <v>2012.1</v>
      </c>
      <c r="B3111" s="54">
        <v>40956</v>
      </c>
      <c r="C3111" s="52">
        <v>3.16</v>
      </c>
      <c r="D3111" s="9"/>
    </row>
    <row r="3112" spans="1:4" x14ac:dyDescent="0.25">
      <c r="A3112" s="7" t="str">
        <f t="shared" si="48"/>
        <v>2012.1</v>
      </c>
      <c r="B3112" s="54">
        <v>40955</v>
      </c>
      <c r="C3112" s="52">
        <v>3.14</v>
      </c>
      <c r="D3112" s="9"/>
    </row>
    <row r="3113" spans="1:4" x14ac:dyDescent="0.25">
      <c r="A3113" s="7" t="str">
        <f t="shared" si="48"/>
        <v>2012.1</v>
      </c>
      <c r="B3113" s="54">
        <v>40954</v>
      </c>
      <c r="C3113" s="52">
        <v>3.09</v>
      </c>
      <c r="D3113" s="9"/>
    </row>
    <row r="3114" spans="1:4" x14ac:dyDescent="0.25">
      <c r="A3114" s="7" t="str">
        <f t="shared" si="48"/>
        <v>2012.1</v>
      </c>
      <c r="B3114" s="54">
        <v>40953</v>
      </c>
      <c r="C3114" s="52">
        <v>3.06</v>
      </c>
      <c r="D3114" s="9"/>
    </row>
    <row r="3115" spans="1:4" x14ac:dyDescent="0.25">
      <c r="A3115" s="7" t="str">
        <f t="shared" si="48"/>
        <v>2012.1</v>
      </c>
      <c r="B3115" s="54">
        <v>40952</v>
      </c>
      <c r="C3115" s="52">
        <v>3.14</v>
      </c>
      <c r="D3115" s="9"/>
    </row>
    <row r="3116" spans="1:4" x14ac:dyDescent="0.25">
      <c r="A3116" s="7" t="str">
        <f t="shared" si="48"/>
        <v>2012.1</v>
      </c>
      <c r="B3116" s="54">
        <v>40949</v>
      </c>
      <c r="C3116" s="52">
        <v>3.11</v>
      </c>
      <c r="D3116" s="9"/>
    </row>
    <row r="3117" spans="1:4" x14ac:dyDescent="0.25">
      <c r="A3117" s="7" t="str">
        <f t="shared" si="48"/>
        <v>2012.1</v>
      </c>
      <c r="B3117" s="54">
        <v>40948</v>
      </c>
      <c r="C3117" s="52">
        <v>3.2</v>
      </c>
      <c r="D3117" s="9"/>
    </row>
    <row r="3118" spans="1:4" x14ac:dyDescent="0.25">
      <c r="A3118" s="7" t="str">
        <f t="shared" si="48"/>
        <v>2012.1</v>
      </c>
      <c r="B3118" s="54">
        <v>40947</v>
      </c>
      <c r="C3118" s="52">
        <v>3.14</v>
      </c>
      <c r="D3118" s="9"/>
    </row>
    <row r="3119" spans="1:4" x14ac:dyDescent="0.25">
      <c r="A3119" s="7" t="str">
        <f t="shared" si="48"/>
        <v>2012.1</v>
      </c>
      <c r="B3119" s="54">
        <v>40946</v>
      </c>
      <c r="C3119" s="52">
        <v>3.14</v>
      </c>
      <c r="D3119" s="9"/>
    </row>
    <row r="3120" spans="1:4" x14ac:dyDescent="0.25">
      <c r="A3120" s="7" t="str">
        <f t="shared" si="48"/>
        <v>2012.1</v>
      </c>
      <c r="B3120" s="54">
        <v>40945</v>
      </c>
      <c r="C3120" s="52">
        <v>3.08</v>
      </c>
      <c r="D3120" s="9"/>
    </row>
    <row r="3121" spans="1:4" x14ac:dyDescent="0.25">
      <c r="A3121" s="7" t="str">
        <f t="shared" si="48"/>
        <v>2012.1</v>
      </c>
      <c r="B3121" s="54">
        <v>40942</v>
      </c>
      <c r="C3121" s="52">
        <v>3.13</v>
      </c>
      <c r="D3121" s="9"/>
    </row>
    <row r="3122" spans="1:4" x14ac:dyDescent="0.25">
      <c r="A3122" s="7" t="str">
        <f t="shared" si="48"/>
        <v>2012.1</v>
      </c>
      <c r="B3122" s="54">
        <v>40941</v>
      </c>
      <c r="C3122" s="52">
        <v>3.01</v>
      </c>
      <c r="D3122" s="9"/>
    </row>
    <row r="3123" spans="1:4" x14ac:dyDescent="0.25">
      <c r="A3123" s="7" t="str">
        <f t="shared" si="48"/>
        <v>2012.1</v>
      </c>
      <c r="B3123" s="54">
        <v>40940</v>
      </c>
      <c r="C3123" s="52">
        <v>3.01</v>
      </c>
      <c r="D3123" s="9"/>
    </row>
    <row r="3124" spans="1:4" x14ac:dyDescent="0.25">
      <c r="A3124" s="7" t="str">
        <f t="shared" si="48"/>
        <v>2012.1</v>
      </c>
      <c r="B3124" s="54">
        <v>40939</v>
      </c>
      <c r="C3124" s="52">
        <v>2.94</v>
      </c>
      <c r="D3124" s="9"/>
    </row>
    <row r="3125" spans="1:4" x14ac:dyDescent="0.25">
      <c r="A3125" s="7" t="str">
        <f t="shared" si="48"/>
        <v>2012.1</v>
      </c>
      <c r="B3125" s="54">
        <v>40938</v>
      </c>
      <c r="C3125" s="52">
        <v>2.99</v>
      </c>
      <c r="D3125" s="9"/>
    </row>
    <row r="3126" spans="1:4" x14ac:dyDescent="0.25">
      <c r="A3126" s="7" t="str">
        <f t="shared" si="48"/>
        <v>2012.1</v>
      </c>
      <c r="B3126" s="54">
        <v>40935</v>
      </c>
      <c r="C3126" s="52">
        <v>3.07</v>
      </c>
      <c r="D3126" s="9"/>
    </row>
    <row r="3127" spans="1:4" x14ac:dyDescent="0.25">
      <c r="A3127" s="7" t="str">
        <f t="shared" si="48"/>
        <v>2012.1</v>
      </c>
      <c r="B3127" s="54">
        <v>40934</v>
      </c>
      <c r="C3127" s="52">
        <v>3.1</v>
      </c>
      <c r="D3127" s="9"/>
    </row>
    <row r="3128" spans="1:4" x14ac:dyDescent="0.25">
      <c r="A3128" s="7" t="str">
        <f t="shared" si="48"/>
        <v>2012.1</v>
      </c>
      <c r="B3128" s="54">
        <v>40933</v>
      </c>
      <c r="C3128" s="52">
        <v>3.13</v>
      </c>
      <c r="D3128" s="9"/>
    </row>
    <row r="3129" spans="1:4" x14ac:dyDescent="0.25">
      <c r="A3129" s="7" t="str">
        <f t="shared" si="48"/>
        <v>2012.1</v>
      </c>
      <c r="B3129" s="54">
        <v>40932</v>
      </c>
      <c r="C3129" s="52">
        <v>3.15</v>
      </c>
      <c r="D3129" s="9"/>
    </row>
    <row r="3130" spans="1:4" x14ac:dyDescent="0.25">
      <c r="A3130" s="7" t="str">
        <f t="shared" si="48"/>
        <v>2012.1</v>
      </c>
      <c r="B3130" s="54">
        <v>40931</v>
      </c>
      <c r="C3130" s="52">
        <v>3.15</v>
      </c>
      <c r="D3130" s="9"/>
    </row>
    <row r="3131" spans="1:4" x14ac:dyDescent="0.25">
      <c r="A3131" s="7" t="str">
        <f t="shared" si="48"/>
        <v>2012.1</v>
      </c>
      <c r="B3131" s="54">
        <v>40928</v>
      </c>
      <c r="C3131" s="52">
        <v>3.1</v>
      </c>
      <c r="D3131" s="9"/>
    </row>
    <row r="3132" spans="1:4" x14ac:dyDescent="0.25">
      <c r="A3132" s="7" t="str">
        <f t="shared" si="48"/>
        <v>2012.1</v>
      </c>
      <c r="B3132" s="54">
        <v>40927</v>
      </c>
      <c r="C3132" s="52">
        <v>3.05</v>
      </c>
      <c r="D3132" s="9"/>
    </row>
    <row r="3133" spans="1:4" x14ac:dyDescent="0.25">
      <c r="A3133" s="7" t="str">
        <f t="shared" si="48"/>
        <v>2012.1</v>
      </c>
      <c r="B3133" s="54">
        <v>40926</v>
      </c>
      <c r="C3133" s="52">
        <v>2.96</v>
      </c>
      <c r="D3133" s="9"/>
    </row>
    <row r="3134" spans="1:4" x14ac:dyDescent="0.25">
      <c r="A3134" s="7" t="str">
        <f t="shared" si="48"/>
        <v>2012.1</v>
      </c>
      <c r="B3134" s="54">
        <v>40925</v>
      </c>
      <c r="C3134" s="52">
        <v>2.89</v>
      </c>
      <c r="D3134" s="9"/>
    </row>
    <row r="3135" spans="1:4" x14ac:dyDescent="0.25">
      <c r="A3135" s="7" t="str">
        <f t="shared" si="48"/>
        <v>2012.1</v>
      </c>
      <c r="B3135" s="54">
        <v>40924</v>
      </c>
      <c r="C3135" s="52">
        <v>2.91</v>
      </c>
      <c r="D3135" s="9"/>
    </row>
    <row r="3136" spans="1:4" x14ac:dyDescent="0.25">
      <c r="A3136" s="7" t="str">
        <f t="shared" si="48"/>
        <v>2012.1</v>
      </c>
      <c r="B3136" s="54">
        <v>40921</v>
      </c>
      <c r="C3136" s="52">
        <v>2.91</v>
      </c>
      <c r="D3136" s="9"/>
    </row>
    <row r="3137" spans="1:4" x14ac:dyDescent="0.25">
      <c r="A3137" s="7" t="str">
        <f t="shared" si="48"/>
        <v>2012.1</v>
      </c>
      <c r="B3137" s="54">
        <v>40920</v>
      </c>
      <c r="C3137" s="52">
        <v>2.97</v>
      </c>
      <c r="D3137" s="9"/>
    </row>
    <row r="3138" spans="1:4" x14ac:dyDescent="0.25">
      <c r="A3138" s="7" t="str">
        <f t="shared" si="48"/>
        <v>2012.1</v>
      </c>
      <c r="B3138" s="54">
        <v>40919</v>
      </c>
      <c r="C3138" s="52">
        <v>2.96</v>
      </c>
      <c r="D3138" s="9"/>
    </row>
    <row r="3139" spans="1:4" x14ac:dyDescent="0.25">
      <c r="A3139" s="7" t="str">
        <f t="shared" si="48"/>
        <v>2012.1</v>
      </c>
      <c r="B3139" s="54">
        <v>40918</v>
      </c>
      <c r="C3139" s="52">
        <v>3.04</v>
      </c>
      <c r="D3139" s="9"/>
    </row>
    <row r="3140" spans="1:4" x14ac:dyDescent="0.25">
      <c r="A3140" s="7" t="str">
        <f t="shared" ref="A3140:A3203" si="49">YEAR(B3140)&amp;"."&amp;INT((MONTH(B3140)-1)/3)+1</f>
        <v>2012.1</v>
      </c>
      <c r="B3140" s="54">
        <v>40917</v>
      </c>
      <c r="C3140" s="52">
        <v>3.02</v>
      </c>
      <c r="D3140" s="9"/>
    </row>
    <row r="3141" spans="1:4" x14ac:dyDescent="0.25">
      <c r="A3141" s="7" t="str">
        <f t="shared" si="49"/>
        <v>2012.1</v>
      </c>
      <c r="B3141" s="54">
        <v>40914</v>
      </c>
      <c r="C3141" s="52">
        <v>3.02</v>
      </c>
      <c r="D3141" s="9"/>
    </row>
    <row r="3142" spans="1:4" x14ac:dyDescent="0.25">
      <c r="A3142" s="7" t="str">
        <f t="shared" si="49"/>
        <v>2012.1</v>
      </c>
      <c r="B3142" s="54">
        <v>40913</v>
      </c>
      <c r="C3142" s="52">
        <v>3.06</v>
      </c>
      <c r="D3142" s="9"/>
    </row>
    <row r="3143" spans="1:4" x14ac:dyDescent="0.25">
      <c r="A3143" s="7" t="str">
        <f t="shared" si="49"/>
        <v>2012.1</v>
      </c>
      <c r="B3143" s="54">
        <v>40912</v>
      </c>
      <c r="C3143" s="52">
        <v>3.03</v>
      </c>
      <c r="D3143" s="9"/>
    </row>
    <row r="3144" spans="1:4" x14ac:dyDescent="0.25">
      <c r="A3144" s="7" t="str">
        <f t="shared" si="49"/>
        <v>2012.1</v>
      </c>
      <c r="B3144" s="54">
        <v>40911</v>
      </c>
      <c r="C3144" s="52">
        <v>2.98</v>
      </c>
      <c r="D3144" s="9"/>
    </row>
    <row r="3145" spans="1:4" x14ac:dyDescent="0.25">
      <c r="A3145" s="7" t="str">
        <f t="shared" si="49"/>
        <v>2012.1</v>
      </c>
      <c r="B3145" s="54">
        <v>40910</v>
      </c>
      <c r="C3145" s="52">
        <v>2.89</v>
      </c>
      <c r="D3145" s="9"/>
    </row>
    <row r="3146" spans="1:4" x14ac:dyDescent="0.25">
      <c r="A3146" s="7" t="str">
        <f t="shared" si="49"/>
        <v>2011.4</v>
      </c>
      <c r="B3146" s="54">
        <v>40907</v>
      </c>
      <c r="C3146" s="52">
        <v>2.89</v>
      </c>
      <c r="D3146" s="9"/>
    </row>
    <row r="3147" spans="1:4" x14ac:dyDescent="0.25">
      <c r="A3147" s="7" t="str">
        <f t="shared" si="49"/>
        <v>2011.4</v>
      </c>
      <c r="B3147" s="54">
        <v>40906</v>
      </c>
      <c r="C3147" s="52">
        <v>2.9</v>
      </c>
      <c r="D3147" s="9"/>
    </row>
    <row r="3148" spans="1:4" x14ac:dyDescent="0.25">
      <c r="A3148" s="7" t="str">
        <f t="shared" si="49"/>
        <v>2011.4</v>
      </c>
      <c r="B3148" s="54">
        <v>40905</v>
      </c>
      <c r="C3148" s="52">
        <v>2.91</v>
      </c>
      <c r="D3148" s="9"/>
    </row>
    <row r="3149" spans="1:4" x14ac:dyDescent="0.25">
      <c r="A3149" s="7" t="str">
        <f t="shared" si="49"/>
        <v>2011.4</v>
      </c>
      <c r="B3149" s="54">
        <v>40904</v>
      </c>
      <c r="C3149" s="52">
        <v>3.04</v>
      </c>
      <c r="D3149" s="9"/>
    </row>
    <row r="3150" spans="1:4" x14ac:dyDescent="0.25">
      <c r="A3150" s="7" t="str">
        <f t="shared" si="49"/>
        <v>2011.4</v>
      </c>
      <c r="B3150" s="54">
        <v>40903</v>
      </c>
      <c r="C3150" s="52">
        <v>3.05</v>
      </c>
      <c r="D3150" s="9"/>
    </row>
    <row r="3151" spans="1:4" x14ac:dyDescent="0.25">
      <c r="A3151" s="7" t="str">
        <f t="shared" si="49"/>
        <v>2011.4</v>
      </c>
      <c r="B3151" s="54">
        <v>40900</v>
      </c>
      <c r="C3151" s="52">
        <v>3.05</v>
      </c>
      <c r="D3151" s="9"/>
    </row>
    <row r="3152" spans="1:4" x14ac:dyDescent="0.25">
      <c r="A3152" s="7" t="str">
        <f t="shared" si="49"/>
        <v>2011.4</v>
      </c>
      <c r="B3152" s="54">
        <v>40899</v>
      </c>
      <c r="C3152" s="52">
        <v>2.99</v>
      </c>
      <c r="D3152" s="9"/>
    </row>
    <row r="3153" spans="1:4" x14ac:dyDescent="0.25">
      <c r="A3153" s="7" t="str">
        <f t="shared" si="49"/>
        <v>2011.4</v>
      </c>
      <c r="B3153" s="54">
        <v>40898</v>
      </c>
      <c r="C3153" s="52">
        <v>3</v>
      </c>
      <c r="D3153" s="9"/>
    </row>
    <row r="3154" spans="1:4" x14ac:dyDescent="0.25">
      <c r="A3154" s="7" t="str">
        <f t="shared" si="49"/>
        <v>2011.4</v>
      </c>
      <c r="B3154" s="54">
        <v>40897</v>
      </c>
      <c r="C3154" s="52">
        <v>2.93</v>
      </c>
      <c r="D3154" s="9"/>
    </row>
    <row r="3155" spans="1:4" x14ac:dyDescent="0.25">
      <c r="A3155" s="7" t="str">
        <f t="shared" si="49"/>
        <v>2011.4</v>
      </c>
      <c r="B3155" s="54">
        <v>40896</v>
      </c>
      <c r="C3155" s="52">
        <v>2.79</v>
      </c>
      <c r="D3155" s="9"/>
    </row>
    <row r="3156" spans="1:4" x14ac:dyDescent="0.25">
      <c r="A3156" s="7" t="str">
        <f t="shared" si="49"/>
        <v>2011.4</v>
      </c>
      <c r="B3156" s="54">
        <v>40893</v>
      </c>
      <c r="C3156" s="52">
        <v>2.86</v>
      </c>
      <c r="D3156" s="9"/>
    </row>
    <row r="3157" spans="1:4" x14ac:dyDescent="0.25">
      <c r="A3157" s="7" t="str">
        <f t="shared" si="49"/>
        <v>2011.4</v>
      </c>
      <c r="B3157" s="54">
        <v>40892</v>
      </c>
      <c r="C3157" s="52">
        <v>2.92</v>
      </c>
      <c r="D3157" s="9"/>
    </row>
    <row r="3158" spans="1:4" x14ac:dyDescent="0.25">
      <c r="A3158" s="7" t="str">
        <f t="shared" si="49"/>
        <v>2011.4</v>
      </c>
      <c r="B3158" s="54">
        <v>40891</v>
      </c>
      <c r="C3158" s="52">
        <v>2.91</v>
      </c>
      <c r="D3158" s="9"/>
    </row>
    <row r="3159" spans="1:4" x14ac:dyDescent="0.25">
      <c r="A3159" s="7" t="str">
        <f t="shared" si="49"/>
        <v>2011.4</v>
      </c>
      <c r="B3159" s="54">
        <v>40890</v>
      </c>
      <c r="C3159" s="52">
        <v>2.98</v>
      </c>
      <c r="D3159" s="9"/>
    </row>
    <row r="3160" spans="1:4" x14ac:dyDescent="0.25">
      <c r="A3160" s="7" t="str">
        <f t="shared" si="49"/>
        <v>2011.4</v>
      </c>
      <c r="B3160" s="54">
        <v>40889</v>
      </c>
      <c r="C3160" s="52">
        <v>3.06</v>
      </c>
      <c r="D3160" s="9"/>
    </row>
    <row r="3161" spans="1:4" x14ac:dyDescent="0.25">
      <c r="A3161" s="7" t="str">
        <f t="shared" si="49"/>
        <v>2011.4</v>
      </c>
      <c r="B3161" s="54">
        <v>40886</v>
      </c>
      <c r="C3161" s="52">
        <v>3.1</v>
      </c>
      <c r="D3161" s="9"/>
    </row>
    <row r="3162" spans="1:4" x14ac:dyDescent="0.25">
      <c r="A3162" s="7" t="str">
        <f t="shared" si="49"/>
        <v>2011.4</v>
      </c>
      <c r="B3162" s="54">
        <v>40885</v>
      </c>
      <c r="C3162" s="52">
        <v>3</v>
      </c>
      <c r="D3162" s="9"/>
    </row>
    <row r="3163" spans="1:4" x14ac:dyDescent="0.25">
      <c r="A3163" s="7" t="str">
        <f t="shared" si="49"/>
        <v>2011.4</v>
      </c>
      <c r="B3163" s="54">
        <v>40884</v>
      </c>
      <c r="C3163" s="52">
        <v>3.04</v>
      </c>
      <c r="D3163" s="9"/>
    </row>
    <row r="3164" spans="1:4" x14ac:dyDescent="0.25">
      <c r="A3164" s="7" t="str">
        <f t="shared" si="49"/>
        <v>2011.4</v>
      </c>
      <c r="B3164" s="54">
        <v>40883</v>
      </c>
      <c r="C3164" s="52">
        <v>3.09</v>
      </c>
      <c r="D3164" s="9"/>
    </row>
    <row r="3165" spans="1:4" x14ac:dyDescent="0.25">
      <c r="A3165" s="7" t="str">
        <f t="shared" si="49"/>
        <v>2011.4</v>
      </c>
      <c r="B3165" s="54">
        <v>40882</v>
      </c>
      <c r="C3165" s="52">
        <v>3.02</v>
      </c>
      <c r="D3165" s="9"/>
    </row>
    <row r="3166" spans="1:4" x14ac:dyDescent="0.25">
      <c r="A3166" s="7" t="str">
        <f t="shared" si="49"/>
        <v>2011.4</v>
      </c>
      <c r="B3166" s="54">
        <v>40879</v>
      </c>
      <c r="C3166" s="52">
        <v>3.03</v>
      </c>
      <c r="D3166" s="9"/>
    </row>
    <row r="3167" spans="1:4" x14ac:dyDescent="0.25">
      <c r="A3167" s="7" t="str">
        <f t="shared" si="49"/>
        <v>2011.4</v>
      </c>
      <c r="B3167" s="54">
        <v>40878</v>
      </c>
      <c r="C3167" s="52">
        <v>3.12</v>
      </c>
      <c r="D3167" s="9"/>
    </row>
    <row r="3168" spans="1:4" x14ac:dyDescent="0.25">
      <c r="A3168" s="7" t="str">
        <f t="shared" si="49"/>
        <v>2011.4</v>
      </c>
      <c r="B3168" s="54">
        <v>40877</v>
      </c>
      <c r="C3168" s="52">
        <v>3.06</v>
      </c>
      <c r="D3168" s="9"/>
    </row>
    <row r="3169" spans="1:4" x14ac:dyDescent="0.25">
      <c r="A3169" s="7" t="str">
        <f t="shared" si="49"/>
        <v>2011.4</v>
      </c>
      <c r="B3169" s="54">
        <v>40876</v>
      </c>
      <c r="C3169" s="52">
        <v>2.96</v>
      </c>
      <c r="D3169" s="9"/>
    </row>
    <row r="3170" spans="1:4" x14ac:dyDescent="0.25">
      <c r="A3170" s="7" t="str">
        <f t="shared" si="49"/>
        <v>2011.4</v>
      </c>
      <c r="B3170" s="54">
        <v>40875</v>
      </c>
      <c r="C3170" s="52">
        <v>2.93</v>
      </c>
      <c r="D3170" s="9"/>
    </row>
    <row r="3171" spans="1:4" x14ac:dyDescent="0.25">
      <c r="A3171" s="7" t="str">
        <f t="shared" si="49"/>
        <v>2011.4</v>
      </c>
      <c r="B3171" s="54">
        <v>40872</v>
      </c>
      <c r="C3171" s="52">
        <v>2.92</v>
      </c>
      <c r="D3171" s="9"/>
    </row>
    <row r="3172" spans="1:4" x14ac:dyDescent="0.25">
      <c r="A3172" s="7" t="str">
        <f t="shared" si="49"/>
        <v>2011.4</v>
      </c>
      <c r="B3172" s="54">
        <v>40871</v>
      </c>
      <c r="C3172" s="52">
        <v>2.82</v>
      </c>
      <c r="D3172" s="9"/>
    </row>
    <row r="3173" spans="1:4" x14ac:dyDescent="0.25">
      <c r="A3173" s="7" t="str">
        <f t="shared" si="49"/>
        <v>2011.4</v>
      </c>
      <c r="B3173" s="54">
        <v>40870</v>
      </c>
      <c r="C3173" s="52">
        <v>2.82</v>
      </c>
      <c r="D3173" s="9"/>
    </row>
    <row r="3174" spans="1:4" x14ac:dyDescent="0.25">
      <c r="A3174" s="7" t="str">
        <f t="shared" si="49"/>
        <v>2011.4</v>
      </c>
      <c r="B3174" s="54">
        <v>40869</v>
      </c>
      <c r="C3174" s="52">
        <v>2.91</v>
      </c>
      <c r="D3174" s="9"/>
    </row>
    <row r="3175" spans="1:4" x14ac:dyDescent="0.25">
      <c r="A3175" s="7" t="str">
        <f t="shared" si="49"/>
        <v>2011.4</v>
      </c>
      <c r="B3175" s="54">
        <v>40868</v>
      </c>
      <c r="C3175" s="52">
        <v>2.96</v>
      </c>
      <c r="D3175" s="9"/>
    </row>
    <row r="3176" spans="1:4" x14ac:dyDescent="0.25">
      <c r="A3176" s="7" t="str">
        <f t="shared" si="49"/>
        <v>2011.4</v>
      </c>
      <c r="B3176" s="54">
        <v>40865</v>
      </c>
      <c r="C3176" s="52">
        <v>2.99</v>
      </c>
      <c r="D3176" s="9"/>
    </row>
    <row r="3177" spans="1:4" x14ac:dyDescent="0.25">
      <c r="A3177" s="7" t="str">
        <f t="shared" si="49"/>
        <v>2011.4</v>
      </c>
      <c r="B3177" s="54">
        <v>40864</v>
      </c>
      <c r="C3177" s="52">
        <v>2.98</v>
      </c>
      <c r="D3177" s="9"/>
    </row>
    <row r="3178" spans="1:4" x14ac:dyDescent="0.25">
      <c r="A3178" s="7" t="str">
        <f t="shared" si="49"/>
        <v>2011.4</v>
      </c>
      <c r="B3178" s="54">
        <v>40863</v>
      </c>
      <c r="C3178" s="52">
        <v>3.05</v>
      </c>
      <c r="D3178" s="9"/>
    </row>
    <row r="3179" spans="1:4" x14ac:dyDescent="0.25">
      <c r="A3179" s="7" t="str">
        <f t="shared" si="49"/>
        <v>2011.4</v>
      </c>
      <c r="B3179" s="54">
        <v>40862</v>
      </c>
      <c r="C3179" s="52">
        <v>3.1</v>
      </c>
      <c r="D3179" s="9"/>
    </row>
    <row r="3180" spans="1:4" x14ac:dyDescent="0.25">
      <c r="A3180" s="7" t="str">
        <f t="shared" si="49"/>
        <v>2011.4</v>
      </c>
      <c r="B3180" s="54">
        <v>40861</v>
      </c>
      <c r="C3180" s="52">
        <v>3.09</v>
      </c>
      <c r="D3180" s="9"/>
    </row>
    <row r="3181" spans="1:4" x14ac:dyDescent="0.25">
      <c r="A3181" s="7" t="str">
        <f t="shared" si="49"/>
        <v>2011.4</v>
      </c>
      <c r="B3181" s="54">
        <v>40857</v>
      </c>
      <c r="C3181" s="52">
        <v>3.12</v>
      </c>
      <c r="D3181" s="9"/>
    </row>
    <row r="3182" spans="1:4" x14ac:dyDescent="0.25">
      <c r="A3182" s="7" t="str">
        <f t="shared" si="49"/>
        <v>2011.4</v>
      </c>
      <c r="B3182" s="54">
        <v>40856</v>
      </c>
      <c r="C3182" s="52">
        <v>3.03</v>
      </c>
      <c r="D3182" s="9"/>
    </row>
    <row r="3183" spans="1:4" x14ac:dyDescent="0.25">
      <c r="A3183" s="7" t="str">
        <f t="shared" si="49"/>
        <v>2011.4</v>
      </c>
      <c r="B3183" s="54">
        <v>40855</v>
      </c>
      <c r="C3183" s="52">
        <v>3.13</v>
      </c>
      <c r="D3183" s="9"/>
    </row>
    <row r="3184" spans="1:4" x14ac:dyDescent="0.25">
      <c r="A3184" s="7" t="str">
        <f t="shared" si="49"/>
        <v>2011.4</v>
      </c>
      <c r="B3184" s="54">
        <v>40854</v>
      </c>
      <c r="C3184" s="52">
        <v>3.05</v>
      </c>
      <c r="D3184" s="9"/>
    </row>
    <row r="3185" spans="1:4" x14ac:dyDescent="0.25">
      <c r="A3185" s="7" t="str">
        <f t="shared" si="49"/>
        <v>2011.4</v>
      </c>
      <c r="B3185" s="54">
        <v>40851</v>
      </c>
      <c r="C3185" s="52">
        <v>3.09</v>
      </c>
      <c r="D3185" s="9"/>
    </row>
    <row r="3186" spans="1:4" x14ac:dyDescent="0.25">
      <c r="A3186" s="7" t="str">
        <f t="shared" si="49"/>
        <v>2011.4</v>
      </c>
      <c r="B3186" s="54">
        <v>40850</v>
      </c>
      <c r="C3186" s="52">
        <v>3.1</v>
      </c>
      <c r="D3186" s="9"/>
    </row>
    <row r="3187" spans="1:4" x14ac:dyDescent="0.25">
      <c r="A3187" s="7" t="str">
        <f t="shared" si="49"/>
        <v>2011.4</v>
      </c>
      <c r="B3187" s="54">
        <v>40849</v>
      </c>
      <c r="C3187" s="52">
        <v>3.03</v>
      </c>
      <c r="D3187" s="9"/>
    </row>
    <row r="3188" spans="1:4" x14ac:dyDescent="0.25">
      <c r="A3188" s="7" t="str">
        <f t="shared" si="49"/>
        <v>2011.4</v>
      </c>
      <c r="B3188" s="54">
        <v>40848</v>
      </c>
      <c r="C3188" s="52">
        <v>2.99</v>
      </c>
      <c r="D3188" s="9"/>
    </row>
    <row r="3189" spans="1:4" x14ac:dyDescent="0.25">
      <c r="A3189" s="7" t="str">
        <f t="shared" si="49"/>
        <v>2011.4</v>
      </c>
      <c r="B3189" s="54">
        <v>40847</v>
      </c>
      <c r="C3189" s="52">
        <v>3.16</v>
      </c>
      <c r="D3189" s="9"/>
    </row>
    <row r="3190" spans="1:4" x14ac:dyDescent="0.25">
      <c r="A3190" s="7" t="str">
        <f t="shared" si="49"/>
        <v>2011.4</v>
      </c>
      <c r="B3190" s="54">
        <v>40844</v>
      </c>
      <c r="C3190" s="52">
        <v>3.36</v>
      </c>
      <c r="D3190" s="9"/>
    </row>
    <row r="3191" spans="1:4" x14ac:dyDescent="0.25">
      <c r="A3191" s="7" t="str">
        <f t="shared" si="49"/>
        <v>2011.4</v>
      </c>
      <c r="B3191" s="54">
        <v>40843</v>
      </c>
      <c r="C3191" s="52">
        <v>3.45</v>
      </c>
      <c r="D3191" s="9"/>
    </row>
    <row r="3192" spans="1:4" x14ac:dyDescent="0.25">
      <c r="A3192" s="7" t="str">
        <f t="shared" si="49"/>
        <v>2011.4</v>
      </c>
      <c r="B3192" s="54">
        <v>40842</v>
      </c>
      <c r="C3192" s="52">
        <v>3.22</v>
      </c>
      <c r="D3192" s="9"/>
    </row>
    <row r="3193" spans="1:4" x14ac:dyDescent="0.25">
      <c r="A3193" s="7" t="str">
        <f t="shared" si="49"/>
        <v>2011.4</v>
      </c>
      <c r="B3193" s="54">
        <v>40841</v>
      </c>
      <c r="C3193" s="52">
        <v>3.13</v>
      </c>
      <c r="D3193" s="9"/>
    </row>
    <row r="3194" spans="1:4" x14ac:dyDescent="0.25">
      <c r="A3194" s="7" t="str">
        <f t="shared" si="49"/>
        <v>2011.4</v>
      </c>
      <c r="B3194" s="54">
        <v>40840</v>
      </c>
      <c r="C3194" s="52">
        <v>3.27</v>
      </c>
      <c r="D3194" s="9"/>
    </row>
    <row r="3195" spans="1:4" x14ac:dyDescent="0.25">
      <c r="A3195" s="7" t="str">
        <f t="shared" si="49"/>
        <v>2011.4</v>
      </c>
      <c r="B3195" s="54">
        <v>40837</v>
      </c>
      <c r="C3195" s="52">
        <v>3.26</v>
      </c>
      <c r="D3195" s="9"/>
    </row>
    <row r="3196" spans="1:4" x14ac:dyDescent="0.25">
      <c r="A3196" s="7" t="str">
        <f t="shared" si="49"/>
        <v>2011.4</v>
      </c>
      <c r="B3196" s="54">
        <v>40836</v>
      </c>
      <c r="C3196" s="52">
        <v>3.19</v>
      </c>
      <c r="D3196" s="9"/>
    </row>
    <row r="3197" spans="1:4" x14ac:dyDescent="0.25">
      <c r="A3197" s="7" t="str">
        <f t="shared" si="49"/>
        <v>2011.4</v>
      </c>
      <c r="B3197" s="54">
        <v>40835</v>
      </c>
      <c r="C3197" s="52">
        <v>3.17</v>
      </c>
      <c r="D3197" s="9"/>
    </row>
    <row r="3198" spans="1:4" x14ac:dyDescent="0.25">
      <c r="A3198" s="7" t="str">
        <f t="shared" si="49"/>
        <v>2011.4</v>
      </c>
      <c r="B3198" s="54">
        <v>40834</v>
      </c>
      <c r="C3198" s="52">
        <v>3.17</v>
      </c>
      <c r="D3198" s="9"/>
    </row>
    <row r="3199" spans="1:4" x14ac:dyDescent="0.25">
      <c r="A3199" s="7" t="str">
        <f t="shared" si="49"/>
        <v>2011.4</v>
      </c>
      <c r="B3199" s="54">
        <v>40833</v>
      </c>
      <c r="C3199" s="52">
        <v>3.13</v>
      </c>
      <c r="D3199" s="9"/>
    </row>
    <row r="3200" spans="1:4" x14ac:dyDescent="0.25">
      <c r="A3200" s="7" t="str">
        <f t="shared" si="49"/>
        <v>2011.4</v>
      </c>
      <c r="B3200" s="54">
        <v>40830</v>
      </c>
      <c r="C3200" s="52">
        <v>3.22</v>
      </c>
      <c r="D3200" s="9"/>
    </row>
    <row r="3201" spans="1:4" x14ac:dyDescent="0.25">
      <c r="A3201" s="7" t="str">
        <f t="shared" si="49"/>
        <v>2011.4</v>
      </c>
      <c r="B3201" s="54">
        <v>40829</v>
      </c>
      <c r="C3201" s="52">
        <v>3.15</v>
      </c>
      <c r="D3201" s="9"/>
    </row>
    <row r="3202" spans="1:4" x14ac:dyDescent="0.25">
      <c r="A3202" s="7" t="str">
        <f t="shared" si="49"/>
        <v>2011.4</v>
      </c>
      <c r="B3202" s="54">
        <v>40828</v>
      </c>
      <c r="C3202" s="52">
        <v>3.19</v>
      </c>
      <c r="D3202" s="9"/>
    </row>
    <row r="3203" spans="1:4" x14ac:dyDescent="0.25">
      <c r="A3203" s="7" t="str">
        <f t="shared" si="49"/>
        <v>2011.4</v>
      </c>
      <c r="B3203" s="54">
        <v>40827</v>
      </c>
      <c r="C3203" s="52">
        <v>3.11</v>
      </c>
      <c r="D3203" s="9"/>
    </row>
    <row r="3204" spans="1:4" x14ac:dyDescent="0.25">
      <c r="A3204" s="7" t="str">
        <f t="shared" ref="A3204:A3267" si="50">YEAR(B3204)&amp;"."&amp;INT((MONTH(B3204)-1)/3)+1</f>
        <v>2011.4</v>
      </c>
      <c r="B3204" s="54">
        <v>40823</v>
      </c>
      <c r="C3204" s="52">
        <v>3.02</v>
      </c>
      <c r="D3204" s="9"/>
    </row>
    <row r="3205" spans="1:4" x14ac:dyDescent="0.25">
      <c r="A3205" s="7" t="str">
        <f t="shared" si="50"/>
        <v>2011.4</v>
      </c>
      <c r="B3205" s="54">
        <v>40822</v>
      </c>
      <c r="C3205" s="52">
        <v>2.96</v>
      </c>
      <c r="D3205" s="9"/>
    </row>
    <row r="3206" spans="1:4" x14ac:dyDescent="0.25">
      <c r="A3206" s="7" t="str">
        <f t="shared" si="50"/>
        <v>2011.4</v>
      </c>
      <c r="B3206" s="54">
        <v>40821</v>
      </c>
      <c r="C3206" s="52">
        <v>2.87</v>
      </c>
      <c r="D3206" s="9"/>
    </row>
    <row r="3207" spans="1:4" x14ac:dyDescent="0.25">
      <c r="A3207" s="7" t="str">
        <f t="shared" si="50"/>
        <v>2011.4</v>
      </c>
      <c r="B3207" s="54">
        <v>40820</v>
      </c>
      <c r="C3207" s="52">
        <v>2.77</v>
      </c>
      <c r="D3207" s="9"/>
    </row>
    <row r="3208" spans="1:4" x14ac:dyDescent="0.25">
      <c r="A3208" s="7" t="str">
        <f t="shared" si="50"/>
        <v>2011.4</v>
      </c>
      <c r="B3208" s="54">
        <v>40819</v>
      </c>
      <c r="C3208" s="52">
        <v>2.76</v>
      </c>
      <c r="D3208" s="9"/>
    </row>
    <row r="3209" spans="1:4" x14ac:dyDescent="0.25">
      <c r="A3209" s="7" t="str">
        <f t="shared" si="50"/>
        <v>2011.3</v>
      </c>
      <c r="B3209" s="54">
        <v>40816</v>
      </c>
      <c r="C3209" s="52">
        <v>2.9</v>
      </c>
      <c r="D3209" s="9"/>
    </row>
    <row r="3210" spans="1:4" x14ac:dyDescent="0.25">
      <c r="A3210" s="7" t="str">
        <f t="shared" si="50"/>
        <v>2011.3</v>
      </c>
      <c r="B3210" s="54">
        <v>40815</v>
      </c>
      <c r="C3210" s="52">
        <v>3.03</v>
      </c>
      <c r="D3210" s="9"/>
    </row>
    <row r="3211" spans="1:4" x14ac:dyDescent="0.25">
      <c r="A3211" s="7" t="str">
        <f t="shared" si="50"/>
        <v>2011.3</v>
      </c>
      <c r="B3211" s="54">
        <v>40814</v>
      </c>
      <c r="C3211" s="52">
        <v>3.1</v>
      </c>
      <c r="D3211" s="9"/>
    </row>
    <row r="3212" spans="1:4" x14ac:dyDescent="0.25">
      <c r="A3212" s="7" t="str">
        <f t="shared" si="50"/>
        <v>2011.3</v>
      </c>
      <c r="B3212" s="54">
        <v>40813</v>
      </c>
      <c r="C3212" s="52">
        <v>3.08</v>
      </c>
      <c r="D3212" s="9"/>
    </row>
    <row r="3213" spans="1:4" x14ac:dyDescent="0.25">
      <c r="A3213" s="7" t="str">
        <f t="shared" si="50"/>
        <v>2011.3</v>
      </c>
      <c r="B3213" s="54">
        <v>40812</v>
      </c>
      <c r="C3213" s="52">
        <v>2.99</v>
      </c>
      <c r="D3213" s="9"/>
    </row>
    <row r="3214" spans="1:4" x14ac:dyDescent="0.25">
      <c r="A3214" s="7" t="str">
        <f t="shared" si="50"/>
        <v>2011.3</v>
      </c>
      <c r="B3214" s="54">
        <v>40809</v>
      </c>
      <c r="C3214" s="52">
        <v>2.89</v>
      </c>
      <c r="D3214" s="9"/>
    </row>
    <row r="3215" spans="1:4" x14ac:dyDescent="0.25">
      <c r="A3215" s="7" t="str">
        <f t="shared" si="50"/>
        <v>2011.3</v>
      </c>
      <c r="B3215" s="54">
        <v>40808</v>
      </c>
      <c r="C3215" s="52">
        <v>2.78</v>
      </c>
      <c r="D3215" s="9"/>
    </row>
    <row r="3216" spans="1:4" x14ac:dyDescent="0.25">
      <c r="A3216" s="7" t="str">
        <f t="shared" si="50"/>
        <v>2011.3</v>
      </c>
      <c r="B3216" s="54">
        <v>40807</v>
      </c>
      <c r="C3216" s="52">
        <v>3.03</v>
      </c>
      <c r="D3216" s="9"/>
    </row>
    <row r="3217" spans="1:4" x14ac:dyDescent="0.25">
      <c r="A3217" s="7" t="str">
        <f t="shared" si="50"/>
        <v>2011.3</v>
      </c>
      <c r="B3217" s="54">
        <v>40806</v>
      </c>
      <c r="C3217" s="52">
        <v>3.2</v>
      </c>
      <c r="D3217" s="9"/>
    </row>
    <row r="3218" spans="1:4" x14ac:dyDescent="0.25">
      <c r="A3218" s="7" t="str">
        <f t="shared" si="50"/>
        <v>2011.3</v>
      </c>
      <c r="B3218" s="54">
        <v>40805</v>
      </c>
      <c r="C3218" s="52">
        <v>3.22</v>
      </c>
      <c r="D3218" s="9"/>
    </row>
    <row r="3219" spans="1:4" x14ac:dyDescent="0.25">
      <c r="A3219" s="7" t="str">
        <f t="shared" si="50"/>
        <v>2011.3</v>
      </c>
      <c r="B3219" s="54">
        <v>40802</v>
      </c>
      <c r="C3219" s="52">
        <v>3.34</v>
      </c>
      <c r="D3219" s="9"/>
    </row>
    <row r="3220" spans="1:4" x14ac:dyDescent="0.25">
      <c r="A3220" s="7" t="str">
        <f t="shared" si="50"/>
        <v>2011.3</v>
      </c>
      <c r="B3220" s="54">
        <v>40801</v>
      </c>
      <c r="C3220" s="52">
        <v>3.36</v>
      </c>
      <c r="D3220" s="9"/>
    </row>
    <row r="3221" spans="1:4" x14ac:dyDescent="0.25">
      <c r="A3221" s="7" t="str">
        <f t="shared" si="50"/>
        <v>2011.3</v>
      </c>
      <c r="B3221" s="54">
        <v>40800</v>
      </c>
      <c r="C3221" s="52">
        <v>3.32</v>
      </c>
      <c r="D3221" s="9"/>
    </row>
    <row r="3222" spans="1:4" x14ac:dyDescent="0.25">
      <c r="A3222" s="7" t="str">
        <f t="shared" si="50"/>
        <v>2011.3</v>
      </c>
      <c r="B3222" s="54">
        <v>40799</v>
      </c>
      <c r="C3222" s="52">
        <v>3.32</v>
      </c>
      <c r="D3222" s="9"/>
    </row>
    <row r="3223" spans="1:4" x14ac:dyDescent="0.25">
      <c r="A3223" s="7" t="str">
        <f t="shared" si="50"/>
        <v>2011.3</v>
      </c>
      <c r="B3223" s="54">
        <v>40798</v>
      </c>
      <c r="C3223" s="52">
        <v>3.24</v>
      </c>
      <c r="D3223" s="9"/>
    </row>
    <row r="3224" spans="1:4" x14ac:dyDescent="0.25">
      <c r="A3224" s="7" t="str">
        <f t="shared" si="50"/>
        <v>2011.3</v>
      </c>
      <c r="B3224" s="54">
        <v>40795</v>
      </c>
      <c r="C3224" s="52">
        <v>3.26</v>
      </c>
      <c r="D3224" s="9"/>
    </row>
    <row r="3225" spans="1:4" x14ac:dyDescent="0.25">
      <c r="A3225" s="7" t="str">
        <f t="shared" si="50"/>
        <v>2011.3</v>
      </c>
      <c r="B3225" s="54">
        <v>40794</v>
      </c>
      <c r="C3225" s="52">
        <v>3.32</v>
      </c>
      <c r="D3225" s="9"/>
    </row>
    <row r="3226" spans="1:4" x14ac:dyDescent="0.25">
      <c r="A3226" s="7" t="str">
        <f t="shared" si="50"/>
        <v>2011.3</v>
      </c>
      <c r="B3226" s="54">
        <v>40793</v>
      </c>
      <c r="C3226" s="52">
        <v>3.36</v>
      </c>
      <c r="D3226" s="9"/>
    </row>
    <row r="3227" spans="1:4" x14ac:dyDescent="0.25">
      <c r="A3227" s="7" t="str">
        <f t="shared" si="50"/>
        <v>2011.3</v>
      </c>
      <c r="B3227" s="54">
        <v>40792</v>
      </c>
      <c r="C3227" s="52">
        <v>3.26</v>
      </c>
      <c r="D3227" s="9"/>
    </row>
    <row r="3228" spans="1:4" x14ac:dyDescent="0.25">
      <c r="A3228" s="7" t="str">
        <f t="shared" si="50"/>
        <v>2011.3</v>
      </c>
      <c r="B3228" s="54">
        <v>40791</v>
      </c>
      <c r="C3228" s="52">
        <v>3.32</v>
      </c>
      <c r="D3228" s="9"/>
    </row>
    <row r="3229" spans="1:4" x14ac:dyDescent="0.25">
      <c r="A3229" s="7" t="str">
        <f t="shared" si="50"/>
        <v>2011.3</v>
      </c>
      <c r="B3229" s="54">
        <v>40788</v>
      </c>
      <c r="C3229" s="52">
        <v>3.32</v>
      </c>
      <c r="D3229" s="9"/>
    </row>
    <row r="3230" spans="1:4" x14ac:dyDescent="0.25">
      <c r="A3230" s="7" t="str">
        <f t="shared" si="50"/>
        <v>2011.3</v>
      </c>
      <c r="B3230" s="54">
        <v>40787</v>
      </c>
      <c r="C3230" s="52">
        <v>3.51</v>
      </c>
      <c r="D3230" s="9"/>
    </row>
    <row r="3231" spans="1:4" x14ac:dyDescent="0.25">
      <c r="A3231" s="7" t="str">
        <f t="shared" si="50"/>
        <v>2011.3</v>
      </c>
      <c r="B3231" s="54">
        <v>40786</v>
      </c>
      <c r="C3231" s="52">
        <v>3.6</v>
      </c>
      <c r="D3231" s="9"/>
    </row>
    <row r="3232" spans="1:4" x14ac:dyDescent="0.25">
      <c r="A3232" s="7" t="str">
        <f t="shared" si="50"/>
        <v>2011.3</v>
      </c>
      <c r="B3232" s="54">
        <v>40785</v>
      </c>
      <c r="C3232" s="52">
        <v>3.53</v>
      </c>
      <c r="D3232" s="9"/>
    </row>
    <row r="3233" spans="1:4" x14ac:dyDescent="0.25">
      <c r="A3233" s="7" t="str">
        <f t="shared" si="50"/>
        <v>2011.3</v>
      </c>
      <c r="B3233" s="54">
        <v>40784</v>
      </c>
      <c r="C3233" s="52">
        <v>3.63</v>
      </c>
      <c r="D3233" s="9"/>
    </row>
    <row r="3234" spans="1:4" x14ac:dyDescent="0.25">
      <c r="A3234" s="7" t="str">
        <f t="shared" si="50"/>
        <v>2011.3</v>
      </c>
      <c r="B3234" s="54">
        <v>40781</v>
      </c>
      <c r="C3234" s="52">
        <v>3.54</v>
      </c>
      <c r="D3234" s="9"/>
    </row>
    <row r="3235" spans="1:4" x14ac:dyDescent="0.25">
      <c r="A3235" s="7" t="str">
        <f t="shared" si="50"/>
        <v>2011.3</v>
      </c>
      <c r="B3235" s="54">
        <v>40780</v>
      </c>
      <c r="C3235" s="52">
        <v>3.6</v>
      </c>
      <c r="D3235" s="9"/>
    </row>
    <row r="3236" spans="1:4" x14ac:dyDescent="0.25">
      <c r="A3236" s="7" t="str">
        <f t="shared" si="50"/>
        <v>2011.3</v>
      </c>
      <c r="B3236" s="54">
        <v>40779</v>
      </c>
      <c r="C3236" s="52">
        <v>3.63</v>
      </c>
      <c r="D3236" s="9"/>
    </row>
    <row r="3237" spans="1:4" x14ac:dyDescent="0.25">
      <c r="A3237" s="7" t="str">
        <f t="shared" si="50"/>
        <v>2011.3</v>
      </c>
      <c r="B3237" s="54">
        <v>40778</v>
      </c>
      <c r="C3237" s="52">
        <v>3.47</v>
      </c>
      <c r="D3237" s="9"/>
    </row>
    <row r="3238" spans="1:4" x14ac:dyDescent="0.25">
      <c r="A3238" s="7" t="str">
        <f t="shared" si="50"/>
        <v>2011.3</v>
      </c>
      <c r="B3238" s="54">
        <v>40777</v>
      </c>
      <c r="C3238" s="52">
        <v>3.42</v>
      </c>
      <c r="D3238" s="9"/>
    </row>
    <row r="3239" spans="1:4" x14ac:dyDescent="0.25">
      <c r="A3239" s="7" t="str">
        <f t="shared" si="50"/>
        <v>2011.3</v>
      </c>
      <c r="B3239" s="54">
        <v>40774</v>
      </c>
      <c r="C3239" s="52">
        <v>3.39</v>
      </c>
      <c r="D3239" s="9"/>
    </row>
    <row r="3240" spans="1:4" x14ac:dyDescent="0.25">
      <c r="A3240" s="7" t="str">
        <f t="shared" si="50"/>
        <v>2011.3</v>
      </c>
      <c r="B3240" s="54">
        <v>40773</v>
      </c>
      <c r="C3240" s="52">
        <v>3.45</v>
      </c>
      <c r="D3240" s="9"/>
    </row>
    <row r="3241" spans="1:4" x14ac:dyDescent="0.25">
      <c r="A3241" s="7" t="str">
        <f t="shared" si="50"/>
        <v>2011.3</v>
      </c>
      <c r="B3241" s="54">
        <v>40772</v>
      </c>
      <c r="C3241" s="52">
        <v>3.57</v>
      </c>
      <c r="D3241" s="9"/>
    </row>
    <row r="3242" spans="1:4" x14ac:dyDescent="0.25">
      <c r="A3242" s="7" t="str">
        <f t="shared" si="50"/>
        <v>2011.3</v>
      </c>
      <c r="B3242" s="54">
        <v>40771</v>
      </c>
      <c r="C3242" s="52">
        <v>3.67</v>
      </c>
      <c r="D3242" s="9"/>
    </row>
    <row r="3243" spans="1:4" x14ac:dyDescent="0.25">
      <c r="A3243" s="7" t="str">
        <f t="shared" si="50"/>
        <v>2011.3</v>
      </c>
      <c r="B3243" s="54">
        <v>40770</v>
      </c>
      <c r="C3243" s="52">
        <v>3.75</v>
      </c>
      <c r="D3243" s="9"/>
    </row>
    <row r="3244" spans="1:4" x14ac:dyDescent="0.25">
      <c r="A3244" s="7" t="str">
        <f t="shared" si="50"/>
        <v>2011.3</v>
      </c>
      <c r="B3244" s="54">
        <v>40767</v>
      </c>
      <c r="C3244" s="52">
        <v>3.72</v>
      </c>
      <c r="D3244" s="9"/>
    </row>
    <row r="3245" spans="1:4" x14ac:dyDescent="0.25">
      <c r="A3245" s="7" t="str">
        <f t="shared" si="50"/>
        <v>2011.3</v>
      </c>
      <c r="B3245" s="54">
        <v>40766</v>
      </c>
      <c r="C3245" s="52">
        <v>3.82</v>
      </c>
      <c r="D3245" s="9"/>
    </row>
    <row r="3246" spans="1:4" x14ac:dyDescent="0.25">
      <c r="A3246" s="7" t="str">
        <f t="shared" si="50"/>
        <v>2011.3</v>
      </c>
      <c r="B3246" s="54">
        <v>40765</v>
      </c>
      <c r="C3246" s="52">
        <v>3.54</v>
      </c>
      <c r="D3246" s="9"/>
    </row>
    <row r="3247" spans="1:4" x14ac:dyDescent="0.25">
      <c r="A3247" s="7" t="str">
        <f t="shared" si="50"/>
        <v>2011.3</v>
      </c>
      <c r="B3247" s="54">
        <v>40764</v>
      </c>
      <c r="C3247" s="52">
        <v>3.56</v>
      </c>
      <c r="D3247" s="9"/>
    </row>
    <row r="3248" spans="1:4" x14ac:dyDescent="0.25">
      <c r="A3248" s="7" t="str">
        <f t="shared" si="50"/>
        <v>2011.3</v>
      </c>
      <c r="B3248" s="54">
        <v>40763</v>
      </c>
      <c r="C3248" s="52">
        <v>3.68</v>
      </c>
      <c r="D3248" s="9"/>
    </row>
    <row r="3249" spans="1:4" x14ac:dyDescent="0.25">
      <c r="A3249" s="7" t="str">
        <f t="shared" si="50"/>
        <v>2011.3</v>
      </c>
      <c r="B3249" s="54">
        <v>40760</v>
      </c>
      <c r="C3249" s="52">
        <v>3.82</v>
      </c>
      <c r="D3249" s="9"/>
    </row>
    <row r="3250" spans="1:4" x14ac:dyDescent="0.25">
      <c r="A3250" s="7" t="str">
        <f t="shared" si="50"/>
        <v>2011.3</v>
      </c>
      <c r="B3250" s="54">
        <v>40759</v>
      </c>
      <c r="C3250" s="52">
        <v>3.7</v>
      </c>
      <c r="D3250" s="9"/>
    </row>
    <row r="3251" spans="1:4" x14ac:dyDescent="0.25">
      <c r="A3251" s="7" t="str">
        <f t="shared" si="50"/>
        <v>2011.3</v>
      </c>
      <c r="B3251" s="54">
        <v>40758</v>
      </c>
      <c r="C3251" s="52">
        <v>3.89</v>
      </c>
      <c r="D3251" s="9"/>
    </row>
    <row r="3252" spans="1:4" x14ac:dyDescent="0.25">
      <c r="A3252" s="7" t="str">
        <f t="shared" si="50"/>
        <v>2011.3</v>
      </c>
      <c r="B3252" s="54">
        <v>40757</v>
      </c>
      <c r="C3252" s="52">
        <v>3.93</v>
      </c>
      <c r="D3252" s="9"/>
    </row>
    <row r="3253" spans="1:4" x14ac:dyDescent="0.25">
      <c r="A3253" s="7" t="str">
        <f t="shared" si="50"/>
        <v>2011.3</v>
      </c>
      <c r="B3253" s="54">
        <v>40756</v>
      </c>
      <c r="C3253" s="52">
        <v>4.07</v>
      </c>
      <c r="D3253" s="9"/>
    </row>
    <row r="3254" spans="1:4" x14ac:dyDescent="0.25">
      <c r="A3254" s="7" t="str">
        <f t="shared" si="50"/>
        <v>2011.3</v>
      </c>
      <c r="B3254" s="54">
        <v>40753</v>
      </c>
      <c r="C3254" s="52">
        <v>4.12</v>
      </c>
      <c r="D3254" s="9"/>
    </row>
    <row r="3255" spans="1:4" x14ac:dyDescent="0.25">
      <c r="A3255" s="7" t="str">
        <f t="shared" si="50"/>
        <v>2011.3</v>
      </c>
      <c r="B3255" s="54">
        <v>40752</v>
      </c>
      <c r="C3255" s="52">
        <v>4.26</v>
      </c>
      <c r="D3255" s="9"/>
    </row>
    <row r="3256" spans="1:4" x14ac:dyDescent="0.25">
      <c r="A3256" s="7" t="str">
        <f t="shared" si="50"/>
        <v>2011.3</v>
      </c>
      <c r="B3256" s="54">
        <v>40751</v>
      </c>
      <c r="C3256" s="52">
        <v>4.29</v>
      </c>
      <c r="D3256" s="9"/>
    </row>
    <row r="3257" spans="1:4" x14ac:dyDescent="0.25">
      <c r="A3257" s="7" t="str">
        <f t="shared" si="50"/>
        <v>2011.3</v>
      </c>
      <c r="B3257" s="54">
        <v>40750</v>
      </c>
      <c r="C3257" s="52">
        <v>4.28</v>
      </c>
      <c r="D3257" s="9"/>
    </row>
    <row r="3258" spans="1:4" x14ac:dyDescent="0.25">
      <c r="A3258" s="7" t="str">
        <f t="shared" si="50"/>
        <v>2011.3</v>
      </c>
      <c r="B3258" s="54">
        <v>40749</v>
      </c>
      <c r="C3258" s="52">
        <v>4.3099999999999996</v>
      </c>
      <c r="D3258" s="9"/>
    </row>
    <row r="3259" spans="1:4" x14ac:dyDescent="0.25">
      <c r="A3259" s="7" t="str">
        <f t="shared" si="50"/>
        <v>2011.3</v>
      </c>
      <c r="B3259" s="54">
        <v>40746</v>
      </c>
      <c r="C3259" s="52">
        <v>4.26</v>
      </c>
      <c r="D3259" s="9"/>
    </row>
    <row r="3260" spans="1:4" x14ac:dyDescent="0.25">
      <c r="A3260" s="7" t="str">
        <f t="shared" si="50"/>
        <v>2011.3</v>
      </c>
      <c r="B3260" s="54">
        <v>40745</v>
      </c>
      <c r="C3260" s="52">
        <v>4.3099999999999996</v>
      </c>
      <c r="D3260" s="9"/>
    </row>
    <row r="3261" spans="1:4" x14ac:dyDescent="0.25">
      <c r="A3261" s="7" t="str">
        <f t="shared" si="50"/>
        <v>2011.3</v>
      </c>
      <c r="B3261" s="54">
        <v>40744</v>
      </c>
      <c r="C3261" s="52">
        <v>4.25</v>
      </c>
      <c r="D3261" s="9"/>
    </row>
    <row r="3262" spans="1:4" x14ac:dyDescent="0.25">
      <c r="A3262" s="7" t="str">
        <f t="shared" si="50"/>
        <v>2011.3</v>
      </c>
      <c r="B3262" s="54">
        <v>40743</v>
      </c>
      <c r="C3262" s="52">
        <v>4.1900000000000004</v>
      </c>
      <c r="D3262" s="9"/>
    </row>
    <row r="3263" spans="1:4" x14ac:dyDescent="0.25">
      <c r="A3263" s="7" t="str">
        <f t="shared" si="50"/>
        <v>2011.3</v>
      </c>
      <c r="B3263" s="54">
        <v>40742</v>
      </c>
      <c r="C3263" s="52">
        <v>4.29</v>
      </c>
      <c r="D3263" s="9"/>
    </row>
    <row r="3264" spans="1:4" x14ac:dyDescent="0.25">
      <c r="A3264" s="7" t="str">
        <f t="shared" si="50"/>
        <v>2011.3</v>
      </c>
      <c r="B3264" s="54">
        <v>40739</v>
      </c>
      <c r="C3264" s="52">
        <v>4.26</v>
      </c>
      <c r="D3264" s="9"/>
    </row>
    <row r="3265" spans="1:4" x14ac:dyDescent="0.25">
      <c r="A3265" s="7" t="str">
        <f t="shared" si="50"/>
        <v>2011.3</v>
      </c>
      <c r="B3265" s="54">
        <v>40738</v>
      </c>
      <c r="C3265" s="52">
        <v>4.25</v>
      </c>
      <c r="D3265" s="9"/>
    </row>
    <row r="3266" spans="1:4" x14ac:dyDescent="0.25">
      <c r="A3266" s="7" t="str">
        <f t="shared" si="50"/>
        <v>2011.3</v>
      </c>
      <c r="B3266" s="54">
        <v>40737</v>
      </c>
      <c r="C3266" s="52">
        <v>4.17</v>
      </c>
      <c r="D3266" s="9"/>
    </row>
    <row r="3267" spans="1:4" x14ac:dyDescent="0.25">
      <c r="A3267" s="7" t="str">
        <f t="shared" si="50"/>
        <v>2011.3</v>
      </c>
      <c r="B3267" s="54">
        <v>40736</v>
      </c>
      <c r="C3267" s="52">
        <v>4.1900000000000004</v>
      </c>
      <c r="D3267" s="9"/>
    </row>
    <row r="3268" spans="1:4" x14ac:dyDescent="0.25">
      <c r="A3268" s="7" t="str">
        <f t="shared" ref="A3268:A3331" si="51">YEAR(B3268)&amp;"."&amp;INT((MONTH(B3268)-1)/3)+1</f>
        <v>2011.3</v>
      </c>
      <c r="B3268" s="54">
        <v>40735</v>
      </c>
      <c r="C3268" s="52">
        <v>4.2</v>
      </c>
      <c r="D3268" s="9"/>
    </row>
    <row r="3269" spans="1:4" x14ac:dyDescent="0.25">
      <c r="A3269" s="7" t="str">
        <f t="shared" si="51"/>
        <v>2011.3</v>
      </c>
      <c r="B3269" s="54">
        <v>40732</v>
      </c>
      <c r="C3269" s="52">
        <v>4.2699999999999996</v>
      </c>
      <c r="D3269" s="9"/>
    </row>
    <row r="3270" spans="1:4" x14ac:dyDescent="0.25">
      <c r="A3270" s="7" t="str">
        <f t="shared" si="51"/>
        <v>2011.3</v>
      </c>
      <c r="B3270" s="54">
        <v>40731</v>
      </c>
      <c r="C3270" s="52">
        <v>4.37</v>
      </c>
      <c r="D3270" s="9"/>
    </row>
    <row r="3271" spans="1:4" x14ac:dyDescent="0.25">
      <c r="A3271" s="7" t="str">
        <f t="shared" si="51"/>
        <v>2011.3</v>
      </c>
      <c r="B3271" s="54">
        <v>40730</v>
      </c>
      <c r="C3271" s="52">
        <v>4.3499999999999996</v>
      </c>
      <c r="D3271" s="9"/>
    </row>
    <row r="3272" spans="1:4" x14ac:dyDescent="0.25">
      <c r="A3272" s="7" t="str">
        <f t="shared" si="51"/>
        <v>2011.3</v>
      </c>
      <c r="B3272" s="54">
        <v>40729</v>
      </c>
      <c r="C3272" s="52">
        <v>4.3899999999999997</v>
      </c>
      <c r="D3272" s="9"/>
    </row>
    <row r="3273" spans="1:4" x14ac:dyDescent="0.25">
      <c r="A3273" s="7" t="str">
        <f t="shared" si="51"/>
        <v>2011.3</v>
      </c>
      <c r="B3273" s="54">
        <v>40728</v>
      </c>
      <c r="C3273" s="52">
        <v>4.4000000000000004</v>
      </c>
      <c r="D3273" s="9"/>
    </row>
    <row r="3274" spans="1:4" x14ac:dyDescent="0.25">
      <c r="A3274" s="7" t="str">
        <f t="shared" si="51"/>
        <v>2011.3</v>
      </c>
      <c r="B3274" s="54">
        <v>40725</v>
      </c>
      <c r="C3274" s="52">
        <v>4.4000000000000004</v>
      </c>
      <c r="D3274" s="9"/>
    </row>
    <row r="3275" spans="1:4" x14ac:dyDescent="0.25">
      <c r="A3275" s="7" t="str">
        <f t="shared" si="51"/>
        <v>2011.2</v>
      </c>
      <c r="B3275" s="54">
        <v>40724</v>
      </c>
      <c r="C3275" s="52">
        <v>4.38</v>
      </c>
      <c r="D3275" s="9"/>
    </row>
    <row r="3276" spans="1:4" x14ac:dyDescent="0.25">
      <c r="A3276" s="7" t="str">
        <f t="shared" si="51"/>
        <v>2011.2</v>
      </c>
      <c r="B3276" s="54">
        <v>40723</v>
      </c>
      <c r="C3276" s="52">
        <v>4.3899999999999997</v>
      </c>
      <c r="D3276" s="9"/>
    </row>
    <row r="3277" spans="1:4" x14ac:dyDescent="0.25">
      <c r="A3277" s="7" t="str">
        <f t="shared" si="51"/>
        <v>2011.2</v>
      </c>
      <c r="B3277" s="54">
        <v>40722</v>
      </c>
      <c r="C3277" s="52">
        <v>4.33</v>
      </c>
      <c r="D3277" s="9"/>
    </row>
    <row r="3278" spans="1:4" x14ac:dyDescent="0.25">
      <c r="A3278" s="7" t="str">
        <f t="shared" si="51"/>
        <v>2011.2</v>
      </c>
      <c r="B3278" s="54">
        <v>40721</v>
      </c>
      <c r="C3278" s="52">
        <v>4.28</v>
      </c>
      <c r="D3278" s="9"/>
    </row>
    <row r="3279" spans="1:4" x14ac:dyDescent="0.25">
      <c r="A3279" s="7" t="str">
        <f t="shared" si="51"/>
        <v>2011.2</v>
      </c>
      <c r="B3279" s="54">
        <v>40718</v>
      </c>
      <c r="C3279" s="52">
        <v>4.17</v>
      </c>
      <c r="D3279" s="9"/>
    </row>
    <row r="3280" spans="1:4" x14ac:dyDescent="0.25">
      <c r="A3280" s="7" t="str">
        <f t="shared" si="51"/>
        <v>2011.2</v>
      </c>
      <c r="B3280" s="54">
        <v>40717</v>
      </c>
      <c r="C3280" s="52">
        <v>4.17</v>
      </c>
      <c r="D3280" s="9"/>
    </row>
    <row r="3281" spans="1:4" x14ac:dyDescent="0.25">
      <c r="A3281" s="7" t="str">
        <f t="shared" si="51"/>
        <v>2011.2</v>
      </c>
      <c r="B3281" s="54">
        <v>40716</v>
      </c>
      <c r="C3281" s="52">
        <v>4.22</v>
      </c>
      <c r="D3281" s="9"/>
    </row>
    <row r="3282" spans="1:4" x14ac:dyDescent="0.25">
      <c r="A3282" s="7" t="str">
        <f t="shared" si="51"/>
        <v>2011.2</v>
      </c>
      <c r="B3282" s="54">
        <v>40715</v>
      </c>
      <c r="C3282" s="52">
        <v>4.21</v>
      </c>
      <c r="D3282" s="9"/>
    </row>
    <row r="3283" spans="1:4" x14ac:dyDescent="0.25">
      <c r="A3283" s="7" t="str">
        <f t="shared" si="51"/>
        <v>2011.2</v>
      </c>
      <c r="B3283" s="54">
        <v>40714</v>
      </c>
      <c r="C3283" s="52">
        <v>4.1900000000000004</v>
      </c>
      <c r="D3283" s="9"/>
    </row>
    <row r="3284" spans="1:4" x14ac:dyDescent="0.25">
      <c r="A3284" s="7" t="str">
        <f t="shared" si="51"/>
        <v>2011.2</v>
      </c>
      <c r="B3284" s="54">
        <v>40711</v>
      </c>
      <c r="C3284" s="52">
        <v>4.1900000000000004</v>
      </c>
      <c r="D3284" s="9"/>
    </row>
    <row r="3285" spans="1:4" x14ac:dyDescent="0.25">
      <c r="A3285" s="7" t="str">
        <f t="shared" si="51"/>
        <v>2011.2</v>
      </c>
      <c r="B3285" s="54">
        <v>40710</v>
      </c>
      <c r="C3285" s="52">
        <v>4.16</v>
      </c>
      <c r="D3285" s="9"/>
    </row>
    <row r="3286" spans="1:4" x14ac:dyDescent="0.25">
      <c r="A3286" s="7" t="str">
        <f t="shared" si="51"/>
        <v>2011.2</v>
      </c>
      <c r="B3286" s="54">
        <v>40709</v>
      </c>
      <c r="C3286" s="52">
        <v>4.1900000000000004</v>
      </c>
      <c r="D3286" s="9"/>
    </row>
    <row r="3287" spans="1:4" x14ac:dyDescent="0.25">
      <c r="A3287" s="7" t="str">
        <f t="shared" si="51"/>
        <v>2011.2</v>
      </c>
      <c r="B3287" s="54">
        <v>40708</v>
      </c>
      <c r="C3287" s="52">
        <v>4.3</v>
      </c>
      <c r="D3287" s="9"/>
    </row>
    <row r="3288" spans="1:4" x14ac:dyDescent="0.25">
      <c r="A3288" s="7" t="str">
        <f t="shared" si="51"/>
        <v>2011.2</v>
      </c>
      <c r="B3288" s="54">
        <v>40707</v>
      </c>
      <c r="C3288" s="52">
        <v>4.2</v>
      </c>
      <c r="D3288" s="9"/>
    </row>
    <row r="3289" spans="1:4" x14ac:dyDescent="0.25">
      <c r="A3289" s="7" t="str">
        <f t="shared" si="51"/>
        <v>2011.2</v>
      </c>
      <c r="B3289" s="54">
        <v>40704</v>
      </c>
      <c r="C3289" s="52">
        <v>4.18</v>
      </c>
      <c r="D3289" s="9"/>
    </row>
    <row r="3290" spans="1:4" x14ac:dyDescent="0.25">
      <c r="A3290" s="7" t="str">
        <f t="shared" si="51"/>
        <v>2011.2</v>
      </c>
      <c r="B3290" s="54">
        <v>40703</v>
      </c>
      <c r="C3290" s="52">
        <v>4.22</v>
      </c>
      <c r="D3290" s="9"/>
    </row>
    <row r="3291" spans="1:4" x14ac:dyDescent="0.25">
      <c r="A3291" s="7" t="str">
        <f t="shared" si="51"/>
        <v>2011.2</v>
      </c>
      <c r="B3291" s="54">
        <v>40702</v>
      </c>
      <c r="C3291" s="52">
        <v>4.2</v>
      </c>
      <c r="D3291" s="9"/>
    </row>
    <row r="3292" spans="1:4" x14ac:dyDescent="0.25">
      <c r="A3292" s="7" t="str">
        <f t="shared" si="51"/>
        <v>2011.2</v>
      </c>
      <c r="B3292" s="54">
        <v>40701</v>
      </c>
      <c r="C3292" s="52">
        <v>4.2699999999999996</v>
      </c>
      <c r="D3292" s="9"/>
    </row>
    <row r="3293" spans="1:4" x14ac:dyDescent="0.25">
      <c r="A3293" s="7" t="str">
        <f t="shared" si="51"/>
        <v>2011.2</v>
      </c>
      <c r="B3293" s="54">
        <v>40700</v>
      </c>
      <c r="C3293" s="52">
        <v>4.25</v>
      </c>
      <c r="D3293" s="9"/>
    </row>
    <row r="3294" spans="1:4" x14ac:dyDescent="0.25">
      <c r="A3294" s="7" t="str">
        <f t="shared" si="51"/>
        <v>2011.2</v>
      </c>
      <c r="B3294" s="54">
        <v>40697</v>
      </c>
      <c r="C3294" s="52">
        <v>4.22</v>
      </c>
      <c r="D3294" s="9"/>
    </row>
    <row r="3295" spans="1:4" x14ac:dyDescent="0.25">
      <c r="A3295" s="7" t="str">
        <f t="shared" si="51"/>
        <v>2011.2</v>
      </c>
      <c r="B3295" s="54">
        <v>40696</v>
      </c>
      <c r="C3295" s="52">
        <v>4.25</v>
      </c>
      <c r="D3295" s="9"/>
    </row>
    <row r="3296" spans="1:4" x14ac:dyDescent="0.25">
      <c r="A3296" s="7" t="str">
        <f t="shared" si="51"/>
        <v>2011.2</v>
      </c>
      <c r="B3296" s="54">
        <v>40695</v>
      </c>
      <c r="C3296" s="52">
        <v>4.1500000000000004</v>
      </c>
      <c r="D3296" s="9"/>
    </row>
    <row r="3297" spans="1:4" x14ac:dyDescent="0.25">
      <c r="A3297" s="7" t="str">
        <f t="shared" si="51"/>
        <v>2011.2</v>
      </c>
      <c r="B3297" s="54">
        <v>40694</v>
      </c>
      <c r="C3297" s="52">
        <v>4.22</v>
      </c>
      <c r="D3297" s="9"/>
    </row>
    <row r="3298" spans="1:4" x14ac:dyDescent="0.25">
      <c r="A3298" s="7" t="str">
        <f t="shared" si="51"/>
        <v>2011.2</v>
      </c>
      <c r="B3298" s="54">
        <v>40693</v>
      </c>
      <c r="C3298" s="52">
        <v>4.24</v>
      </c>
      <c r="D3298" s="9"/>
    </row>
    <row r="3299" spans="1:4" x14ac:dyDescent="0.25">
      <c r="A3299" s="7" t="str">
        <f t="shared" si="51"/>
        <v>2011.2</v>
      </c>
      <c r="B3299" s="54">
        <v>40690</v>
      </c>
      <c r="C3299" s="52">
        <v>4.24</v>
      </c>
      <c r="D3299" s="9"/>
    </row>
    <row r="3300" spans="1:4" x14ac:dyDescent="0.25">
      <c r="A3300" s="7" t="str">
        <f t="shared" si="51"/>
        <v>2011.2</v>
      </c>
      <c r="B3300" s="54">
        <v>40689</v>
      </c>
      <c r="C3300" s="52">
        <v>4.2300000000000004</v>
      </c>
      <c r="D3300" s="9"/>
    </row>
    <row r="3301" spans="1:4" x14ac:dyDescent="0.25">
      <c r="A3301" s="7" t="str">
        <f t="shared" si="51"/>
        <v>2011.2</v>
      </c>
      <c r="B3301" s="54">
        <v>40688</v>
      </c>
      <c r="C3301" s="52">
        <v>4.28</v>
      </c>
      <c r="D3301" s="9"/>
    </row>
    <row r="3302" spans="1:4" x14ac:dyDescent="0.25">
      <c r="A3302" s="7" t="str">
        <f t="shared" si="51"/>
        <v>2011.2</v>
      </c>
      <c r="B3302" s="54">
        <v>40687</v>
      </c>
      <c r="C3302" s="52">
        <v>4.26</v>
      </c>
      <c r="D3302" s="9"/>
    </row>
    <row r="3303" spans="1:4" x14ac:dyDescent="0.25">
      <c r="A3303" s="7" t="str">
        <f t="shared" si="51"/>
        <v>2011.2</v>
      </c>
      <c r="B3303" s="54">
        <v>40686</v>
      </c>
      <c r="C3303" s="52">
        <v>4.2699999999999996</v>
      </c>
      <c r="D3303" s="9"/>
    </row>
    <row r="3304" spans="1:4" x14ac:dyDescent="0.25">
      <c r="A3304" s="7" t="str">
        <f t="shared" si="51"/>
        <v>2011.2</v>
      </c>
      <c r="B3304" s="54">
        <v>40683</v>
      </c>
      <c r="C3304" s="52">
        <v>4.3</v>
      </c>
      <c r="D3304" s="9"/>
    </row>
    <row r="3305" spans="1:4" x14ac:dyDescent="0.25">
      <c r="A3305" s="7" t="str">
        <f t="shared" si="51"/>
        <v>2011.2</v>
      </c>
      <c r="B3305" s="54">
        <v>40682</v>
      </c>
      <c r="C3305" s="52">
        <v>4.3</v>
      </c>
      <c r="D3305" s="9"/>
    </row>
    <row r="3306" spans="1:4" x14ac:dyDescent="0.25">
      <c r="A3306" s="7" t="str">
        <f t="shared" si="51"/>
        <v>2011.2</v>
      </c>
      <c r="B3306" s="54">
        <v>40681</v>
      </c>
      <c r="C3306" s="52">
        <v>4.29</v>
      </c>
      <c r="D3306" s="9"/>
    </row>
    <row r="3307" spans="1:4" x14ac:dyDescent="0.25">
      <c r="A3307" s="7" t="str">
        <f t="shared" si="51"/>
        <v>2011.2</v>
      </c>
      <c r="B3307" s="54">
        <v>40680</v>
      </c>
      <c r="C3307" s="52">
        <v>4.2300000000000004</v>
      </c>
      <c r="D3307" s="9"/>
    </row>
    <row r="3308" spans="1:4" x14ac:dyDescent="0.25">
      <c r="A3308" s="7" t="str">
        <f t="shared" si="51"/>
        <v>2011.2</v>
      </c>
      <c r="B3308" s="54">
        <v>40679</v>
      </c>
      <c r="C3308" s="52">
        <v>4.28</v>
      </c>
      <c r="D3308" s="9"/>
    </row>
    <row r="3309" spans="1:4" x14ac:dyDescent="0.25">
      <c r="A3309" s="7" t="str">
        <f t="shared" si="51"/>
        <v>2011.2</v>
      </c>
      <c r="B3309" s="54">
        <v>40676</v>
      </c>
      <c r="C3309" s="52">
        <v>4.32</v>
      </c>
      <c r="D3309" s="9"/>
    </row>
    <row r="3310" spans="1:4" x14ac:dyDescent="0.25">
      <c r="A3310" s="7" t="str">
        <f t="shared" si="51"/>
        <v>2011.2</v>
      </c>
      <c r="B3310" s="54">
        <v>40675</v>
      </c>
      <c r="C3310" s="52">
        <v>4.37</v>
      </c>
      <c r="D3310" s="9"/>
    </row>
    <row r="3311" spans="1:4" x14ac:dyDescent="0.25">
      <c r="A3311" s="7" t="str">
        <f t="shared" si="51"/>
        <v>2011.2</v>
      </c>
      <c r="B3311" s="54">
        <v>40674</v>
      </c>
      <c r="C3311" s="52">
        <v>4.3099999999999996</v>
      </c>
      <c r="D3311" s="9"/>
    </row>
    <row r="3312" spans="1:4" x14ac:dyDescent="0.25">
      <c r="A3312" s="7" t="str">
        <f t="shared" si="51"/>
        <v>2011.2</v>
      </c>
      <c r="B3312" s="54">
        <v>40673</v>
      </c>
      <c r="C3312" s="52">
        <v>4.34</v>
      </c>
      <c r="D3312" s="9"/>
    </row>
    <row r="3313" spans="1:4" x14ac:dyDescent="0.25">
      <c r="A3313" s="7" t="str">
        <f t="shared" si="51"/>
        <v>2011.2</v>
      </c>
      <c r="B3313" s="54">
        <v>40672</v>
      </c>
      <c r="C3313" s="52">
        <v>4.3</v>
      </c>
      <c r="D3313" s="9"/>
    </row>
    <row r="3314" spans="1:4" x14ac:dyDescent="0.25">
      <c r="A3314" s="7" t="str">
        <f t="shared" si="51"/>
        <v>2011.2</v>
      </c>
      <c r="B3314" s="54">
        <v>40669</v>
      </c>
      <c r="C3314" s="52">
        <v>4.29</v>
      </c>
      <c r="D3314" s="9"/>
    </row>
    <row r="3315" spans="1:4" x14ac:dyDescent="0.25">
      <c r="A3315" s="7" t="str">
        <f t="shared" si="51"/>
        <v>2011.2</v>
      </c>
      <c r="B3315" s="54">
        <v>40668</v>
      </c>
      <c r="C3315" s="52">
        <v>4.26</v>
      </c>
      <c r="D3315" s="9"/>
    </row>
    <row r="3316" spans="1:4" x14ac:dyDescent="0.25">
      <c r="A3316" s="7" t="str">
        <f t="shared" si="51"/>
        <v>2011.2</v>
      </c>
      <c r="B3316" s="54">
        <v>40667</v>
      </c>
      <c r="C3316" s="52">
        <v>4.33</v>
      </c>
      <c r="D3316" s="9"/>
    </row>
    <row r="3317" spans="1:4" x14ac:dyDescent="0.25">
      <c r="A3317" s="7" t="str">
        <f t="shared" si="51"/>
        <v>2011.2</v>
      </c>
      <c r="B3317" s="54">
        <v>40666</v>
      </c>
      <c r="C3317" s="52">
        <v>4.3600000000000003</v>
      </c>
      <c r="D3317" s="9"/>
    </row>
    <row r="3318" spans="1:4" x14ac:dyDescent="0.25">
      <c r="A3318" s="7" t="str">
        <f t="shared" si="51"/>
        <v>2011.2</v>
      </c>
      <c r="B3318" s="54">
        <v>40665</v>
      </c>
      <c r="C3318" s="52">
        <v>4.38</v>
      </c>
      <c r="D3318" s="9"/>
    </row>
    <row r="3319" spans="1:4" x14ac:dyDescent="0.25">
      <c r="A3319" s="7" t="str">
        <f t="shared" si="51"/>
        <v>2011.2</v>
      </c>
      <c r="B3319" s="54">
        <v>40662</v>
      </c>
      <c r="C3319" s="52">
        <v>4.4000000000000004</v>
      </c>
      <c r="D3319" s="9"/>
    </row>
    <row r="3320" spans="1:4" x14ac:dyDescent="0.25">
      <c r="A3320" s="7" t="str">
        <f t="shared" si="51"/>
        <v>2011.2</v>
      </c>
      <c r="B3320" s="54">
        <v>40661</v>
      </c>
      <c r="C3320" s="52">
        <v>4.42</v>
      </c>
      <c r="D3320" s="9"/>
    </row>
    <row r="3321" spans="1:4" x14ac:dyDescent="0.25">
      <c r="A3321" s="7" t="str">
        <f t="shared" si="51"/>
        <v>2011.2</v>
      </c>
      <c r="B3321" s="54">
        <v>40660</v>
      </c>
      <c r="C3321" s="52">
        <v>4.45</v>
      </c>
      <c r="D3321" s="9"/>
    </row>
    <row r="3322" spans="1:4" x14ac:dyDescent="0.25">
      <c r="A3322" s="7" t="str">
        <f t="shared" si="51"/>
        <v>2011.2</v>
      </c>
      <c r="B3322" s="54">
        <v>40659</v>
      </c>
      <c r="C3322" s="52">
        <v>4.3899999999999997</v>
      </c>
      <c r="D3322" s="9"/>
    </row>
    <row r="3323" spans="1:4" x14ac:dyDescent="0.25">
      <c r="A3323" s="7" t="str">
        <f t="shared" si="51"/>
        <v>2011.2</v>
      </c>
      <c r="B3323" s="54">
        <v>40658</v>
      </c>
      <c r="C3323" s="52">
        <v>4.46</v>
      </c>
      <c r="D3323" s="9"/>
    </row>
    <row r="3324" spans="1:4" x14ac:dyDescent="0.25">
      <c r="A3324" s="7" t="str">
        <f t="shared" si="51"/>
        <v>2011.2</v>
      </c>
      <c r="B3324" s="54">
        <v>40655</v>
      </c>
      <c r="C3324" s="52">
        <v>4.47</v>
      </c>
      <c r="D3324" s="9"/>
    </row>
    <row r="3325" spans="1:4" x14ac:dyDescent="0.25">
      <c r="A3325" s="7" t="str">
        <f t="shared" si="51"/>
        <v>2011.2</v>
      </c>
      <c r="B3325" s="54">
        <v>40654</v>
      </c>
      <c r="C3325" s="52">
        <v>4.47</v>
      </c>
      <c r="D3325" s="9"/>
    </row>
    <row r="3326" spans="1:4" x14ac:dyDescent="0.25">
      <c r="A3326" s="7" t="str">
        <f t="shared" si="51"/>
        <v>2011.2</v>
      </c>
      <c r="B3326" s="54">
        <v>40653</v>
      </c>
      <c r="C3326" s="52">
        <v>4.47</v>
      </c>
      <c r="D3326" s="9"/>
    </row>
    <row r="3327" spans="1:4" x14ac:dyDescent="0.25">
      <c r="A3327" s="7" t="str">
        <f t="shared" si="51"/>
        <v>2011.2</v>
      </c>
      <c r="B3327" s="54">
        <v>40652</v>
      </c>
      <c r="C3327" s="52">
        <v>4.43</v>
      </c>
      <c r="D3327" s="9"/>
    </row>
    <row r="3328" spans="1:4" x14ac:dyDescent="0.25">
      <c r="A3328" s="7" t="str">
        <f t="shared" si="51"/>
        <v>2011.2</v>
      </c>
      <c r="B3328" s="54">
        <v>40651</v>
      </c>
      <c r="C3328" s="52">
        <v>4.45</v>
      </c>
      <c r="D3328" s="9"/>
    </row>
    <row r="3329" spans="1:4" x14ac:dyDescent="0.25">
      <c r="A3329" s="7" t="str">
        <f t="shared" si="51"/>
        <v>2011.2</v>
      </c>
      <c r="B3329" s="54">
        <v>40648</v>
      </c>
      <c r="C3329" s="52">
        <v>4.47</v>
      </c>
      <c r="D3329" s="9"/>
    </row>
    <row r="3330" spans="1:4" x14ac:dyDescent="0.25">
      <c r="A3330" s="7" t="str">
        <f t="shared" si="51"/>
        <v>2011.2</v>
      </c>
      <c r="B3330" s="54">
        <v>40647</v>
      </c>
      <c r="C3330" s="52">
        <v>4.53</v>
      </c>
      <c r="D3330" s="9"/>
    </row>
    <row r="3331" spans="1:4" x14ac:dyDescent="0.25">
      <c r="A3331" s="7" t="str">
        <f t="shared" si="51"/>
        <v>2011.2</v>
      </c>
      <c r="B3331" s="54">
        <v>40646</v>
      </c>
      <c r="C3331" s="52">
        <v>4.55</v>
      </c>
      <c r="D3331" s="9"/>
    </row>
    <row r="3332" spans="1:4" x14ac:dyDescent="0.25">
      <c r="A3332" s="7" t="str">
        <f t="shared" ref="A3332:A3395" si="52">YEAR(B3332)&amp;"."&amp;INT((MONTH(B3332)-1)/3)+1</f>
        <v>2011.2</v>
      </c>
      <c r="B3332" s="54">
        <v>40645</v>
      </c>
      <c r="C3332" s="52">
        <v>4.58</v>
      </c>
      <c r="D3332" s="9"/>
    </row>
    <row r="3333" spans="1:4" x14ac:dyDescent="0.25">
      <c r="A3333" s="7" t="str">
        <f t="shared" si="52"/>
        <v>2011.2</v>
      </c>
      <c r="B3333" s="54">
        <v>40644</v>
      </c>
      <c r="C3333" s="52">
        <v>4.6399999999999997</v>
      </c>
      <c r="D3333" s="9"/>
    </row>
    <row r="3334" spans="1:4" x14ac:dyDescent="0.25">
      <c r="A3334" s="7" t="str">
        <f t="shared" si="52"/>
        <v>2011.2</v>
      </c>
      <c r="B3334" s="54">
        <v>40641</v>
      </c>
      <c r="C3334" s="52">
        <v>4.63</v>
      </c>
      <c r="D3334" s="9"/>
    </row>
    <row r="3335" spans="1:4" x14ac:dyDescent="0.25">
      <c r="A3335" s="7" t="str">
        <f t="shared" si="52"/>
        <v>2011.2</v>
      </c>
      <c r="B3335" s="54">
        <v>40640</v>
      </c>
      <c r="C3335" s="52">
        <v>4.63</v>
      </c>
      <c r="D3335" s="9"/>
    </row>
    <row r="3336" spans="1:4" x14ac:dyDescent="0.25">
      <c r="A3336" s="7" t="str">
        <f t="shared" si="52"/>
        <v>2011.2</v>
      </c>
      <c r="B3336" s="54">
        <v>40639</v>
      </c>
      <c r="C3336" s="52">
        <v>4.58</v>
      </c>
      <c r="D3336" s="9"/>
    </row>
    <row r="3337" spans="1:4" x14ac:dyDescent="0.25">
      <c r="A3337" s="7" t="str">
        <f t="shared" si="52"/>
        <v>2011.2</v>
      </c>
      <c r="B3337" s="54">
        <v>40638</v>
      </c>
      <c r="C3337" s="52">
        <v>4.51</v>
      </c>
      <c r="D3337" s="9"/>
    </row>
    <row r="3338" spans="1:4" x14ac:dyDescent="0.25">
      <c r="A3338" s="7" t="str">
        <f t="shared" si="52"/>
        <v>2011.2</v>
      </c>
      <c r="B3338" s="54">
        <v>40637</v>
      </c>
      <c r="C3338" s="52">
        <v>4.49</v>
      </c>
      <c r="D3338" s="9"/>
    </row>
    <row r="3339" spans="1:4" x14ac:dyDescent="0.25">
      <c r="A3339" s="7" t="str">
        <f t="shared" si="52"/>
        <v>2011.2</v>
      </c>
      <c r="B3339" s="54">
        <v>40634</v>
      </c>
      <c r="C3339" s="52">
        <v>4.4800000000000004</v>
      </c>
      <c r="D3339" s="9"/>
    </row>
    <row r="3340" spans="1:4" x14ac:dyDescent="0.25">
      <c r="A3340" s="7" t="str">
        <f t="shared" si="52"/>
        <v>2011.1</v>
      </c>
      <c r="B3340" s="54">
        <v>40633</v>
      </c>
      <c r="C3340" s="52">
        <v>4.51</v>
      </c>
      <c r="D3340" s="9"/>
    </row>
    <row r="3341" spans="1:4" x14ac:dyDescent="0.25">
      <c r="A3341" s="7" t="str">
        <f t="shared" si="52"/>
        <v>2011.1</v>
      </c>
      <c r="B3341" s="54">
        <v>40632</v>
      </c>
      <c r="C3341" s="52">
        <v>4.5199999999999996</v>
      </c>
      <c r="D3341" s="9"/>
    </row>
    <row r="3342" spans="1:4" x14ac:dyDescent="0.25">
      <c r="A3342" s="7" t="str">
        <f t="shared" si="52"/>
        <v>2011.1</v>
      </c>
      <c r="B3342" s="54">
        <v>40631</v>
      </c>
      <c r="C3342" s="52">
        <v>4.54</v>
      </c>
      <c r="D3342" s="9"/>
    </row>
    <row r="3343" spans="1:4" x14ac:dyDescent="0.25">
      <c r="A3343" s="7" t="str">
        <f t="shared" si="52"/>
        <v>2011.1</v>
      </c>
      <c r="B3343" s="54">
        <v>40630</v>
      </c>
      <c r="C3343" s="52">
        <v>4.51</v>
      </c>
      <c r="D3343" s="9"/>
    </row>
    <row r="3344" spans="1:4" x14ac:dyDescent="0.25">
      <c r="A3344" s="7" t="str">
        <f t="shared" si="52"/>
        <v>2011.1</v>
      </c>
      <c r="B3344" s="54">
        <v>40627</v>
      </c>
      <c r="C3344" s="52">
        <v>4.51</v>
      </c>
      <c r="D3344" s="9"/>
    </row>
    <row r="3345" spans="1:4" x14ac:dyDescent="0.25">
      <c r="A3345" s="7" t="str">
        <f t="shared" si="52"/>
        <v>2011.1</v>
      </c>
      <c r="B3345" s="54">
        <v>40626</v>
      </c>
      <c r="C3345" s="52">
        <v>4.4800000000000004</v>
      </c>
      <c r="D3345" s="9"/>
    </row>
    <row r="3346" spans="1:4" x14ac:dyDescent="0.25">
      <c r="A3346" s="7" t="str">
        <f t="shared" si="52"/>
        <v>2011.1</v>
      </c>
      <c r="B3346" s="54">
        <v>40625</v>
      </c>
      <c r="C3346" s="52">
        <v>4.4400000000000004</v>
      </c>
      <c r="D3346" s="9"/>
    </row>
    <row r="3347" spans="1:4" x14ac:dyDescent="0.25">
      <c r="A3347" s="7" t="str">
        <f t="shared" si="52"/>
        <v>2011.1</v>
      </c>
      <c r="B3347" s="54">
        <v>40624</v>
      </c>
      <c r="C3347" s="52">
        <v>4.4400000000000004</v>
      </c>
      <c r="D3347" s="9"/>
    </row>
    <row r="3348" spans="1:4" x14ac:dyDescent="0.25">
      <c r="A3348" s="7" t="str">
        <f t="shared" si="52"/>
        <v>2011.1</v>
      </c>
      <c r="B3348" s="54">
        <v>40623</v>
      </c>
      <c r="C3348" s="52">
        <v>4.45</v>
      </c>
      <c r="D3348" s="9"/>
    </row>
    <row r="3349" spans="1:4" x14ac:dyDescent="0.25">
      <c r="A3349" s="7" t="str">
        <f t="shared" si="52"/>
        <v>2011.1</v>
      </c>
      <c r="B3349" s="54">
        <v>40620</v>
      </c>
      <c r="C3349" s="52">
        <v>4.43</v>
      </c>
      <c r="D3349" s="9"/>
    </row>
    <row r="3350" spans="1:4" x14ac:dyDescent="0.25">
      <c r="A3350" s="7" t="str">
        <f t="shared" si="52"/>
        <v>2011.1</v>
      </c>
      <c r="B3350" s="54">
        <v>40619</v>
      </c>
      <c r="C3350" s="52">
        <v>4.42</v>
      </c>
      <c r="D3350" s="9"/>
    </row>
    <row r="3351" spans="1:4" x14ac:dyDescent="0.25">
      <c r="A3351" s="7" t="str">
        <f t="shared" si="52"/>
        <v>2011.1</v>
      </c>
      <c r="B3351" s="54">
        <v>40618</v>
      </c>
      <c r="C3351" s="52">
        <v>4.38</v>
      </c>
      <c r="D3351" s="9"/>
    </row>
    <row r="3352" spans="1:4" x14ac:dyDescent="0.25">
      <c r="A3352" s="7" t="str">
        <f t="shared" si="52"/>
        <v>2011.1</v>
      </c>
      <c r="B3352" s="54">
        <v>40617</v>
      </c>
      <c r="C3352" s="52">
        <v>4.47</v>
      </c>
      <c r="D3352" s="9"/>
    </row>
    <row r="3353" spans="1:4" x14ac:dyDescent="0.25">
      <c r="A3353" s="7" t="str">
        <f t="shared" si="52"/>
        <v>2011.1</v>
      </c>
      <c r="B3353" s="54">
        <v>40616</v>
      </c>
      <c r="C3353" s="52">
        <v>4.5199999999999996</v>
      </c>
      <c r="D3353" s="9"/>
    </row>
    <row r="3354" spans="1:4" x14ac:dyDescent="0.25">
      <c r="A3354" s="7" t="str">
        <f t="shared" si="52"/>
        <v>2011.1</v>
      </c>
      <c r="B3354" s="54">
        <v>40613</v>
      </c>
      <c r="C3354" s="52">
        <v>4.54</v>
      </c>
      <c r="D3354" s="9"/>
    </row>
    <row r="3355" spans="1:4" x14ac:dyDescent="0.25">
      <c r="A3355" s="7" t="str">
        <f t="shared" si="52"/>
        <v>2011.1</v>
      </c>
      <c r="B3355" s="54">
        <v>40612</v>
      </c>
      <c r="C3355" s="52">
        <v>4.53</v>
      </c>
      <c r="D3355" s="9"/>
    </row>
    <row r="3356" spans="1:4" x14ac:dyDescent="0.25">
      <c r="A3356" s="7" t="str">
        <f t="shared" si="52"/>
        <v>2011.1</v>
      </c>
      <c r="B3356" s="54">
        <v>40611</v>
      </c>
      <c r="C3356" s="52">
        <v>4.5999999999999996</v>
      </c>
      <c r="D3356" s="9"/>
    </row>
    <row r="3357" spans="1:4" x14ac:dyDescent="0.25">
      <c r="A3357" s="7" t="str">
        <f t="shared" si="52"/>
        <v>2011.1</v>
      </c>
      <c r="B3357" s="54">
        <v>40610</v>
      </c>
      <c r="C3357" s="52">
        <v>4.66</v>
      </c>
      <c r="D3357" s="9"/>
    </row>
    <row r="3358" spans="1:4" x14ac:dyDescent="0.25">
      <c r="A3358" s="7" t="str">
        <f t="shared" si="52"/>
        <v>2011.1</v>
      </c>
      <c r="B3358" s="54">
        <v>40609</v>
      </c>
      <c r="C3358" s="52">
        <v>4.6100000000000003</v>
      </c>
      <c r="D3358" s="9"/>
    </row>
    <row r="3359" spans="1:4" x14ac:dyDescent="0.25">
      <c r="A3359" s="7" t="str">
        <f t="shared" si="52"/>
        <v>2011.1</v>
      </c>
      <c r="B3359" s="54">
        <v>40606</v>
      </c>
      <c r="C3359" s="52">
        <v>4.5999999999999996</v>
      </c>
      <c r="D3359" s="9"/>
    </row>
    <row r="3360" spans="1:4" x14ac:dyDescent="0.25">
      <c r="A3360" s="7" t="str">
        <f t="shared" si="52"/>
        <v>2011.1</v>
      </c>
      <c r="B3360" s="54">
        <v>40605</v>
      </c>
      <c r="C3360" s="52">
        <v>4.6399999999999997</v>
      </c>
      <c r="D3360" s="9"/>
    </row>
    <row r="3361" spans="1:4" x14ac:dyDescent="0.25">
      <c r="A3361" s="7" t="str">
        <f t="shared" si="52"/>
        <v>2011.1</v>
      </c>
      <c r="B3361" s="54">
        <v>40604</v>
      </c>
      <c r="C3361" s="52">
        <v>4.54</v>
      </c>
      <c r="D3361" s="9"/>
    </row>
    <row r="3362" spans="1:4" x14ac:dyDescent="0.25">
      <c r="A3362" s="7" t="str">
        <f t="shared" si="52"/>
        <v>2011.1</v>
      </c>
      <c r="B3362" s="54">
        <v>40603</v>
      </c>
      <c r="C3362" s="52">
        <v>4.4800000000000004</v>
      </c>
      <c r="D3362" s="9"/>
    </row>
    <row r="3363" spans="1:4" x14ac:dyDescent="0.25">
      <c r="A3363" s="7" t="str">
        <f t="shared" si="52"/>
        <v>2011.1</v>
      </c>
      <c r="B3363" s="54">
        <v>40602</v>
      </c>
      <c r="C3363" s="52">
        <v>4.49</v>
      </c>
      <c r="D3363" s="9"/>
    </row>
    <row r="3364" spans="1:4" x14ac:dyDescent="0.25">
      <c r="A3364" s="7" t="str">
        <f t="shared" si="52"/>
        <v>2011.1</v>
      </c>
      <c r="B3364" s="54">
        <v>40599</v>
      </c>
      <c r="C3364" s="52">
        <v>4.51</v>
      </c>
      <c r="D3364" s="9"/>
    </row>
    <row r="3365" spans="1:4" x14ac:dyDescent="0.25">
      <c r="A3365" s="7" t="str">
        <f t="shared" si="52"/>
        <v>2011.1</v>
      </c>
      <c r="B3365" s="54">
        <v>40598</v>
      </c>
      <c r="C3365" s="52">
        <v>4.54</v>
      </c>
      <c r="D3365" s="9"/>
    </row>
    <row r="3366" spans="1:4" x14ac:dyDescent="0.25">
      <c r="A3366" s="7" t="str">
        <f t="shared" si="52"/>
        <v>2011.1</v>
      </c>
      <c r="B3366" s="54">
        <v>40597</v>
      </c>
      <c r="C3366" s="52">
        <v>4.59</v>
      </c>
      <c r="D3366" s="9"/>
    </row>
    <row r="3367" spans="1:4" x14ac:dyDescent="0.25">
      <c r="A3367" s="7" t="str">
        <f t="shared" si="52"/>
        <v>2011.1</v>
      </c>
      <c r="B3367" s="54">
        <v>40596</v>
      </c>
      <c r="C3367" s="52">
        <v>4.5999999999999996</v>
      </c>
      <c r="D3367" s="9"/>
    </row>
    <row r="3368" spans="1:4" x14ac:dyDescent="0.25">
      <c r="A3368" s="7" t="str">
        <f t="shared" si="52"/>
        <v>2011.1</v>
      </c>
      <c r="B3368" s="54">
        <v>40595</v>
      </c>
      <c r="C3368" s="52">
        <v>4.7</v>
      </c>
      <c r="D3368" s="9"/>
    </row>
    <row r="3369" spans="1:4" x14ac:dyDescent="0.25">
      <c r="A3369" s="7" t="str">
        <f t="shared" si="52"/>
        <v>2011.1</v>
      </c>
      <c r="B3369" s="54">
        <v>40592</v>
      </c>
      <c r="C3369" s="52">
        <v>4.7</v>
      </c>
      <c r="D3369" s="9"/>
    </row>
    <row r="3370" spans="1:4" x14ac:dyDescent="0.25">
      <c r="A3370" s="7" t="str">
        <f t="shared" si="52"/>
        <v>2011.1</v>
      </c>
      <c r="B3370" s="54">
        <v>40591</v>
      </c>
      <c r="C3370" s="52">
        <v>4.66</v>
      </c>
      <c r="D3370" s="9"/>
    </row>
    <row r="3371" spans="1:4" x14ac:dyDescent="0.25">
      <c r="A3371" s="7" t="str">
        <f t="shared" si="52"/>
        <v>2011.1</v>
      </c>
      <c r="B3371" s="54">
        <v>40590</v>
      </c>
      <c r="C3371" s="52">
        <v>4.67</v>
      </c>
      <c r="D3371" s="9"/>
    </row>
    <row r="3372" spans="1:4" x14ac:dyDescent="0.25">
      <c r="A3372" s="7" t="str">
        <f t="shared" si="52"/>
        <v>2011.1</v>
      </c>
      <c r="B3372" s="54">
        <v>40589</v>
      </c>
      <c r="C3372" s="52">
        <v>4.66</v>
      </c>
      <c r="D3372" s="9"/>
    </row>
    <row r="3373" spans="1:4" x14ac:dyDescent="0.25">
      <c r="A3373" s="7" t="str">
        <f t="shared" si="52"/>
        <v>2011.1</v>
      </c>
      <c r="B3373" s="54">
        <v>40588</v>
      </c>
      <c r="C3373" s="52">
        <v>4.67</v>
      </c>
      <c r="D3373" s="9"/>
    </row>
    <row r="3374" spans="1:4" x14ac:dyDescent="0.25">
      <c r="A3374" s="7" t="str">
        <f t="shared" si="52"/>
        <v>2011.1</v>
      </c>
      <c r="B3374" s="54">
        <v>40585</v>
      </c>
      <c r="C3374" s="52">
        <v>4.71</v>
      </c>
      <c r="D3374" s="9"/>
    </row>
    <row r="3375" spans="1:4" x14ac:dyDescent="0.25">
      <c r="A3375" s="7" t="str">
        <f t="shared" si="52"/>
        <v>2011.1</v>
      </c>
      <c r="B3375" s="54">
        <v>40584</v>
      </c>
      <c r="C3375" s="52">
        <v>4.75</v>
      </c>
      <c r="D3375" s="9"/>
    </row>
    <row r="3376" spans="1:4" x14ac:dyDescent="0.25">
      <c r="A3376" s="7" t="str">
        <f t="shared" si="52"/>
        <v>2011.1</v>
      </c>
      <c r="B3376" s="54">
        <v>40583</v>
      </c>
      <c r="C3376" s="52">
        <v>4.71</v>
      </c>
      <c r="D3376" s="9"/>
    </row>
    <row r="3377" spans="1:4" x14ac:dyDescent="0.25">
      <c r="A3377" s="7" t="str">
        <f t="shared" si="52"/>
        <v>2011.1</v>
      </c>
      <c r="B3377" s="54">
        <v>40582</v>
      </c>
      <c r="C3377" s="52">
        <v>4.76</v>
      </c>
      <c r="D3377" s="9"/>
    </row>
    <row r="3378" spans="1:4" x14ac:dyDescent="0.25">
      <c r="A3378" s="7" t="str">
        <f t="shared" si="52"/>
        <v>2011.1</v>
      </c>
      <c r="B3378" s="54">
        <v>40581</v>
      </c>
      <c r="C3378" s="52">
        <v>4.71</v>
      </c>
      <c r="D3378" s="9"/>
    </row>
    <row r="3379" spans="1:4" x14ac:dyDescent="0.25">
      <c r="A3379" s="7" t="str">
        <f t="shared" si="52"/>
        <v>2011.1</v>
      </c>
      <c r="B3379" s="54">
        <v>40578</v>
      </c>
      <c r="C3379" s="52">
        <v>4.7300000000000004</v>
      </c>
      <c r="D3379" s="9"/>
    </row>
    <row r="3380" spans="1:4" x14ac:dyDescent="0.25">
      <c r="A3380" s="7" t="str">
        <f t="shared" si="52"/>
        <v>2011.1</v>
      </c>
      <c r="B3380" s="54">
        <v>40577</v>
      </c>
      <c r="C3380" s="52">
        <v>4.67</v>
      </c>
      <c r="D3380" s="9"/>
    </row>
    <row r="3381" spans="1:4" x14ac:dyDescent="0.25">
      <c r="A3381" s="7" t="str">
        <f t="shared" si="52"/>
        <v>2011.1</v>
      </c>
      <c r="B3381" s="54">
        <v>40576</v>
      </c>
      <c r="C3381" s="52">
        <v>4.6399999999999997</v>
      </c>
      <c r="D3381" s="9"/>
    </row>
    <row r="3382" spans="1:4" x14ac:dyDescent="0.25">
      <c r="A3382" s="7" t="str">
        <f t="shared" si="52"/>
        <v>2011.1</v>
      </c>
      <c r="B3382" s="54">
        <v>40575</v>
      </c>
      <c r="C3382" s="52">
        <v>4.62</v>
      </c>
      <c r="D3382" s="9"/>
    </row>
    <row r="3383" spans="1:4" x14ac:dyDescent="0.25">
      <c r="A3383" s="7" t="str">
        <f t="shared" si="52"/>
        <v>2011.1</v>
      </c>
      <c r="B3383" s="54">
        <v>40574</v>
      </c>
      <c r="C3383" s="52">
        <v>4.58</v>
      </c>
      <c r="D3383" s="9"/>
    </row>
    <row r="3384" spans="1:4" x14ac:dyDescent="0.25">
      <c r="A3384" s="7" t="str">
        <f t="shared" si="52"/>
        <v>2011.1</v>
      </c>
      <c r="B3384" s="54">
        <v>40571</v>
      </c>
      <c r="C3384" s="52">
        <v>4.53</v>
      </c>
      <c r="D3384" s="9"/>
    </row>
    <row r="3385" spans="1:4" x14ac:dyDescent="0.25">
      <c r="A3385" s="7" t="str">
        <f t="shared" si="52"/>
        <v>2011.1</v>
      </c>
      <c r="B3385" s="54">
        <v>40570</v>
      </c>
      <c r="C3385" s="52">
        <v>4.57</v>
      </c>
      <c r="D3385" s="9"/>
    </row>
    <row r="3386" spans="1:4" x14ac:dyDescent="0.25">
      <c r="A3386" s="7" t="str">
        <f t="shared" si="52"/>
        <v>2011.1</v>
      </c>
      <c r="B3386" s="54">
        <v>40569</v>
      </c>
      <c r="C3386" s="52">
        <v>4.59</v>
      </c>
      <c r="D3386" s="9"/>
    </row>
    <row r="3387" spans="1:4" x14ac:dyDescent="0.25">
      <c r="A3387" s="7" t="str">
        <f t="shared" si="52"/>
        <v>2011.1</v>
      </c>
      <c r="B3387" s="54">
        <v>40568</v>
      </c>
      <c r="C3387" s="52">
        <v>4.4800000000000004</v>
      </c>
      <c r="D3387" s="9"/>
    </row>
    <row r="3388" spans="1:4" x14ac:dyDescent="0.25">
      <c r="A3388" s="7" t="str">
        <f t="shared" si="52"/>
        <v>2011.1</v>
      </c>
      <c r="B3388" s="54">
        <v>40567</v>
      </c>
      <c r="C3388" s="52">
        <v>4.55</v>
      </c>
      <c r="D3388" s="9"/>
    </row>
    <row r="3389" spans="1:4" x14ac:dyDescent="0.25">
      <c r="A3389" s="7" t="str">
        <f t="shared" si="52"/>
        <v>2011.1</v>
      </c>
      <c r="B3389" s="54">
        <v>40564</v>
      </c>
      <c r="C3389" s="52">
        <v>4.57</v>
      </c>
      <c r="D3389" s="9"/>
    </row>
    <row r="3390" spans="1:4" x14ac:dyDescent="0.25">
      <c r="A3390" s="7" t="str">
        <f t="shared" si="52"/>
        <v>2011.1</v>
      </c>
      <c r="B3390" s="54">
        <v>40563</v>
      </c>
      <c r="C3390" s="52">
        <v>4.5999999999999996</v>
      </c>
      <c r="D3390" s="9"/>
    </row>
    <row r="3391" spans="1:4" x14ac:dyDescent="0.25">
      <c r="A3391" s="7" t="str">
        <f t="shared" si="52"/>
        <v>2011.1</v>
      </c>
      <c r="B3391" s="54">
        <v>40562</v>
      </c>
      <c r="C3391" s="52">
        <v>4.53</v>
      </c>
      <c r="D3391" s="9"/>
    </row>
    <row r="3392" spans="1:4" x14ac:dyDescent="0.25">
      <c r="A3392" s="7" t="str">
        <f t="shared" si="52"/>
        <v>2011.1</v>
      </c>
      <c r="B3392" s="54">
        <v>40561</v>
      </c>
      <c r="C3392" s="52">
        <v>4.5599999999999996</v>
      </c>
      <c r="D3392" s="9"/>
    </row>
    <row r="3393" spans="1:4" x14ac:dyDescent="0.25">
      <c r="A3393" s="7" t="str">
        <f t="shared" si="52"/>
        <v>2011.1</v>
      </c>
      <c r="B3393" s="54">
        <v>40560</v>
      </c>
      <c r="C3393" s="52">
        <v>4.53</v>
      </c>
      <c r="D3393" s="9"/>
    </row>
    <row r="3394" spans="1:4" x14ac:dyDescent="0.25">
      <c r="A3394" s="7" t="str">
        <f t="shared" si="52"/>
        <v>2011.1</v>
      </c>
      <c r="B3394" s="54">
        <v>40557</v>
      </c>
      <c r="C3394" s="52">
        <v>4.53</v>
      </c>
      <c r="D3394" s="9"/>
    </row>
    <row r="3395" spans="1:4" x14ac:dyDescent="0.25">
      <c r="A3395" s="7" t="str">
        <f t="shared" si="52"/>
        <v>2011.1</v>
      </c>
      <c r="B3395" s="54">
        <v>40556</v>
      </c>
      <c r="C3395" s="52">
        <v>4.5</v>
      </c>
      <c r="D3395" s="9"/>
    </row>
    <row r="3396" spans="1:4" x14ac:dyDescent="0.25">
      <c r="A3396" s="7" t="str">
        <f t="shared" ref="A3396:A3459" si="53">YEAR(B3396)&amp;"."&amp;INT((MONTH(B3396)-1)/3)+1</f>
        <v>2011.1</v>
      </c>
      <c r="B3396" s="54">
        <v>40555</v>
      </c>
      <c r="C3396" s="52">
        <v>4.5199999999999996</v>
      </c>
      <c r="D3396" s="9"/>
    </row>
    <row r="3397" spans="1:4" x14ac:dyDescent="0.25">
      <c r="A3397" s="7" t="str">
        <f t="shared" si="53"/>
        <v>2011.1</v>
      </c>
      <c r="B3397" s="54">
        <v>40554</v>
      </c>
      <c r="C3397" s="52">
        <v>4.49</v>
      </c>
      <c r="D3397" s="9"/>
    </row>
    <row r="3398" spans="1:4" x14ac:dyDescent="0.25">
      <c r="A3398" s="7" t="str">
        <f t="shared" si="53"/>
        <v>2011.1</v>
      </c>
      <c r="B3398" s="54">
        <v>40553</v>
      </c>
      <c r="C3398" s="52">
        <v>4.47</v>
      </c>
      <c r="D3398" s="9"/>
    </row>
    <row r="3399" spans="1:4" x14ac:dyDescent="0.25">
      <c r="A3399" s="7" t="str">
        <f t="shared" si="53"/>
        <v>2011.1</v>
      </c>
      <c r="B3399" s="54">
        <v>40550</v>
      </c>
      <c r="C3399" s="52">
        <v>4.4800000000000004</v>
      </c>
      <c r="D3399" s="9"/>
    </row>
    <row r="3400" spans="1:4" x14ac:dyDescent="0.25">
      <c r="A3400" s="7" t="str">
        <f t="shared" si="53"/>
        <v>2011.1</v>
      </c>
      <c r="B3400" s="54">
        <v>40549</v>
      </c>
      <c r="C3400" s="52">
        <v>4.53</v>
      </c>
      <c r="D3400" s="9"/>
    </row>
    <row r="3401" spans="1:4" x14ac:dyDescent="0.25">
      <c r="A3401" s="7" t="str">
        <f t="shared" si="53"/>
        <v>2011.1</v>
      </c>
      <c r="B3401" s="54">
        <v>40548</v>
      </c>
      <c r="C3401" s="52">
        <v>4.55</v>
      </c>
      <c r="D3401" s="9"/>
    </row>
    <row r="3402" spans="1:4" x14ac:dyDescent="0.25">
      <c r="A3402" s="7" t="str">
        <f t="shared" si="53"/>
        <v>2011.1</v>
      </c>
      <c r="B3402" s="54">
        <v>40547</v>
      </c>
      <c r="C3402" s="52">
        <v>4.4400000000000004</v>
      </c>
      <c r="D3402" s="9"/>
    </row>
    <row r="3403" spans="1:4" x14ac:dyDescent="0.25">
      <c r="A3403" s="7" t="str">
        <f t="shared" si="53"/>
        <v>2011.1</v>
      </c>
      <c r="B3403" s="54">
        <v>40546</v>
      </c>
      <c r="C3403" s="52">
        <v>4.3899999999999997</v>
      </c>
      <c r="D3403" s="9"/>
    </row>
    <row r="3404" spans="1:4" x14ac:dyDescent="0.25">
      <c r="A3404" s="7" t="str">
        <f t="shared" si="53"/>
        <v>2010.4</v>
      </c>
      <c r="B3404" s="54">
        <v>40543</v>
      </c>
      <c r="C3404" s="52">
        <v>4.34</v>
      </c>
      <c r="D3404" s="9"/>
    </row>
    <row r="3405" spans="1:4" x14ac:dyDescent="0.25">
      <c r="A3405" s="7" t="str">
        <f t="shared" si="53"/>
        <v>2010.4</v>
      </c>
      <c r="B3405" s="54">
        <v>40542</v>
      </c>
      <c r="C3405" s="52">
        <v>4.43</v>
      </c>
      <c r="D3405" s="9"/>
    </row>
    <row r="3406" spans="1:4" x14ac:dyDescent="0.25">
      <c r="A3406" s="7" t="str">
        <f t="shared" si="53"/>
        <v>2010.4</v>
      </c>
      <c r="B3406" s="54">
        <v>40541</v>
      </c>
      <c r="C3406" s="52">
        <v>4.41</v>
      </c>
      <c r="D3406" s="9"/>
    </row>
    <row r="3407" spans="1:4" x14ac:dyDescent="0.25">
      <c r="A3407" s="7" t="str">
        <f t="shared" si="53"/>
        <v>2010.4</v>
      </c>
      <c r="B3407" s="54">
        <v>40540</v>
      </c>
      <c r="C3407" s="52">
        <v>4.53</v>
      </c>
      <c r="D3407" s="9"/>
    </row>
    <row r="3408" spans="1:4" x14ac:dyDescent="0.25">
      <c r="A3408" s="7" t="str">
        <f t="shared" si="53"/>
        <v>2010.4</v>
      </c>
      <c r="B3408" s="54">
        <v>40539</v>
      </c>
      <c r="C3408" s="52">
        <v>4.42</v>
      </c>
      <c r="D3408" s="9"/>
    </row>
    <row r="3409" spans="1:4" x14ac:dyDescent="0.25">
      <c r="A3409" s="7" t="str">
        <f t="shared" si="53"/>
        <v>2010.4</v>
      </c>
      <c r="B3409" s="54">
        <v>40536</v>
      </c>
      <c r="C3409" s="52">
        <v>4.47</v>
      </c>
      <c r="D3409" s="9"/>
    </row>
    <row r="3410" spans="1:4" x14ac:dyDescent="0.25">
      <c r="A3410" s="7" t="str">
        <f t="shared" si="53"/>
        <v>2010.4</v>
      </c>
      <c r="B3410" s="54">
        <v>40535</v>
      </c>
      <c r="C3410" s="52">
        <v>4.47</v>
      </c>
      <c r="D3410" s="9"/>
    </row>
    <row r="3411" spans="1:4" x14ac:dyDescent="0.25">
      <c r="A3411" s="7" t="str">
        <f t="shared" si="53"/>
        <v>2010.4</v>
      </c>
      <c r="B3411" s="54">
        <v>40534</v>
      </c>
      <c r="C3411" s="52">
        <v>4.45</v>
      </c>
      <c r="D3411" s="9"/>
    </row>
    <row r="3412" spans="1:4" x14ac:dyDescent="0.25">
      <c r="A3412" s="7" t="str">
        <f t="shared" si="53"/>
        <v>2010.4</v>
      </c>
      <c r="B3412" s="54">
        <v>40533</v>
      </c>
      <c r="C3412" s="52">
        <v>4.4400000000000004</v>
      </c>
      <c r="D3412" s="9"/>
    </row>
    <row r="3413" spans="1:4" x14ac:dyDescent="0.25">
      <c r="A3413" s="7" t="str">
        <f t="shared" si="53"/>
        <v>2010.4</v>
      </c>
      <c r="B3413" s="54">
        <v>40532</v>
      </c>
      <c r="C3413" s="52">
        <v>4.4400000000000004</v>
      </c>
      <c r="D3413" s="9"/>
    </row>
    <row r="3414" spans="1:4" x14ac:dyDescent="0.25">
      <c r="A3414" s="7" t="str">
        <f t="shared" si="53"/>
        <v>2010.4</v>
      </c>
      <c r="B3414" s="54">
        <v>40529</v>
      </c>
      <c r="C3414" s="52">
        <v>4.41</v>
      </c>
      <c r="D3414" s="9"/>
    </row>
    <row r="3415" spans="1:4" x14ac:dyDescent="0.25">
      <c r="A3415" s="7" t="str">
        <f t="shared" si="53"/>
        <v>2010.4</v>
      </c>
      <c r="B3415" s="54">
        <v>40528</v>
      </c>
      <c r="C3415" s="52">
        <v>4.57</v>
      </c>
      <c r="D3415" s="9"/>
    </row>
    <row r="3416" spans="1:4" x14ac:dyDescent="0.25">
      <c r="A3416" s="7" t="str">
        <f t="shared" si="53"/>
        <v>2010.4</v>
      </c>
      <c r="B3416" s="54">
        <v>40527</v>
      </c>
      <c r="C3416" s="52">
        <v>4.59</v>
      </c>
      <c r="D3416" s="9"/>
    </row>
    <row r="3417" spans="1:4" x14ac:dyDescent="0.25">
      <c r="A3417" s="7" t="str">
        <f t="shared" si="53"/>
        <v>2010.4</v>
      </c>
      <c r="B3417" s="54">
        <v>40526</v>
      </c>
      <c r="C3417" s="52">
        <v>4.54</v>
      </c>
      <c r="D3417" s="9"/>
    </row>
    <row r="3418" spans="1:4" x14ac:dyDescent="0.25">
      <c r="A3418" s="7" t="str">
        <f t="shared" si="53"/>
        <v>2010.4</v>
      </c>
      <c r="B3418" s="54">
        <v>40525</v>
      </c>
      <c r="C3418" s="52">
        <v>4.3899999999999997</v>
      </c>
      <c r="D3418" s="9"/>
    </row>
    <row r="3419" spans="1:4" x14ac:dyDescent="0.25">
      <c r="A3419" s="7" t="str">
        <f t="shared" si="53"/>
        <v>2010.4</v>
      </c>
      <c r="B3419" s="54">
        <v>40522</v>
      </c>
      <c r="C3419" s="52">
        <v>4.43</v>
      </c>
      <c r="D3419" s="9"/>
    </row>
    <row r="3420" spans="1:4" x14ac:dyDescent="0.25">
      <c r="A3420" s="7" t="str">
        <f t="shared" si="53"/>
        <v>2010.4</v>
      </c>
      <c r="B3420" s="54">
        <v>40521</v>
      </c>
      <c r="C3420" s="52">
        <v>4.41</v>
      </c>
      <c r="D3420" s="9"/>
    </row>
    <row r="3421" spans="1:4" x14ac:dyDescent="0.25">
      <c r="A3421" s="7" t="str">
        <f t="shared" si="53"/>
        <v>2010.4</v>
      </c>
      <c r="B3421" s="54">
        <v>40520</v>
      </c>
      <c r="C3421" s="52">
        <v>4.45</v>
      </c>
      <c r="D3421" s="9"/>
    </row>
    <row r="3422" spans="1:4" x14ac:dyDescent="0.25">
      <c r="A3422" s="7" t="str">
        <f t="shared" si="53"/>
        <v>2010.4</v>
      </c>
      <c r="B3422" s="54">
        <v>40519</v>
      </c>
      <c r="C3422" s="52">
        <v>4.3899999999999997</v>
      </c>
      <c r="D3422" s="9"/>
    </row>
    <row r="3423" spans="1:4" x14ac:dyDescent="0.25">
      <c r="A3423" s="7" t="str">
        <f t="shared" si="53"/>
        <v>2010.4</v>
      </c>
      <c r="B3423" s="54">
        <v>40518</v>
      </c>
      <c r="C3423" s="52">
        <v>4.25</v>
      </c>
      <c r="D3423" s="9"/>
    </row>
    <row r="3424" spans="1:4" x14ac:dyDescent="0.25">
      <c r="A3424" s="7" t="str">
        <f t="shared" si="53"/>
        <v>2010.4</v>
      </c>
      <c r="B3424" s="54">
        <v>40515</v>
      </c>
      <c r="C3424" s="52">
        <v>4.32</v>
      </c>
      <c r="D3424" s="9"/>
    </row>
    <row r="3425" spans="1:4" x14ac:dyDescent="0.25">
      <c r="A3425" s="7" t="str">
        <f t="shared" si="53"/>
        <v>2010.4</v>
      </c>
      <c r="B3425" s="54">
        <v>40514</v>
      </c>
      <c r="C3425" s="52">
        <v>4.2699999999999996</v>
      </c>
      <c r="D3425" s="9"/>
    </row>
    <row r="3426" spans="1:4" x14ac:dyDescent="0.25">
      <c r="A3426" s="7" t="str">
        <f t="shared" si="53"/>
        <v>2010.4</v>
      </c>
      <c r="B3426" s="54">
        <v>40513</v>
      </c>
      <c r="C3426" s="52">
        <v>4.24</v>
      </c>
      <c r="D3426" s="9"/>
    </row>
    <row r="3427" spans="1:4" x14ac:dyDescent="0.25">
      <c r="A3427" s="7" t="str">
        <f t="shared" si="53"/>
        <v>2010.4</v>
      </c>
      <c r="B3427" s="54">
        <v>40512</v>
      </c>
      <c r="C3427" s="52">
        <v>4.12</v>
      </c>
      <c r="D3427" s="9"/>
    </row>
    <row r="3428" spans="1:4" x14ac:dyDescent="0.25">
      <c r="A3428" s="7" t="str">
        <f t="shared" si="53"/>
        <v>2010.4</v>
      </c>
      <c r="B3428" s="54">
        <v>40511</v>
      </c>
      <c r="C3428" s="52">
        <v>4.16</v>
      </c>
      <c r="D3428" s="9"/>
    </row>
    <row r="3429" spans="1:4" x14ac:dyDescent="0.25">
      <c r="A3429" s="7" t="str">
        <f t="shared" si="53"/>
        <v>2010.4</v>
      </c>
      <c r="B3429" s="54">
        <v>40508</v>
      </c>
      <c r="C3429" s="52">
        <v>4.21</v>
      </c>
      <c r="D3429" s="9"/>
    </row>
    <row r="3430" spans="1:4" x14ac:dyDescent="0.25">
      <c r="A3430" s="7" t="str">
        <f t="shared" si="53"/>
        <v>2010.4</v>
      </c>
      <c r="B3430" s="54">
        <v>40507</v>
      </c>
      <c r="C3430" s="52">
        <v>4.29</v>
      </c>
      <c r="D3430" s="9"/>
    </row>
    <row r="3431" spans="1:4" x14ac:dyDescent="0.25">
      <c r="A3431" s="7" t="str">
        <f t="shared" si="53"/>
        <v>2010.4</v>
      </c>
      <c r="B3431" s="54">
        <v>40506</v>
      </c>
      <c r="C3431" s="52">
        <v>4.29</v>
      </c>
      <c r="D3431" s="9"/>
    </row>
    <row r="3432" spans="1:4" x14ac:dyDescent="0.25">
      <c r="A3432" s="7" t="str">
        <f t="shared" si="53"/>
        <v>2010.4</v>
      </c>
      <c r="B3432" s="54">
        <v>40505</v>
      </c>
      <c r="C3432" s="52">
        <v>4.18</v>
      </c>
      <c r="D3432" s="9"/>
    </row>
    <row r="3433" spans="1:4" x14ac:dyDescent="0.25">
      <c r="A3433" s="7" t="str">
        <f t="shared" si="53"/>
        <v>2010.4</v>
      </c>
      <c r="B3433" s="54">
        <v>40504</v>
      </c>
      <c r="C3433" s="52">
        <v>4.2</v>
      </c>
      <c r="D3433" s="9"/>
    </row>
    <row r="3434" spans="1:4" x14ac:dyDescent="0.25">
      <c r="A3434" s="7" t="str">
        <f t="shared" si="53"/>
        <v>2010.4</v>
      </c>
      <c r="B3434" s="54">
        <v>40501</v>
      </c>
      <c r="C3434" s="52">
        <v>4.25</v>
      </c>
      <c r="D3434" s="9"/>
    </row>
    <row r="3435" spans="1:4" x14ac:dyDescent="0.25">
      <c r="A3435" s="7" t="str">
        <f t="shared" si="53"/>
        <v>2010.4</v>
      </c>
      <c r="B3435" s="54">
        <v>40500</v>
      </c>
      <c r="C3435" s="52">
        <v>4.29</v>
      </c>
      <c r="D3435" s="9"/>
    </row>
    <row r="3436" spans="1:4" x14ac:dyDescent="0.25">
      <c r="A3436" s="7" t="str">
        <f t="shared" si="53"/>
        <v>2010.4</v>
      </c>
      <c r="B3436" s="54">
        <v>40499</v>
      </c>
      <c r="C3436" s="52">
        <v>4.3099999999999996</v>
      </c>
      <c r="D3436" s="9"/>
    </row>
    <row r="3437" spans="1:4" x14ac:dyDescent="0.25">
      <c r="A3437" s="7" t="str">
        <f t="shared" si="53"/>
        <v>2010.4</v>
      </c>
      <c r="B3437" s="54">
        <v>40498</v>
      </c>
      <c r="C3437" s="52">
        <v>4.26</v>
      </c>
      <c r="D3437" s="9"/>
    </row>
    <row r="3438" spans="1:4" x14ac:dyDescent="0.25">
      <c r="A3438" s="7" t="str">
        <f t="shared" si="53"/>
        <v>2010.4</v>
      </c>
      <c r="B3438" s="54">
        <v>40497</v>
      </c>
      <c r="C3438" s="52">
        <v>4.38</v>
      </c>
      <c r="D3438" s="9"/>
    </row>
    <row r="3439" spans="1:4" x14ac:dyDescent="0.25">
      <c r="A3439" s="7" t="str">
        <f t="shared" si="53"/>
        <v>2010.4</v>
      </c>
      <c r="B3439" s="54">
        <v>40494</v>
      </c>
      <c r="C3439" s="52">
        <v>4.26</v>
      </c>
      <c r="D3439" s="9"/>
    </row>
    <row r="3440" spans="1:4" x14ac:dyDescent="0.25">
      <c r="A3440" s="7" t="str">
        <f t="shared" si="53"/>
        <v>2010.4</v>
      </c>
      <c r="B3440" s="54">
        <v>40493</v>
      </c>
      <c r="C3440" s="52">
        <v>4.25</v>
      </c>
      <c r="D3440" s="9"/>
    </row>
    <row r="3441" spans="1:4" x14ac:dyDescent="0.25">
      <c r="A3441" s="7" t="str">
        <f t="shared" si="53"/>
        <v>2010.4</v>
      </c>
      <c r="B3441" s="54">
        <v>40492</v>
      </c>
      <c r="C3441" s="52">
        <v>4.25</v>
      </c>
      <c r="D3441" s="9"/>
    </row>
    <row r="3442" spans="1:4" x14ac:dyDescent="0.25">
      <c r="A3442" s="7" t="str">
        <f t="shared" si="53"/>
        <v>2010.4</v>
      </c>
      <c r="B3442" s="54">
        <v>40491</v>
      </c>
      <c r="C3442" s="52">
        <v>4.25</v>
      </c>
      <c r="D3442" s="9"/>
    </row>
    <row r="3443" spans="1:4" x14ac:dyDescent="0.25">
      <c r="A3443" s="7" t="str">
        <f t="shared" si="53"/>
        <v>2010.4</v>
      </c>
      <c r="B3443" s="54">
        <v>40490</v>
      </c>
      <c r="C3443" s="52">
        <v>4.12</v>
      </c>
      <c r="D3443" s="9"/>
    </row>
    <row r="3444" spans="1:4" x14ac:dyDescent="0.25">
      <c r="A3444" s="7" t="str">
        <f t="shared" si="53"/>
        <v>2010.4</v>
      </c>
      <c r="B3444" s="54">
        <v>40487</v>
      </c>
      <c r="C3444" s="52">
        <v>4.12</v>
      </c>
      <c r="D3444" s="9"/>
    </row>
    <row r="3445" spans="1:4" x14ac:dyDescent="0.25">
      <c r="A3445" s="7" t="str">
        <f t="shared" si="53"/>
        <v>2010.4</v>
      </c>
      <c r="B3445" s="54">
        <v>40486</v>
      </c>
      <c r="C3445" s="52">
        <v>4.04</v>
      </c>
      <c r="D3445" s="9"/>
    </row>
    <row r="3446" spans="1:4" x14ac:dyDescent="0.25">
      <c r="A3446" s="7" t="str">
        <f t="shared" si="53"/>
        <v>2010.4</v>
      </c>
      <c r="B3446" s="54">
        <v>40485</v>
      </c>
      <c r="C3446" s="52">
        <v>4.09</v>
      </c>
      <c r="D3446" s="9"/>
    </row>
    <row r="3447" spans="1:4" x14ac:dyDescent="0.25">
      <c r="A3447" s="7" t="str">
        <f t="shared" si="53"/>
        <v>2010.4</v>
      </c>
      <c r="B3447" s="54">
        <v>40484</v>
      </c>
      <c r="C3447" s="52">
        <v>3.93</v>
      </c>
      <c r="D3447" s="9"/>
    </row>
    <row r="3448" spans="1:4" x14ac:dyDescent="0.25">
      <c r="A3448" s="7" t="str">
        <f t="shared" si="53"/>
        <v>2010.4</v>
      </c>
      <c r="B3448" s="54">
        <v>40483</v>
      </c>
      <c r="C3448" s="52">
        <v>4.01</v>
      </c>
      <c r="D3448" s="9"/>
    </row>
    <row r="3449" spans="1:4" x14ac:dyDescent="0.25">
      <c r="A3449" s="7" t="str">
        <f t="shared" si="53"/>
        <v>2010.4</v>
      </c>
      <c r="B3449" s="54">
        <v>40480</v>
      </c>
      <c r="C3449" s="52">
        <v>3.99</v>
      </c>
      <c r="D3449" s="9"/>
    </row>
    <row r="3450" spans="1:4" x14ac:dyDescent="0.25">
      <c r="A3450" s="7" t="str">
        <f t="shared" si="53"/>
        <v>2010.4</v>
      </c>
      <c r="B3450" s="54">
        <v>40479</v>
      </c>
      <c r="C3450" s="52">
        <v>4.05</v>
      </c>
      <c r="D3450" s="9"/>
    </row>
    <row r="3451" spans="1:4" x14ac:dyDescent="0.25">
      <c r="A3451" s="7" t="str">
        <f t="shared" si="53"/>
        <v>2010.4</v>
      </c>
      <c r="B3451" s="54">
        <v>40478</v>
      </c>
      <c r="C3451" s="52">
        <v>4.0599999999999996</v>
      </c>
      <c r="D3451" s="9"/>
    </row>
    <row r="3452" spans="1:4" x14ac:dyDescent="0.25">
      <c r="A3452" s="7" t="str">
        <f t="shared" si="53"/>
        <v>2010.4</v>
      </c>
      <c r="B3452" s="54">
        <v>40477</v>
      </c>
      <c r="C3452" s="52">
        <v>4</v>
      </c>
      <c r="D3452" s="9"/>
    </row>
    <row r="3453" spans="1:4" x14ac:dyDescent="0.25">
      <c r="A3453" s="7" t="str">
        <f t="shared" si="53"/>
        <v>2010.4</v>
      </c>
      <c r="B3453" s="54">
        <v>40476</v>
      </c>
      <c r="C3453" s="52">
        <v>3.91</v>
      </c>
      <c r="D3453" s="9"/>
    </row>
    <row r="3454" spans="1:4" x14ac:dyDescent="0.25">
      <c r="A3454" s="7" t="str">
        <f t="shared" si="53"/>
        <v>2010.4</v>
      </c>
      <c r="B3454" s="54">
        <v>40473</v>
      </c>
      <c r="C3454" s="52">
        <v>3.94</v>
      </c>
      <c r="D3454" s="9"/>
    </row>
    <row r="3455" spans="1:4" x14ac:dyDescent="0.25">
      <c r="A3455" s="7" t="str">
        <f t="shared" si="53"/>
        <v>2010.4</v>
      </c>
      <c r="B3455" s="54">
        <v>40472</v>
      </c>
      <c r="C3455" s="52">
        <v>3.95</v>
      </c>
      <c r="D3455" s="9"/>
    </row>
    <row r="3456" spans="1:4" x14ac:dyDescent="0.25">
      <c r="A3456" s="7" t="str">
        <f t="shared" si="53"/>
        <v>2010.4</v>
      </c>
      <c r="B3456" s="54">
        <v>40471</v>
      </c>
      <c r="C3456" s="52">
        <v>3.89</v>
      </c>
      <c r="D3456" s="9"/>
    </row>
    <row r="3457" spans="1:4" x14ac:dyDescent="0.25">
      <c r="A3457" s="7" t="str">
        <f t="shared" si="53"/>
        <v>2010.4</v>
      </c>
      <c r="B3457" s="54">
        <v>40470</v>
      </c>
      <c r="C3457" s="52">
        <v>3.9</v>
      </c>
      <c r="D3457" s="9"/>
    </row>
    <row r="3458" spans="1:4" x14ac:dyDescent="0.25">
      <c r="A3458" s="7" t="str">
        <f t="shared" si="53"/>
        <v>2010.4</v>
      </c>
      <c r="B3458" s="54">
        <v>40469</v>
      </c>
      <c r="C3458" s="52">
        <v>3.93</v>
      </c>
      <c r="D3458" s="9"/>
    </row>
    <row r="3459" spans="1:4" x14ac:dyDescent="0.25">
      <c r="A3459" s="7" t="str">
        <f t="shared" si="53"/>
        <v>2010.4</v>
      </c>
      <c r="B3459" s="54">
        <v>40466</v>
      </c>
      <c r="C3459" s="52">
        <v>3.98</v>
      </c>
      <c r="D3459" s="9"/>
    </row>
    <row r="3460" spans="1:4" x14ac:dyDescent="0.25">
      <c r="A3460" s="7" t="str">
        <f t="shared" ref="A3460:A3523" si="54">YEAR(B3460)&amp;"."&amp;INT((MONTH(B3460)-1)/3)+1</f>
        <v>2010.4</v>
      </c>
      <c r="B3460" s="54">
        <v>40465</v>
      </c>
      <c r="C3460" s="52">
        <v>3.91</v>
      </c>
      <c r="D3460" s="9"/>
    </row>
    <row r="3461" spans="1:4" x14ac:dyDescent="0.25">
      <c r="A3461" s="7" t="str">
        <f t="shared" si="54"/>
        <v>2010.4</v>
      </c>
      <c r="B3461" s="54">
        <v>40464</v>
      </c>
      <c r="C3461" s="52">
        <v>3.84</v>
      </c>
      <c r="D3461" s="9"/>
    </row>
    <row r="3462" spans="1:4" x14ac:dyDescent="0.25">
      <c r="A3462" s="7" t="str">
        <f t="shared" si="54"/>
        <v>2010.4</v>
      </c>
      <c r="B3462" s="54">
        <v>40463</v>
      </c>
      <c r="C3462" s="52">
        <v>3.8</v>
      </c>
      <c r="D3462" s="9"/>
    </row>
    <row r="3463" spans="1:4" x14ac:dyDescent="0.25">
      <c r="A3463" s="7" t="str">
        <f t="shared" si="54"/>
        <v>2010.4</v>
      </c>
      <c r="B3463" s="54">
        <v>40459</v>
      </c>
      <c r="C3463" s="52">
        <v>3.75</v>
      </c>
      <c r="D3463" s="9"/>
    </row>
    <row r="3464" spans="1:4" x14ac:dyDescent="0.25">
      <c r="A3464" s="7" t="str">
        <f t="shared" si="54"/>
        <v>2010.4</v>
      </c>
      <c r="B3464" s="54">
        <v>40458</v>
      </c>
      <c r="C3464" s="52">
        <v>3.72</v>
      </c>
      <c r="D3464" s="9"/>
    </row>
    <row r="3465" spans="1:4" x14ac:dyDescent="0.25">
      <c r="A3465" s="7" t="str">
        <f t="shared" si="54"/>
        <v>2010.4</v>
      </c>
      <c r="B3465" s="54">
        <v>40457</v>
      </c>
      <c r="C3465" s="52">
        <v>3.67</v>
      </c>
      <c r="D3465" s="9"/>
    </row>
    <row r="3466" spans="1:4" x14ac:dyDescent="0.25">
      <c r="A3466" s="7" t="str">
        <f t="shared" si="54"/>
        <v>2010.4</v>
      </c>
      <c r="B3466" s="54">
        <v>40456</v>
      </c>
      <c r="C3466" s="52">
        <v>3.74</v>
      </c>
      <c r="D3466" s="9"/>
    </row>
    <row r="3467" spans="1:4" x14ac:dyDescent="0.25">
      <c r="A3467" s="7" t="str">
        <f t="shared" si="54"/>
        <v>2010.4</v>
      </c>
      <c r="B3467" s="54">
        <v>40455</v>
      </c>
      <c r="C3467" s="52">
        <v>3.71</v>
      </c>
      <c r="D3467" s="9"/>
    </row>
    <row r="3468" spans="1:4" x14ac:dyDescent="0.25">
      <c r="A3468" s="7" t="str">
        <f t="shared" si="54"/>
        <v>2010.4</v>
      </c>
      <c r="B3468" s="54">
        <v>40452</v>
      </c>
      <c r="C3468" s="52">
        <v>3.71</v>
      </c>
      <c r="D3468" s="9"/>
    </row>
    <row r="3469" spans="1:4" x14ac:dyDescent="0.25">
      <c r="A3469" s="7" t="str">
        <f t="shared" si="54"/>
        <v>2010.3</v>
      </c>
      <c r="B3469" s="54">
        <v>40451</v>
      </c>
      <c r="C3469" s="52">
        <v>3.69</v>
      </c>
      <c r="D3469" s="9"/>
    </row>
    <row r="3470" spans="1:4" x14ac:dyDescent="0.25">
      <c r="A3470" s="7" t="str">
        <f t="shared" si="54"/>
        <v>2010.3</v>
      </c>
      <c r="B3470" s="54">
        <v>40450</v>
      </c>
      <c r="C3470" s="52">
        <v>3.69</v>
      </c>
      <c r="D3470" s="9"/>
    </row>
    <row r="3471" spans="1:4" x14ac:dyDescent="0.25">
      <c r="A3471" s="7" t="str">
        <f t="shared" si="54"/>
        <v>2010.3</v>
      </c>
      <c r="B3471" s="54">
        <v>40449</v>
      </c>
      <c r="C3471" s="52">
        <v>3.66</v>
      </c>
      <c r="D3471" s="9"/>
    </row>
    <row r="3472" spans="1:4" x14ac:dyDescent="0.25">
      <c r="A3472" s="7" t="str">
        <f t="shared" si="54"/>
        <v>2010.3</v>
      </c>
      <c r="B3472" s="54">
        <v>40448</v>
      </c>
      <c r="C3472" s="52">
        <v>3.7</v>
      </c>
      <c r="D3472" s="9"/>
    </row>
    <row r="3473" spans="1:4" x14ac:dyDescent="0.25">
      <c r="A3473" s="7" t="str">
        <f t="shared" si="54"/>
        <v>2010.3</v>
      </c>
      <c r="B3473" s="54">
        <v>40445</v>
      </c>
      <c r="C3473" s="52">
        <v>3.79</v>
      </c>
      <c r="D3473" s="9"/>
    </row>
    <row r="3474" spans="1:4" x14ac:dyDescent="0.25">
      <c r="A3474" s="7" t="str">
        <f t="shared" si="54"/>
        <v>2010.3</v>
      </c>
      <c r="B3474" s="54">
        <v>40444</v>
      </c>
      <c r="C3474" s="52">
        <v>3.73</v>
      </c>
      <c r="D3474" s="9"/>
    </row>
    <row r="3475" spans="1:4" x14ac:dyDescent="0.25">
      <c r="A3475" s="7" t="str">
        <f t="shared" si="54"/>
        <v>2010.3</v>
      </c>
      <c r="B3475" s="54">
        <v>40443</v>
      </c>
      <c r="C3475" s="52">
        <v>3.74</v>
      </c>
      <c r="D3475" s="9"/>
    </row>
    <row r="3476" spans="1:4" x14ac:dyDescent="0.25">
      <c r="A3476" s="7" t="str">
        <f t="shared" si="54"/>
        <v>2010.3</v>
      </c>
      <c r="B3476" s="54">
        <v>40442</v>
      </c>
      <c r="C3476" s="52">
        <v>3.79</v>
      </c>
      <c r="D3476" s="9"/>
    </row>
    <row r="3477" spans="1:4" x14ac:dyDescent="0.25">
      <c r="A3477" s="7" t="str">
        <f t="shared" si="54"/>
        <v>2010.3</v>
      </c>
      <c r="B3477" s="54">
        <v>40441</v>
      </c>
      <c r="C3477" s="52">
        <v>3.87</v>
      </c>
      <c r="D3477" s="9"/>
    </row>
    <row r="3478" spans="1:4" x14ac:dyDescent="0.25">
      <c r="A3478" s="7" t="str">
        <f t="shared" si="54"/>
        <v>2010.3</v>
      </c>
      <c r="B3478" s="54">
        <v>40438</v>
      </c>
      <c r="C3478" s="52">
        <v>3.9</v>
      </c>
      <c r="D3478" s="9"/>
    </row>
    <row r="3479" spans="1:4" x14ac:dyDescent="0.25">
      <c r="A3479" s="7" t="str">
        <f t="shared" si="54"/>
        <v>2010.3</v>
      </c>
      <c r="B3479" s="54">
        <v>40437</v>
      </c>
      <c r="C3479" s="52">
        <v>3.92</v>
      </c>
      <c r="D3479" s="9"/>
    </row>
    <row r="3480" spans="1:4" x14ac:dyDescent="0.25">
      <c r="A3480" s="7" t="str">
        <f t="shared" si="54"/>
        <v>2010.3</v>
      </c>
      <c r="B3480" s="54">
        <v>40436</v>
      </c>
      <c r="C3480" s="52">
        <v>3.87</v>
      </c>
      <c r="D3480" s="9"/>
    </row>
    <row r="3481" spans="1:4" x14ac:dyDescent="0.25">
      <c r="A3481" s="7" t="str">
        <f t="shared" si="54"/>
        <v>2010.3</v>
      </c>
      <c r="B3481" s="54">
        <v>40435</v>
      </c>
      <c r="C3481" s="52">
        <v>3.79</v>
      </c>
      <c r="D3481" s="9"/>
    </row>
    <row r="3482" spans="1:4" x14ac:dyDescent="0.25">
      <c r="A3482" s="7" t="str">
        <f t="shared" si="54"/>
        <v>2010.3</v>
      </c>
      <c r="B3482" s="54">
        <v>40434</v>
      </c>
      <c r="C3482" s="52">
        <v>3.83</v>
      </c>
      <c r="D3482" s="9"/>
    </row>
    <row r="3483" spans="1:4" x14ac:dyDescent="0.25">
      <c r="A3483" s="7" t="str">
        <f t="shared" si="54"/>
        <v>2010.3</v>
      </c>
      <c r="B3483" s="54">
        <v>40431</v>
      </c>
      <c r="C3483" s="52">
        <v>3.88</v>
      </c>
      <c r="D3483" s="9"/>
    </row>
    <row r="3484" spans="1:4" x14ac:dyDescent="0.25">
      <c r="A3484" s="7" t="str">
        <f t="shared" si="54"/>
        <v>2010.3</v>
      </c>
      <c r="B3484" s="54">
        <v>40430</v>
      </c>
      <c r="C3484" s="52">
        <v>3.84</v>
      </c>
      <c r="D3484" s="9"/>
    </row>
    <row r="3485" spans="1:4" x14ac:dyDescent="0.25">
      <c r="A3485" s="7" t="str">
        <f t="shared" si="54"/>
        <v>2010.3</v>
      </c>
      <c r="B3485" s="54">
        <v>40429</v>
      </c>
      <c r="C3485" s="52">
        <v>3.72</v>
      </c>
      <c r="D3485" s="9"/>
    </row>
    <row r="3486" spans="1:4" x14ac:dyDescent="0.25">
      <c r="A3486" s="7" t="str">
        <f t="shared" si="54"/>
        <v>2010.3</v>
      </c>
      <c r="B3486" s="54">
        <v>40428</v>
      </c>
      <c r="C3486" s="52">
        <v>3.67</v>
      </c>
      <c r="D3486" s="9"/>
    </row>
    <row r="3487" spans="1:4" x14ac:dyDescent="0.25">
      <c r="A3487" s="7" t="str">
        <f t="shared" si="54"/>
        <v>2010.3</v>
      </c>
      <c r="B3487" s="54">
        <v>40427</v>
      </c>
      <c r="C3487" s="52">
        <v>3.79</v>
      </c>
      <c r="D3487" s="9"/>
    </row>
    <row r="3488" spans="1:4" x14ac:dyDescent="0.25">
      <c r="A3488" s="7" t="str">
        <f t="shared" si="54"/>
        <v>2010.3</v>
      </c>
      <c r="B3488" s="54">
        <v>40424</v>
      </c>
      <c r="C3488" s="52">
        <v>3.79</v>
      </c>
      <c r="D3488" s="9"/>
    </row>
    <row r="3489" spans="1:4" x14ac:dyDescent="0.25">
      <c r="A3489" s="7" t="str">
        <f t="shared" si="54"/>
        <v>2010.3</v>
      </c>
      <c r="B3489" s="54">
        <v>40423</v>
      </c>
      <c r="C3489" s="52">
        <v>3.72</v>
      </c>
      <c r="D3489" s="9"/>
    </row>
    <row r="3490" spans="1:4" x14ac:dyDescent="0.25">
      <c r="A3490" s="7" t="str">
        <f t="shared" si="54"/>
        <v>2010.3</v>
      </c>
      <c r="B3490" s="54">
        <v>40422</v>
      </c>
      <c r="C3490" s="52">
        <v>3.65</v>
      </c>
      <c r="D3490" s="9"/>
    </row>
    <row r="3491" spans="1:4" x14ac:dyDescent="0.25">
      <c r="A3491" s="7" t="str">
        <f t="shared" si="54"/>
        <v>2010.3</v>
      </c>
      <c r="B3491" s="54">
        <v>40421</v>
      </c>
      <c r="C3491" s="52">
        <v>3.52</v>
      </c>
      <c r="D3491" s="9"/>
    </row>
    <row r="3492" spans="1:4" x14ac:dyDescent="0.25">
      <c r="A3492" s="7" t="str">
        <f t="shared" si="54"/>
        <v>2010.3</v>
      </c>
      <c r="B3492" s="54">
        <v>40420</v>
      </c>
      <c r="C3492" s="52">
        <v>3.6</v>
      </c>
      <c r="D3492" s="9"/>
    </row>
    <row r="3493" spans="1:4" x14ac:dyDescent="0.25">
      <c r="A3493" s="7" t="str">
        <f t="shared" si="54"/>
        <v>2010.3</v>
      </c>
      <c r="B3493" s="54">
        <v>40417</v>
      </c>
      <c r="C3493" s="52">
        <v>3.69</v>
      </c>
      <c r="D3493" s="9"/>
    </row>
    <row r="3494" spans="1:4" x14ac:dyDescent="0.25">
      <c r="A3494" s="7" t="str">
        <f t="shared" si="54"/>
        <v>2010.3</v>
      </c>
      <c r="B3494" s="54">
        <v>40416</v>
      </c>
      <c r="C3494" s="52">
        <v>3.53</v>
      </c>
      <c r="D3494" s="9"/>
    </row>
    <row r="3495" spans="1:4" x14ac:dyDescent="0.25">
      <c r="A3495" s="7" t="str">
        <f t="shared" si="54"/>
        <v>2010.3</v>
      </c>
      <c r="B3495" s="54">
        <v>40415</v>
      </c>
      <c r="C3495" s="52">
        <v>3.59</v>
      </c>
      <c r="D3495" s="9"/>
    </row>
    <row r="3496" spans="1:4" x14ac:dyDescent="0.25">
      <c r="A3496" s="7" t="str">
        <f t="shared" si="54"/>
        <v>2010.3</v>
      </c>
      <c r="B3496" s="54">
        <v>40414</v>
      </c>
      <c r="C3496" s="52">
        <v>3.57</v>
      </c>
      <c r="D3496" s="9"/>
    </row>
    <row r="3497" spans="1:4" x14ac:dyDescent="0.25">
      <c r="A3497" s="7" t="str">
        <f t="shared" si="54"/>
        <v>2010.3</v>
      </c>
      <c r="B3497" s="54">
        <v>40413</v>
      </c>
      <c r="C3497" s="52">
        <v>3.65</v>
      </c>
      <c r="D3497" s="9"/>
    </row>
    <row r="3498" spans="1:4" x14ac:dyDescent="0.25">
      <c r="A3498" s="7" t="str">
        <f t="shared" si="54"/>
        <v>2010.3</v>
      </c>
      <c r="B3498" s="54">
        <v>40410</v>
      </c>
      <c r="C3498" s="52">
        <v>3.67</v>
      </c>
      <c r="D3498" s="9"/>
    </row>
    <row r="3499" spans="1:4" x14ac:dyDescent="0.25">
      <c r="A3499" s="7" t="str">
        <f t="shared" si="54"/>
        <v>2010.3</v>
      </c>
      <c r="B3499" s="54">
        <v>40409</v>
      </c>
      <c r="C3499" s="52">
        <v>3.66</v>
      </c>
      <c r="D3499" s="9"/>
    </row>
    <row r="3500" spans="1:4" x14ac:dyDescent="0.25">
      <c r="A3500" s="7" t="str">
        <f t="shared" si="54"/>
        <v>2010.3</v>
      </c>
      <c r="B3500" s="54">
        <v>40408</v>
      </c>
      <c r="C3500" s="52">
        <v>3.73</v>
      </c>
      <c r="D3500" s="9"/>
    </row>
    <row r="3501" spans="1:4" x14ac:dyDescent="0.25">
      <c r="A3501" s="7" t="str">
        <f t="shared" si="54"/>
        <v>2010.3</v>
      </c>
      <c r="B3501" s="54">
        <v>40407</v>
      </c>
      <c r="C3501" s="52">
        <v>3.77</v>
      </c>
      <c r="D3501" s="9"/>
    </row>
    <row r="3502" spans="1:4" x14ac:dyDescent="0.25">
      <c r="A3502" s="7" t="str">
        <f t="shared" si="54"/>
        <v>2010.3</v>
      </c>
      <c r="B3502" s="54">
        <v>40406</v>
      </c>
      <c r="C3502" s="52">
        <v>3.72</v>
      </c>
      <c r="D3502" s="9"/>
    </row>
    <row r="3503" spans="1:4" x14ac:dyDescent="0.25">
      <c r="A3503" s="7" t="str">
        <f t="shared" si="54"/>
        <v>2010.3</v>
      </c>
      <c r="B3503" s="54">
        <v>40403</v>
      </c>
      <c r="C3503" s="52">
        <v>3.87</v>
      </c>
      <c r="D3503" s="9"/>
    </row>
    <row r="3504" spans="1:4" x14ac:dyDescent="0.25">
      <c r="A3504" s="7" t="str">
        <f t="shared" si="54"/>
        <v>2010.3</v>
      </c>
      <c r="B3504" s="54">
        <v>40402</v>
      </c>
      <c r="C3504" s="52">
        <v>3.94</v>
      </c>
      <c r="D3504" s="9"/>
    </row>
    <row r="3505" spans="1:4" x14ac:dyDescent="0.25">
      <c r="A3505" s="7" t="str">
        <f t="shared" si="54"/>
        <v>2010.3</v>
      </c>
      <c r="B3505" s="54">
        <v>40401</v>
      </c>
      <c r="C3505" s="52">
        <v>3.93</v>
      </c>
      <c r="D3505" s="9"/>
    </row>
    <row r="3506" spans="1:4" x14ac:dyDescent="0.25">
      <c r="A3506" s="7" t="str">
        <f t="shared" si="54"/>
        <v>2010.3</v>
      </c>
      <c r="B3506" s="54">
        <v>40400</v>
      </c>
      <c r="C3506" s="52">
        <v>4</v>
      </c>
      <c r="D3506" s="9"/>
    </row>
    <row r="3507" spans="1:4" x14ac:dyDescent="0.25">
      <c r="A3507" s="7" t="str">
        <f t="shared" si="54"/>
        <v>2010.3</v>
      </c>
      <c r="B3507" s="54">
        <v>40399</v>
      </c>
      <c r="C3507" s="52">
        <v>4.01</v>
      </c>
      <c r="D3507" s="9"/>
    </row>
    <row r="3508" spans="1:4" x14ac:dyDescent="0.25">
      <c r="A3508" s="7" t="str">
        <f t="shared" si="54"/>
        <v>2010.3</v>
      </c>
      <c r="B3508" s="54">
        <v>40396</v>
      </c>
      <c r="C3508" s="52">
        <v>4</v>
      </c>
      <c r="D3508" s="9"/>
    </row>
    <row r="3509" spans="1:4" x14ac:dyDescent="0.25">
      <c r="A3509" s="7" t="str">
        <f t="shared" si="54"/>
        <v>2010.3</v>
      </c>
      <c r="B3509" s="54">
        <v>40395</v>
      </c>
      <c r="C3509" s="52">
        <v>4.05</v>
      </c>
      <c r="D3509" s="9"/>
    </row>
    <row r="3510" spans="1:4" x14ac:dyDescent="0.25">
      <c r="A3510" s="7" t="str">
        <f t="shared" si="54"/>
        <v>2010.3</v>
      </c>
      <c r="B3510" s="54">
        <v>40394</v>
      </c>
      <c r="C3510" s="52">
        <v>4.07</v>
      </c>
      <c r="D3510" s="9"/>
    </row>
    <row r="3511" spans="1:4" x14ac:dyDescent="0.25">
      <c r="A3511" s="7" t="str">
        <f t="shared" si="54"/>
        <v>2010.3</v>
      </c>
      <c r="B3511" s="54">
        <v>40393</v>
      </c>
      <c r="C3511" s="52">
        <v>4.04</v>
      </c>
      <c r="D3511" s="9"/>
    </row>
    <row r="3512" spans="1:4" x14ac:dyDescent="0.25">
      <c r="A3512" s="7" t="str">
        <f t="shared" si="54"/>
        <v>2010.3</v>
      </c>
      <c r="B3512" s="54">
        <v>40392</v>
      </c>
      <c r="C3512" s="52">
        <v>4.0599999999999996</v>
      </c>
      <c r="D3512" s="9"/>
    </row>
    <row r="3513" spans="1:4" x14ac:dyDescent="0.25">
      <c r="A3513" s="7" t="str">
        <f t="shared" si="54"/>
        <v>2010.3</v>
      </c>
      <c r="B3513" s="54">
        <v>40389</v>
      </c>
      <c r="C3513" s="52">
        <v>3.98</v>
      </c>
      <c r="D3513" s="9"/>
    </row>
    <row r="3514" spans="1:4" x14ac:dyDescent="0.25">
      <c r="A3514" s="7" t="str">
        <f t="shared" si="54"/>
        <v>2010.3</v>
      </c>
      <c r="B3514" s="54">
        <v>40388</v>
      </c>
      <c r="C3514" s="52">
        <v>4.08</v>
      </c>
      <c r="D3514" s="9"/>
    </row>
    <row r="3515" spans="1:4" x14ac:dyDescent="0.25">
      <c r="A3515" s="7" t="str">
        <f t="shared" si="54"/>
        <v>2010.3</v>
      </c>
      <c r="B3515" s="54">
        <v>40387</v>
      </c>
      <c r="C3515" s="52">
        <v>4.07</v>
      </c>
      <c r="D3515" s="9"/>
    </row>
    <row r="3516" spans="1:4" x14ac:dyDescent="0.25">
      <c r="A3516" s="7" t="str">
        <f t="shared" si="54"/>
        <v>2010.3</v>
      </c>
      <c r="B3516" s="54">
        <v>40386</v>
      </c>
      <c r="C3516" s="52">
        <v>4.08</v>
      </c>
      <c r="D3516" s="9"/>
    </row>
    <row r="3517" spans="1:4" x14ac:dyDescent="0.25">
      <c r="A3517" s="7" t="str">
        <f t="shared" si="54"/>
        <v>2010.3</v>
      </c>
      <c r="B3517" s="54">
        <v>40385</v>
      </c>
      <c r="C3517" s="52">
        <v>4.03</v>
      </c>
      <c r="D3517" s="9"/>
    </row>
    <row r="3518" spans="1:4" x14ac:dyDescent="0.25">
      <c r="A3518" s="7" t="str">
        <f t="shared" si="54"/>
        <v>2010.3</v>
      </c>
      <c r="B3518" s="54">
        <v>40382</v>
      </c>
      <c r="C3518" s="52">
        <v>4.01</v>
      </c>
      <c r="D3518" s="9"/>
    </row>
    <row r="3519" spans="1:4" x14ac:dyDescent="0.25">
      <c r="A3519" s="7" t="str">
        <f t="shared" si="54"/>
        <v>2010.3</v>
      </c>
      <c r="B3519" s="54">
        <v>40381</v>
      </c>
      <c r="C3519" s="52">
        <v>3.95</v>
      </c>
      <c r="D3519" s="9"/>
    </row>
    <row r="3520" spans="1:4" x14ac:dyDescent="0.25">
      <c r="A3520" s="7" t="str">
        <f t="shared" si="54"/>
        <v>2010.3</v>
      </c>
      <c r="B3520" s="54">
        <v>40380</v>
      </c>
      <c r="C3520" s="52">
        <v>3.89</v>
      </c>
      <c r="D3520" s="9"/>
    </row>
    <row r="3521" spans="1:4" x14ac:dyDescent="0.25">
      <c r="A3521" s="7" t="str">
        <f t="shared" si="54"/>
        <v>2010.3</v>
      </c>
      <c r="B3521" s="54">
        <v>40379</v>
      </c>
      <c r="C3521" s="52">
        <v>3.99</v>
      </c>
      <c r="D3521" s="9"/>
    </row>
    <row r="3522" spans="1:4" x14ac:dyDescent="0.25">
      <c r="A3522" s="7" t="str">
        <f t="shared" si="54"/>
        <v>2010.3</v>
      </c>
      <c r="B3522" s="54">
        <v>40378</v>
      </c>
      <c r="C3522" s="52">
        <v>3.99</v>
      </c>
      <c r="D3522" s="9"/>
    </row>
    <row r="3523" spans="1:4" x14ac:dyDescent="0.25">
      <c r="A3523" s="7" t="str">
        <f t="shared" si="54"/>
        <v>2010.3</v>
      </c>
      <c r="B3523" s="54">
        <v>40375</v>
      </c>
      <c r="C3523" s="52">
        <v>3.95</v>
      </c>
      <c r="D3523" s="9"/>
    </row>
    <row r="3524" spans="1:4" x14ac:dyDescent="0.25">
      <c r="A3524" s="7" t="str">
        <f t="shared" ref="A3524:A3587" si="55">YEAR(B3524)&amp;"."&amp;INT((MONTH(B3524)-1)/3)+1</f>
        <v>2010.3</v>
      </c>
      <c r="B3524" s="54">
        <v>40374</v>
      </c>
      <c r="C3524" s="52">
        <v>3.97</v>
      </c>
      <c r="D3524" s="9"/>
    </row>
    <row r="3525" spans="1:4" x14ac:dyDescent="0.25">
      <c r="A3525" s="7" t="str">
        <f t="shared" si="55"/>
        <v>2010.3</v>
      </c>
      <c r="B3525" s="54">
        <v>40373</v>
      </c>
      <c r="C3525" s="52">
        <v>4.03</v>
      </c>
      <c r="D3525" s="9"/>
    </row>
    <row r="3526" spans="1:4" x14ac:dyDescent="0.25">
      <c r="A3526" s="7" t="str">
        <f t="shared" si="55"/>
        <v>2010.3</v>
      </c>
      <c r="B3526" s="54">
        <v>40372</v>
      </c>
      <c r="C3526" s="52">
        <v>4.0999999999999996</v>
      </c>
      <c r="D3526" s="9"/>
    </row>
    <row r="3527" spans="1:4" x14ac:dyDescent="0.25">
      <c r="A3527" s="7" t="str">
        <f t="shared" si="55"/>
        <v>2010.3</v>
      </c>
      <c r="B3527" s="54">
        <v>40371</v>
      </c>
      <c r="C3527" s="52">
        <v>4.05</v>
      </c>
      <c r="D3527" s="9"/>
    </row>
    <row r="3528" spans="1:4" x14ac:dyDescent="0.25">
      <c r="A3528" s="7" t="str">
        <f t="shared" si="55"/>
        <v>2010.3</v>
      </c>
      <c r="B3528" s="54">
        <v>40368</v>
      </c>
      <c r="C3528" s="52">
        <v>4.04</v>
      </c>
      <c r="D3528" s="9"/>
    </row>
    <row r="3529" spans="1:4" x14ac:dyDescent="0.25">
      <c r="A3529" s="7" t="str">
        <f t="shared" si="55"/>
        <v>2010.3</v>
      </c>
      <c r="B3529" s="54">
        <v>40367</v>
      </c>
      <c r="C3529" s="52">
        <v>4</v>
      </c>
      <c r="D3529" s="9"/>
    </row>
    <row r="3530" spans="1:4" x14ac:dyDescent="0.25">
      <c r="A3530" s="7" t="str">
        <f t="shared" si="55"/>
        <v>2010.3</v>
      </c>
      <c r="B3530" s="54">
        <v>40366</v>
      </c>
      <c r="C3530" s="52">
        <v>3.96</v>
      </c>
      <c r="D3530" s="9"/>
    </row>
    <row r="3531" spans="1:4" x14ac:dyDescent="0.25">
      <c r="A3531" s="7" t="str">
        <f t="shared" si="55"/>
        <v>2010.3</v>
      </c>
      <c r="B3531" s="54">
        <v>40365</v>
      </c>
      <c r="C3531" s="52">
        <v>3.89</v>
      </c>
      <c r="D3531" s="9"/>
    </row>
    <row r="3532" spans="1:4" x14ac:dyDescent="0.25">
      <c r="A3532" s="7" t="str">
        <f t="shared" si="55"/>
        <v>2010.3</v>
      </c>
      <c r="B3532" s="54">
        <v>40364</v>
      </c>
      <c r="C3532" s="52">
        <v>3.94</v>
      </c>
      <c r="D3532" s="9"/>
    </row>
    <row r="3533" spans="1:4" x14ac:dyDescent="0.25">
      <c r="A3533" s="7" t="str">
        <f t="shared" si="55"/>
        <v>2010.3</v>
      </c>
      <c r="B3533" s="54">
        <v>40361</v>
      </c>
      <c r="C3533" s="52">
        <v>3.94</v>
      </c>
      <c r="D3533" s="9"/>
    </row>
    <row r="3534" spans="1:4" x14ac:dyDescent="0.25">
      <c r="A3534" s="7" t="str">
        <f t="shared" si="55"/>
        <v>2010.3</v>
      </c>
      <c r="B3534" s="54">
        <v>40360</v>
      </c>
      <c r="C3534" s="52">
        <v>3.88</v>
      </c>
      <c r="D3534" s="9"/>
    </row>
    <row r="3535" spans="1:4" x14ac:dyDescent="0.25">
      <c r="A3535" s="7" t="str">
        <f t="shared" si="55"/>
        <v>2010.2</v>
      </c>
      <c r="B3535" s="54">
        <v>40359</v>
      </c>
      <c r="C3535" s="52">
        <v>3.91</v>
      </c>
      <c r="D3535" s="9"/>
    </row>
    <row r="3536" spans="1:4" x14ac:dyDescent="0.25">
      <c r="A3536" s="7" t="str">
        <f t="shared" si="55"/>
        <v>2010.2</v>
      </c>
      <c r="B3536" s="54">
        <v>40358</v>
      </c>
      <c r="C3536" s="52">
        <v>3.94</v>
      </c>
      <c r="D3536" s="9"/>
    </row>
    <row r="3537" spans="1:4" x14ac:dyDescent="0.25">
      <c r="A3537" s="7" t="str">
        <f t="shared" si="55"/>
        <v>2010.2</v>
      </c>
      <c r="B3537" s="54">
        <v>40357</v>
      </c>
      <c r="C3537" s="52">
        <v>4.01</v>
      </c>
      <c r="D3537" s="9"/>
    </row>
    <row r="3538" spans="1:4" x14ac:dyDescent="0.25">
      <c r="A3538" s="7" t="str">
        <f t="shared" si="55"/>
        <v>2010.2</v>
      </c>
      <c r="B3538" s="54">
        <v>40354</v>
      </c>
      <c r="C3538" s="52">
        <v>4.07</v>
      </c>
      <c r="D3538" s="9"/>
    </row>
    <row r="3539" spans="1:4" x14ac:dyDescent="0.25">
      <c r="A3539" s="7" t="str">
        <f t="shared" si="55"/>
        <v>2010.2</v>
      </c>
      <c r="B3539" s="54">
        <v>40353</v>
      </c>
      <c r="C3539" s="52">
        <v>4.09</v>
      </c>
      <c r="D3539" s="9"/>
    </row>
    <row r="3540" spans="1:4" x14ac:dyDescent="0.25">
      <c r="A3540" s="7" t="str">
        <f t="shared" si="55"/>
        <v>2010.2</v>
      </c>
      <c r="B3540" s="54">
        <v>40352</v>
      </c>
      <c r="C3540" s="52">
        <v>4.05</v>
      </c>
      <c r="D3540" s="9"/>
    </row>
    <row r="3541" spans="1:4" x14ac:dyDescent="0.25">
      <c r="A3541" s="7" t="str">
        <f t="shared" si="55"/>
        <v>2010.2</v>
      </c>
      <c r="B3541" s="54">
        <v>40351</v>
      </c>
      <c r="C3541" s="52">
        <v>4.0999999999999996</v>
      </c>
      <c r="D3541" s="9"/>
    </row>
    <row r="3542" spans="1:4" x14ac:dyDescent="0.25">
      <c r="A3542" s="7" t="str">
        <f t="shared" si="55"/>
        <v>2010.2</v>
      </c>
      <c r="B3542" s="54">
        <v>40350</v>
      </c>
      <c r="C3542" s="52">
        <v>4.17</v>
      </c>
      <c r="D3542" s="9"/>
    </row>
    <row r="3543" spans="1:4" x14ac:dyDescent="0.25">
      <c r="A3543" s="7" t="str">
        <f t="shared" si="55"/>
        <v>2010.2</v>
      </c>
      <c r="B3543" s="54">
        <v>40347</v>
      </c>
      <c r="C3543" s="52">
        <v>4.1500000000000004</v>
      </c>
      <c r="D3543" s="9"/>
    </row>
    <row r="3544" spans="1:4" x14ac:dyDescent="0.25">
      <c r="A3544" s="7" t="str">
        <f t="shared" si="55"/>
        <v>2010.2</v>
      </c>
      <c r="B3544" s="54">
        <v>40346</v>
      </c>
      <c r="C3544" s="52">
        <v>4.13</v>
      </c>
      <c r="D3544" s="9"/>
    </row>
    <row r="3545" spans="1:4" x14ac:dyDescent="0.25">
      <c r="A3545" s="7" t="str">
        <f t="shared" si="55"/>
        <v>2010.2</v>
      </c>
      <c r="B3545" s="54">
        <v>40345</v>
      </c>
      <c r="C3545" s="52">
        <v>4.18</v>
      </c>
      <c r="D3545" s="9"/>
    </row>
    <row r="3546" spans="1:4" x14ac:dyDescent="0.25">
      <c r="A3546" s="7" t="str">
        <f t="shared" si="55"/>
        <v>2010.2</v>
      </c>
      <c r="B3546" s="54">
        <v>40344</v>
      </c>
      <c r="C3546" s="52">
        <v>4.2300000000000004</v>
      </c>
      <c r="D3546" s="9"/>
    </row>
    <row r="3547" spans="1:4" x14ac:dyDescent="0.25">
      <c r="A3547" s="7" t="str">
        <f t="shared" si="55"/>
        <v>2010.2</v>
      </c>
      <c r="B3547" s="54">
        <v>40343</v>
      </c>
      <c r="C3547" s="52">
        <v>4.2</v>
      </c>
      <c r="D3547" s="9"/>
    </row>
    <row r="3548" spans="1:4" x14ac:dyDescent="0.25">
      <c r="A3548" s="7" t="str">
        <f t="shared" si="55"/>
        <v>2010.2</v>
      </c>
      <c r="B3548" s="54">
        <v>40340</v>
      </c>
      <c r="C3548" s="52">
        <v>4.1500000000000004</v>
      </c>
      <c r="D3548" s="9"/>
    </row>
    <row r="3549" spans="1:4" x14ac:dyDescent="0.25">
      <c r="A3549" s="7" t="str">
        <f t="shared" si="55"/>
        <v>2010.2</v>
      </c>
      <c r="B3549" s="54">
        <v>40339</v>
      </c>
      <c r="C3549" s="52">
        <v>4.25</v>
      </c>
      <c r="D3549" s="9"/>
    </row>
    <row r="3550" spans="1:4" x14ac:dyDescent="0.25">
      <c r="A3550" s="7" t="str">
        <f t="shared" si="55"/>
        <v>2010.2</v>
      </c>
      <c r="B3550" s="54">
        <v>40338</v>
      </c>
      <c r="C3550" s="52">
        <v>4.12</v>
      </c>
      <c r="D3550" s="9"/>
    </row>
    <row r="3551" spans="1:4" x14ac:dyDescent="0.25">
      <c r="A3551" s="7" t="str">
        <f t="shared" si="55"/>
        <v>2010.2</v>
      </c>
      <c r="B3551" s="54">
        <v>40337</v>
      </c>
      <c r="C3551" s="52">
        <v>4.0999999999999996</v>
      </c>
      <c r="D3551" s="9"/>
    </row>
    <row r="3552" spans="1:4" x14ac:dyDescent="0.25">
      <c r="A3552" s="7" t="str">
        <f t="shared" si="55"/>
        <v>2010.2</v>
      </c>
      <c r="B3552" s="54">
        <v>40336</v>
      </c>
      <c r="C3552" s="52">
        <v>4.1100000000000003</v>
      </c>
      <c r="D3552" s="9"/>
    </row>
    <row r="3553" spans="1:4" x14ac:dyDescent="0.25">
      <c r="A3553" s="7" t="str">
        <f t="shared" si="55"/>
        <v>2010.2</v>
      </c>
      <c r="B3553" s="54">
        <v>40333</v>
      </c>
      <c r="C3553" s="52">
        <v>4.13</v>
      </c>
      <c r="D3553" s="9"/>
    </row>
    <row r="3554" spans="1:4" x14ac:dyDescent="0.25">
      <c r="A3554" s="7" t="str">
        <f t="shared" si="55"/>
        <v>2010.2</v>
      </c>
      <c r="B3554" s="54">
        <v>40332</v>
      </c>
      <c r="C3554" s="52">
        <v>4.29</v>
      </c>
      <c r="D3554" s="9"/>
    </row>
    <row r="3555" spans="1:4" x14ac:dyDescent="0.25">
      <c r="A3555" s="7" t="str">
        <f t="shared" si="55"/>
        <v>2010.2</v>
      </c>
      <c r="B3555" s="54">
        <v>40331</v>
      </c>
      <c r="C3555" s="52">
        <v>4.24</v>
      </c>
      <c r="D3555" s="9"/>
    </row>
    <row r="3556" spans="1:4" x14ac:dyDescent="0.25">
      <c r="A3556" s="7" t="str">
        <f t="shared" si="55"/>
        <v>2010.2</v>
      </c>
      <c r="B3556" s="54">
        <v>40330</v>
      </c>
      <c r="C3556" s="52">
        <v>4.1900000000000004</v>
      </c>
      <c r="D3556" s="9"/>
    </row>
    <row r="3557" spans="1:4" x14ac:dyDescent="0.25">
      <c r="A3557" s="7" t="str">
        <f t="shared" si="55"/>
        <v>2010.2</v>
      </c>
      <c r="B3557" s="54">
        <v>40329</v>
      </c>
      <c r="C3557" s="52">
        <v>4.22</v>
      </c>
      <c r="D3557" s="9"/>
    </row>
    <row r="3558" spans="1:4" x14ac:dyDescent="0.25">
      <c r="A3558" s="7" t="str">
        <f t="shared" si="55"/>
        <v>2010.2</v>
      </c>
      <c r="B3558" s="54">
        <v>40326</v>
      </c>
      <c r="C3558" s="52">
        <v>4.22</v>
      </c>
      <c r="D3558" s="9"/>
    </row>
    <row r="3559" spans="1:4" x14ac:dyDescent="0.25">
      <c r="A3559" s="7" t="str">
        <f t="shared" si="55"/>
        <v>2010.2</v>
      </c>
      <c r="B3559" s="54">
        <v>40325</v>
      </c>
      <c r="C3559" s="52">
        <v>4.24</v>
      </c>
      <c r="D3559" s="9"/>
    </row>
    <row r="3560" spans="1:4" x14ac:dyDescent="0.25">
      <c r="A3560" s="7" t="str">
        <f t="shared" si="55"/>
        <v>2010.2</v>
      </c>
      <c r="B3560" s="54">
        <v>40324</v>
      </c>
      <c r="C3560" s="52">
        <v>4.1100000000000003</v>
      </c>
      <c r="D3560" s="9"/>
    </row>
    <row r="3561" spans="1:4" x14ac:dyDescent="0.25">
      <c r="A3561" s="7" t="str">
        <f t="shared" si="55"/>
        <v>2010.2</v>
      </c>
      <c r="B3561" s="54">
        <v>40323</v>
      </c>
      <c r="C3561" s="52">
        <v>4.07</v>
      </c>
      <c r="D3561" s="9"/>
    </row>
    <row r="3562" spans="1:4" x14ac:dyDescent="0.25">
      <c r="A3562" s="7" t="str">
        <f t="shared" si="55"/>
        <v>2010.2</v>
      </c>
      <c r="B3562" s="54">
        <v>40322</v>
      </c>
      <c r="C3562" s="52">
        <v>4.12</v>
      </c>
      <c r="D3562" s="9"/>
    </row>
    <row r="3563" spans="1:4" x14ac:dyDescent="0.25">
      <c r="A3563" s="7" t="str">
        <f t="shared" si="55"/>
        <v>2010.2</v>
      </c>
      <c r="B3563" s="54">
        <v>40319</v>
      </c>
      <c r="C3563" s="52">
        <v>4.07</v>
      </c>
      <c r="D3563" s="9"/>
    </row>
    <row r="3564" spans="1:4" x14ac:dyDescent="0.25">
      <c r="A3564" s="7" t="str">
        <f t="shared" si="55"/>
        <v>2010.2</v>
      </c>
      <c r="B3564" s="54">
        <v>40318</v>
      </c>
      <c r="C3564" s="52">
        <v>4.13</v>
      </c>
      <c r="D3564" s="9"/>
    </row>
    <row r="3565" spans="1:4" x14ac:dyDescent="0.25">
      <c r="A3565" s="7" t="str">
        <f t="shared" si="55"/>
        <v>2010.2</v>
      </c>
      <c r="B3565" s="54">
        <v>40317</v>
      </c>
      <c r="C3565" s="52">
        <v>4.24</v>
      </c>
      <c r="D3565" s="9"/>
    </row>
    <row r="3566" spans="1:4" x14ac:dyDescent="0.25">
      <c r="A3566" s="7" t="str">
        <f t="shared" si="55"/>
        <v>2010.2</v>
      </c>
      <c r="B3566" s="54">
        <v>40316</v>
      </c>
      <c r="C3566" s="52">
        <v>4.26</v>
      </c>
      <c r="D3566" s="9"/>
    </row>
    <row r="3567" spans="1:4" x14ac:dyDescent="0.25">
      <c r="A3567" s="7" t="str">
        <f t="shared" si="55"/>
        <v>2010.2</v>
      </c>
      <c r="B3567" s="54">
        <v>40315</v>
      </c>
      <c r="C3567" s="52">
        <v>4.3499999999999996</v>
      </c>
      <c r="D3567" s="9"/>
    </row>
    <row r="3568" spans="1:4" x14ac:dyDescent="0.25">
      <c r="A3568" s="7" t="str">
        <f t="shared" si="55"/>
        <v>2010.2</v>
      </c>
      <c r="B3568" s="54">
        <v>40312</v>
      </c>
      <c r="C3568" s="52">
        <v>4.32</v>
      </c>
      <c r="D3568" s="9"/>
    </row>
    <row r="3569" spans="1:4" x14ac:dyDescent="0.25">
      <c r="A3569" s="7" t="str">
        <f t="shared" si="55"/>
        <v>2010.2</v>
      </c>
      <c r="B3569" s="54">
        <v>40311</v>
      </c>
      <c r="C3569" s="52">
        <v>4.47</v>
      </c>
      <c r="D3569" s="9"/>
    </row>
    <row r="3570" spans="1:4" x14ac:dyDescent="0.25">
      <c r="A3570" s="7" t="str">
        <f t="shared" si="55"/>
        <v>2010.2</v>
      </c>
      <c r="B3570" s="54">
        <v>40310</v>
      </c>
      <c r="C3570" s="52">
        <v>4.47</v>
      </c>
      <c r="D3570" s="9"/>
    </row>
    <row r="3571" spans="1:4" x14ac:dyDescent="0.25">
      <c r="A3571" s="7" t="str">
        <f t="shared" si="55"/>
        <v>2010.2</v>
      </c>
      <c r="B3571" s="54">
        <v>40309</v>
      </c>
      <c r="C3571" s="52">
        <v>4.42</v>
      </c>
      <c r="D3571" s="9"/>
    </row>
    <row r="3572" spans="1:4" x14ac:dyDescent="0.25">
      <c r="A3572" s="7" t="str">
        <f t="shared" si="55"/>
        <v>2010.2</v>
      </c>
      <c r="B3572" s="54">
        <v>40308</v>
      </c>
      <c r="C3572" s="52">
        <v>4.41</v>
      </c>
      <c r="D3572" s="9"/>
    </row>
    <row r="3573" spans="1:4" x14ac:dyDescent="0.25">
      <c r="A3573" s="7" t="str">
        <f t="shared" si="55"/>
        <v>2010.2</v>
      </c>
      <c r="B3573" s="54">
        <v>40305</v>
      </c>
      <c r="C3573" s="52">
        <v>4.28</v>
      </c>
      <c r="D3573" s="9"/>
    </row>
    <row r="3574" spans="1:4" x14ac:dyDescent="0.25">
      <c r="A3574" s="7" t="str">
        <f t="shared" si="55"/>
        <v>2010.2</v>
      </c>
      <c r="B3574" s="54">
        <v>40304</v>
      </c>
      <c r="C3574" s="52">
        <v>4.1900000000000004</v>
      </c>
      <c r="D3574" s="9"/>
    </row>
    <row r="3575" spans="1:4" x14ac:dyDescent="0.25">
      <c r="A3575" s="7" t="str">
        <f t="shared" si="55"/>
        <v>2010.2</v>
      </c>
      <c r="B3575" s="54">
        <v>40303</v>
      </c>
      <c r="C3575" s="52">
        <v>4.3899999999999997</v>
      </c>
      <c r="D3575" s="9"/>
    </row>
    <row r="3576" spans="1:4" x14ac:dyDescent="0.25">
      <c r="A3576" s="7" t="str">
        <f t="shared" si="55"/>
        <v>2010.2</v>
      </c>
      <c r="B3576" s="54">
        <v>40302</v>
      </c>
      <c r="C3576" s="52">
        <v>4.43</v>
      </c>
      <c r="D3576" s="9"/>
    </row>
    <row r="3577" spans="1:4" x14ac:dyDescent="0.25">
      <c r="A3577" s="7" t="str">
        <f t="shared" si="55"/>
        <v>2010.2</v>
      </c>
      <c r="B3577" s="54">
        <v>40301</v>
      </c>
      <c r="C3577" s="52">
        <v>4.53</v>
      </c>
      <c r="D3577" s="9"/>
    </row>
    <row r="3578" spans="1:4" x14ac:dyDescent="0.25">
      <c r="A3578" s="7" t="str">
        <f t="shared" si="55"/>
        <v>2010.2</v>
      </c>
      <c r="B3578" s="54">
        <v>40298</v>
      </c>
      <c r="C3578" s="52">
        <v>4.53</v>
      </c>
      <c r="D3578" s="9"/>
    </row>
    <row r="3579" spans="1:4" x14ac:dyDescent="0.25">
      <c r="A3579" s="7" t="str">
        <f t="shared" si="55"/>
        <v>2010.2</v>
      </c>
      <c r="B3579" s="54">
        <v>40297</v>
      </c>
      <c r="C3579" s="52">
        <v>4.5999999999999996</v>
      </c>
      <c r="D3579" s="9"/>
    </row>
    <row r="3580" spans="1:4" x14ac:dyDescent="0.25">
      <c r="A3580" s="7" t="str">
        <f t="shared" si="55"/>
        <v>2010.2</v>
      </c>
      <c r="B3580" s="54">
        <v>40296</v>
      </c>
      <c r="C3580" s="52">
        <v>4.63</v>
      </c>
      <c r="D3580" s="9"/>
    </row>
    <row r="3581" spans="1:4" x14ac:dyDescent="0.25">
      <c r="A3581" s="7" t="str">
        <f t="shared" si="55"/>
        <v>2010.2</v>
      </c>
      <c r="B3581" s="54">
        <v>40295</v>
      </c>
      <c r="C3581" s="52">
        <v>4.5599999999999996</v>
      </c>
      <c r="D3581" s="9"/>
    </row>
    <row r="3582" spans="1:4" x14ac:dyDescent="0.25">
      <c r="A3582" s="7" t="str">
        <f t="shared" si="55"/>
        <v>2010.2</v>
      </c>
      <c r="B3582" s="54">
        <v>40294</v>
      </c>
      <c r="C3582" s="52">
        <v>4.67</v>
      </c>
      <c r="D3582" s="9"/>
    </row>
    <row r="3583" spans="1:4" x14ac:dyDescent="0.25">
      <c r="A3583" s="7" t="str">
        <f t="shared" si="55"/>
        <v>2010.2</v>
      </c>
      <c r="B3583" s="54">
        <v>40291</v>
      </c>
      <c r="C3583" s="52">
        <v>4.67</v>
      </c>
      <c r="D3583" s="9"/>
    </row>
    <row r="3584" spans="1:4" x14ac:dyDescent="0.25">
      <c r="A3584" s="7" t="str">
        <f t="shared" si="55"/>
        <v>2010.2</v>
      </c>
      <c r="B3584" s="54">
        <v>40290</v>
      </c>
      <c r="C3584" s="52">
        <v>4.6500000000000004</v>
      </c>
      <c r="D3584" s="9"/>
    </row>
    <row r="3585" spans="1:4" x14ac:dyDescent="0.25">
      <c r="A3585" s="7" t="str">
        <f t="shared" si="55"/>
        <v>2010.2</v>
      </c>
      <c r="B3585" s="54">
        <v>40289</v>
      </c>
      <c r="C3585" s="52">
        <v>4.6100000000000003</v>
      </c>
      <c r="D3585" s="9"/>
    </row>
    <row r="3586" spans="1:4" x14ac:dyDescent="0.25">
      <c r="A3586" s="7" t="str">
        <f t="shared" si="55"/>
        <v>2010.2</v>
      </c>
      <c r="B3586" s="54">
        <v>40288</v>
      </c>
      <c r="C3586" s="52">
        <v>4.67</v>
      </c>
      <c r="D3586" s="9"/>
    </row>
    <row r="3587" spans="1:4" x14ac:dyDescent="0.25">
      <c r="A3587" s="7" t="str">
        <f t="shared" si="55"/>
        <v>2010.2</v>
      </c>
      <c r="B3587" s="54">
        <v>40287</v>
      </c>
      <c r="C3587" s="52">
        <v>4.7</v>
      </c>
      <c r="D3587" s="9"/>
    </row>
    <row r="3588" spans="1:4" x14ac:dyDescent="0.25">
      <c r="A3588" s="7" t="str">
        <f t="shared" ref="A3588:A3651" si="56">YEAR(B3588)&amp;"."&amp;INT((MONTH(B3588)-1)/3)+1</f>
        <v>2010.2</v>
      </c>
      <c r="B3588" s="54">
        <v>40284</v>
      </c>
      <c r="C3588" s="52">
        <v>4.67</v>
      </c>
      <c r="D3588" s="9"/>
    </row>
    <row r="3589" spans="1:4" x14ac:dyDescent="0.25">
      <c r="A3589" s="7" t="str">
        <f t="shared" si="56"/>
        <v>2010.2</v>
      </c>
      <c r="B3589" s="54">
        <v>40283</v>
      </c>
      <c r="C3589" s="52">
        <v>4.72</v>
      </c>
      <c r="D3589" s="9"/>
    </row>
    <row r="3590" spans="1:4" x14ac:dyDescent="0.25">
      <c r="A3590" s="7" t="str">
        <f t="shared" si="56"/>
        <v>2010.2</v>
      </c>
      <c r="B3590" s="54">
        <v>40282</v>
      </c>
      <c r="C3590" s="52">
        <v>4.72</v>
      </c>
      <c r="D3590" s="9"/>
    </row>
    <row r="3591" spans="1:4" x14ac:dyDescent="0.25">
      <c r="A3591" s="7" t="str">
        <f t="shared" si="56"/>
        <v>2010.2</v>
      </c>
      <c r="B3591" s="54">
        <v>40281</v>
      </c>
      <c r="C3591" s="52">
        <v>4.68</v>
      </c>
      <c r="D3591" s="9"/>
    </row>
    <row r="3592" spans="1:4" x14ac:dyDescent="0.25">
      <c r="A3592" s="7" t="str">
        <f t="shared" si="56"/>
        <v>2010.2</v>
      </c>
      <c r="B3592" s="54">
        <v>40280</v>
      </c>
      <c r="C3592" s="52">
        <v>4.7</v>
      </c>
      <c r="D3592" s="9"/>
    </row>
    <row r="3593" spans="1:4" x14ac:dyDescent="0.25">
      <c r="A3593" s="7" t="str">
        <f t="shared" si="56"/>
        <v>2010.2</v>
      </c>
      <c r="B3593" s="54">
        <v>40277</v>
      </c>
      <c r="C3593" s="52">
        <v>4.74</v>
      </c>
      <c r="D3593" s="9"/>
    </row>
    <row r="3594" spans="1:4" x14ac:dyDescent="0.25">
      <c r="A3594" s="7" t="str">
        <f t="shared" si="56"/>
        <v>2010.2</v>
      </c>
      <c r="B3594" s="54">
        <v>40276</v>
      </c>
      <c r="C3594" s="52">
        <v>4.75</v>
      </c>
      <c r="D3594" s="9"/>
    </row>
    <row r="3595" spans="1:4" x14ac:dyDescent="0.25">
      <c r="A3595" s="7" t="str">
        <f t="shared" si="56"/>
        <v>2010.2</v>
      </c>
      <c r="B3595" s="54">
        <v>40275</v>
      </c>
      <c r="C3595" s="52">
        <v>4.74</v>
      </c>
      <c r="D3595" s="9"/>
    </row>
    <row r="3596" spans="1:4" x14ac:dyDescent="0.25">
      <c r="A3596" s="7" t="str">
        <f t="shared" si="56"/>
        <v>2010.2</v>
      </c>
      <c r="B3596" s="54">
        <v>40274</v>
      </c>
      <c r="C3596" s="52">
        <v>4.84</v>
      </c>
      <c r="D3596" s="9"/>
    </row>
    <row r="3597" spans="1:4" x14ac:dyDescent="0.25">
      <c r="A3597" s="7" t="str">
        <f t="shared" si="56"/>
        <v>2010.2</v>
      </c>
      <c r="B3597" s="54">
        <v>40273</v>
      </c>
      <c r="C3597" s="52">
        <v>4.8499999999999996</v>
      </c>
      <c r="D3597" s="9"/>
    </row>
    <row r="3598" spans="1:4" x14ac:dyDescent="0.25">
      <c r="A3598" s="7" t="str">
        <f t="shared" si="56"/>
        <v>2010.2</v>
      </c>
      <c r="B3598" s="54">
        <v>40270</v>
      </c>
      <c r="C3598" s="52">
        <v>4.8099999999999996</v>
      </c>
      <c r="D3598" s="9"/>
    </row>
    <row r="3599" spans="1:4" x14ac:dyDescent="0.25">
      <c r="A3599" s="7" t="str">
        <f t="shared" si="56"/>
        <v>2010.2</v>
      </c>
      <c r="B3599" s="54">
        <v>40269</v>
      </c>
      <c r="C3599" s="52">
        <v>4.74</v>
      </c>
      <c r="D3599" s="9"/>
    </row>
    <row r="3600" spans="1:4" x14ac:dyDescent="0.25">
      <c r="A3600" s="7" t="str">
        <f t="shared" si="56"/>
        <v>2010.1</v>
      </c>
      <c r="B3600" s="54">
        <v>40268</v>
      </c>
      <c r="C3600" s="52">
        <v>4.72</v>
      </c>
      <c r="D3600" s="9"/>
    </row>
    <row r="3601" spans="1:4" x14ac:dyDescent="0.25">
      <c r="A3601" s="7" t="str">
        <f t="shared" si="56"/>
        <v>2010.1</v>
      </c>
      <c r="B3601" s="54">
        <v>40267</v>
      </c>
      <c r="C3601" s="52">
        <v>4.75</v>
      </c>
      <c r="D3601" s="9"/>
    </row>
    <row r="3602" spans="1:4" x14ac:dyDescent="0.25">
      <c r="A3602" s="7" t="str">
        <f t="shared" si="56"/>
        <v>2010.1</v>
      </c>
      <c r="B3602" s="54">
        <v>40266</v>
      </c>
      <c r="C3602" s="52">
        <v>4.76</v>
      </c>
      <c r="D3602" s="9"/>
    </row>
    <row r="3603" spans="1:4" x14ac:dyDescent="0.25">
      <c r="A3603" s="7" t="str">
        <f t="shared" si="56"/>
        <v>2010.1</v>
      </c>
      <c r="B3603" s="54">
        <v>40263</v>
      </c>
      <c r="C3603" s="52">
        <v>4.75</v>
      </c>
      <c r="D3603" s="9"/>
    </row>
    <row r="3604" spans="1:4" x14ac:dyDescent="0.25">
      <c r="A3604" s="7" t="str">
        <f t="shared" si="56"/>
        <v>2010.1</v>
      </c>
      <c r="B3604" s="54">
        <v>40262</v>
      </c>
      <c r="C3604" s="52">
        <v>4.7699999999999996</v>
      </c>
      <c r="D3604" s="9"/>
    </row>
    <row r="3605" spans="1:4" x14ac:dyDescent="0.25">
      <c r="A3605" s="7" t="str">
        <f t="shared" si="56"/>
        <v>2010.1</v>
      </c>
      <c r="B3605" s="54">
        <v>40261</v>
      </c>
      <c r="C3605" s="52">
        <v>4.72</v>
      </c>
      <c r="D3605" s="9"/>
    </row>
    <row r="3606" spans="1:4" x14ac:dyDescent="0.25">
      <c r="A3606" s="7" t="str">
        <f t="shared" si="56"/>
        <v>2010.1</v>
      </c>
      <c r="B3606" s="54">
        <v>40260</v>
      </c>
      <c r="C3606" s="52">
        <v>4.5999999999999996</v>
      </c>
      <c r="D3606" s="9"/>
    </row>
    <row r="3607" spans="1:4" x14ac:dyDescent="0.25">
      <c r="A3607" s="7" t="str">
        <f t="shared" si="56"/>
        <v>2010.1</v>
      </c>
      <c r="B3607" s="54">
        <v>40259</v>
      </c>
      <c r="C3607" s="52">
        <v>4.57</v>
      </c>
      <c r="D3607" s="9"/>
    </row>
    <row r="3608" spans="1:4" x14ac:dyDescent="0.25">
      <c r="A3608" s="7" t="str">
        <f t="shared" si="56"/>
        <v>2010.1</v>
      </c>
      <c r="B3608" s="54">
        <v>40256</v>
      </c>
      <c r="C3608" s="52">
        <v>4.58</v>
      </c>
      <c r="D3608" s="9"/>
    </row>
    <row r="3609" spans="1:4" x14ac:dyDescent="0.25">
      <c r="A3609" s="7" t="str">
        <f t="shared" si="56"/>
        <v>2010.1</v>
      </c>
      <c r="B3609" s="54">
        <v>40255</v>
      </c>
      <c r="C3609" s="52">
        <v>4.59</v>
      </c>
      <c r="D3609" s="9"/>
    </row>
    <row r="3610" spans="1:4" x14ac:dyDescent="0.25">
      <c r="A3610" s="7" t="str">
        <f t="shared" si="56"/>
        <v>2010.1</v>
      </c>
      <c r="B3610" s="54">
        <v>40254</v>
      </c>
      <c r="C3610" s="52">
        <v>4.5599999999999996</v>
      </c>
      <c r="D3610" s="9"/>
    </row>
    <row r="3611" spans="1:4" x14ac:dyDescent="0.25">
      <c r="A3611" s="7" t="str">
        <f t="shared" si="56"/>
        <v>2010.1</v>
      </c>
      <c r="B3611" s="54">
        <v>40253</v>
      </c>
      <c r="C3611" s="52">
        <v>4.59</v>
      </c>
      <c r="D3611" s="9"/>
    </row>
    <row r="3612" spans="1:4" x14ac:dyDescent="0.25">
      <c r="A3612" s="7" t="str">
        <f t="shared" si="56"/>
        <v>2010.1</v>
      </c>
      <c r="B3612" s="54">
        <v>40252</v>
      </c>
      <c r="C3612" s="52">
        <v>4.63</v>
      </c>
      <c r="D3612" s="9"/>
    </row>
    <row r="3613" spans="1:4" x14ac:dyDescent="0.25">
      <c r="A3613" s="7" t="str">
        <f t="shared" si="56"/>
        <v>2010.1</v>
      </c>
      <c r="B3613" s="54">
        <v>40249</v>
      </c>
      <c r="C3613" s="52">
        <v>4.62</v>
      </c>
      <c r="D3613" s="9"/>
    </row>
    <row r="3614" spans="1:4" x14ac:dyDescent="0.25">
      <c r="A3614" s="7" t="str">
        <f t="shared" si="56"/>
        <v>2010.1</v>
      </c>
      <c r="B3614" s="54">
        <v>40248</v>
      </c>
      <c r="C3614" s="52">
        <v>4.66</v>
      </c>
      <c r="D3614" s="9"/>
    </row>
    <row r="3615" spans="1:4" x14ac:dyDescent="0.25">
      <c r="A3615" s="7" t="str">
        <f t="shared" si="56"/>
        <v>2010.1</v>
      </c>
      <c r="B3615" s="54">
        <v>40247</v>
      </c>
      <c r="C3615" s="52">
        <v>4.6900000000000004</v>
      </c>
      <c r="D3615" s="9"/>
    </row>
    <row r="3616" spans="1:4" x14ac:dyDescent="0.25">
      <c r="A3616" s="7" t="str">
        <f t="shared" si="56"/>
        <v>2010.1</v>
      </c>
      <c r="B3616" s="54">
        <v>40246</v>
      </c>
      <c r="C3616" s="52">
        <v>4.68</v>
      </c>
      <c r="D3616" s="9"/>
    </row>
    <row r="3617" spans="1:4" x14ac:dyDescent="0.25">
      <c r="A3617" s="7" t="str">
        <f t="shared" si="56"/>
        <v>2010.1</v>
      </c>
      <c r="B3617" s="54">
        <v>40245</v>
      </c>
      <c r="C3617" s="52">
        <v>4.68</v>
      </c>
      <c r="D3617" s="9"/>
    </row>
    <row r="3618" spans="1:4" x14ac:dyDescent="0.25">
      <c r="A3618" s="7" t="str">
        <f t="shared" si="56"/>
        <v>2010.1</v>
      </c>
      <c r="B3618" s="54">
        <v>40242</v>
      </c>
      <c r="C3618" s="52">
        <v>4.6399999999999997</v>
      </c>
      <c r="D3618" s="9"/>
    </row>
    <row r="3619" spans="1:4" x14ac:dyDescent="0.25">
      <c r="A3619" s="7" t="str">
        <f t="shared" si="56"/>
        <v>2010.1</v>
      </c>
      <c r="B3619" s="54">
        <v>40241</v>
      </c>
      <c r="C3619" s="52">
        <v>4.5599999999999996</v>
      </c>
      <c r="D3619" s="9"/>
    </row>
    <row r="3620" spans="1:4" x14ac:dyDescent="0.25">
      <c r="A3620" s="7" t="str">
        <f t="shared" si="56"/>
        <v>2010.1</v>
      </c>
      <c r="B3620" s="54">
        <v>40240</v>
      </c>
      <c r="C3620" s="52">
        <v>4.58</v>
      </c>
      <c r="D3620" s="9"/>
    </row>
    <row r="3621" spans="1:4" x14ac:dyDescent="0.25">
      <c r="A3621" s="7" t="str">
        <f t="shared" si="56"/>
        <v>2010.1</v>
      </c>
      <c r="B3621" s="54">
        <v>40239</v>
      </c>
      <c r="C3621" s="52">
        <v>4.57</v>
      </c>
      <c r="D3621" s="9"/>
    </row>
    <row r="3622" spans="1:4" x14ac:dyDescent="0.25">
      <c r="A3622" s="7" t="str">
        <f t="shared" si="56"/>
        <v>2010.1</v>
      </c>
      <c r="B3622" s="54">
        <v>40238</v>
      </c>
      <c r="C3622" s="52">
        <v>4.5599999999999996</v>
      </c>
      <c r="D3622" s="9"/>
    </row>
    <row r="3623" spans="1:4" x14ac:dyDescent="0.25">
      <c r="A3623" s="7" t="str">
        <f t="shared" si="56"/>
        <v>2010.1</v>
      </c>
      <c r="B3623" s="54">
        <v>40235</v>
      </c>
      <c r="C3623" s="52">
        <v>4.55</v>
      </c>
      <c r="D3623" s="9"/>
    </row>
    <row r="3624" spans="1:4" x14ac:dyDescent="0.25">
      <c r="A3624" s="7" t="str">
        <f t="shared" si="56"/>
        <v>2010.1</v>
      </c>
      <c r="B3624" s="54">
        <v>40234</v>
      </c>
      <c r="C3624" s="52">
        <v>4.58</v>
      </c>
      <c r="D3624" s="9"/>
    </row>
    <row r="3625" spans="1:4" x14ac:dyDescent="0.25">
      <c r="A3625" s="7" t="str">
        <f t="shared" si="56"/>
        <v>2010.1</v>
      </c>
      <c r="B3625" s="54">
        <v>40233</v>
      </c>
      <c r="C3625" s="52">
        <v>4.63</v>
      </c>
      <c r="D3625" s="9"/>
    </row>
    <row r="3626" spans="1:4" x14ac:dyDescent="0.25">
      <c r="A3626" s="7" t="str">
        <f t="shared" si="56"/>
        <v>2010.1</v>
      </c>
      <c r="B3626" s="54">
        <v>40232</v>
      </c>
      <c r="C3626" s="52">
        <v>4.63</v>
      </c>
      <c r="D3626" s="9"/>
    </row>
    <row r="3627" spans="1:4" x14ac:dyDescent="0.25">
      <c r="A3627" s="7" t="str">
        <f t="shared" si="56"/>
        <v>2010.1</v>
      </c>
      <c r="B3627" s="54">
        <v>40231</v>
      </c>
      <c r="C3627" s="52">
        <v>4.7300000000000004</v>
      </c>
      <c r="D3627" s="9"/>
    </row>
    <row r="3628" spans="1:4" x14ac:dyDescent="0.25">
      <c r="A3628" s="7" t="str">
        <f t="shared" si="56"/>
        <v>2010.1</v>
      </c>
      <c r="B3628" s="54">
        <v>40228</v>
      </c>
      <c r="C3628" s="52">
        <v>4.71</v>
      </c>
      <c r="D3628" s="9"/>
    </row>
    <row r="3629" spans="1:4" x14ac:dyDescent="0.25">
      <c r="A3629" s="7" t="str">
        <f t="shared" si="56"/>
        <v>2010.1</v>
      </c>
      <c r="B3629" s="54">
        <v>40227</v>
      </c>
      <c r="C3629" s="52">
        <v>4.74</v>
      </c>
      <c r="D3629" s="9"/>
    </row>
    <row r="3630" spans="1:4" x14ac:dyDescent="0.25">
      <c r="A3630" s="7" t="str">
        <f t="shared" si="56"/>
        <v>2010.1</v>
      </c>
      <c r="B3630" s="54">
        <v>40226</v>
      </c>
      <c r="C3630" s="52">
        <v>4.7</v>
      </c>
      <c r="D3630" s="9"/>
    </row>
    <row r="3631" spans="1:4" x14ac:dyDescent="0.25">
      <c r="A3631" s="7" t="str">
        <f t="shared" si="56"/>
        <v>2010.1</v>
      </c>
      <c r="B3631" s="54">
        <v>40225</v>
      </c>
      <c r="C3631" s="52">
        <v>4.63</v>
      </c>
      <c r="D3631" s="9"/>
    </row>
    <row r="3632" spans="1:4" x14ac:dyDescent="0.25">
      <c r="A3632" s="7" t="str">
        <f t="shared" si="56"/>
        <v>2010.1</v>
      </c>
      <c r="B3632" s="54">
        <v>40224</v>
      </c>
      <c r="C3632" s="52">
        <v>4.66</v>
      </c>
      <c r="D3632" s="9"/>
    </row>
    <row r="3633" spans="1:4" x14ac:dyDescent="0.25">
      <c r="A3633" s="7" t="str">
        <f t="shared" si="56"/>
        <v>2010.1</v>
      </c>
      <c r="B3633" s="54">
        <v>40221</v>
      </c>
      <c r="C3633" s="52">
        <v>4.66</v>
      </c>
      <c r="D3633" s="9"/>
    </row>
    <row r="3634" spans="1:4" x14ac:dyDescent="0.25">
      <c r="A3634" s="7" t="str">
        <f t="shared" si="56"/>
        <v>2010.1</v>
      </c>
      <c r="B3634" s="54">
        <v>40220</v>
      </c>
      <c r="C3634" s="52">
        <v>4.6900000000000004</v>
      </c>
      <c r="D3634" s="9"/>
    </row>
    <row r="3635" spans="1:4" x14ac:dyDescent="0.25">
      <c r="A3635" s="7" t="str">
        <f t="shared" si="56"/>
        <v>2010.1</v>
      </c>
      <c r="B3635" s="54">
        <v>40219</v>
      </c>
      <c r="C3635" s="52">
        <v>4.6500000000000004</v>
      </c>
      <c r="D3635" s="9"/>
    </row>
    <row r="3636" spans="1:4" x14ac:dyDescent="0.25">
      <c r="A3636" s="7" t="str">
        <f t="shared" si="56"/>
        <v>2010.1</v>
      </c>
      <c r="B3636" s="54">
        <v>40218</v>
      </c>
      <c r="C3636" s="52">
        <v>4.58</v>
      </c>
      <c r="D3636" s="9"/>
    </row>
    <row r="3637" spans="1:4" x14ac:dyDescent="0.25">
      <c r="A3637" s="7" t="str">
        <f t="shared" si="56"/>
        <v>2010.1</v>
      </c>
      <c r="B3637" s="54">
        <v>40217</v>
      </c>
      <c r="C3637" s="52">
        <v>4.5199999999999996</v>
      </c>
      <c r="D3637" s="9"/>
    </row>
    <row r="3638" spans="1:4" x14ac:dyDescent="0.25">
      <c r="A3638" s="7" t="str">
        <f t="shared" si="56"/>
        <v>2010.1</v>
      </c>
      <c r="B3638" s="54">
        <v>40214</v>
      </c>
      <c r="C3638" s="52">
        <v>4.51</v>
      </c>
      <c r="D3638" s="9"/>
    </row>
    <row r="3639" spans="1:4" x14ac:dyDescent="0.25">
      <c r="A3639" s="7" t="str">
        <f t="shared" si="56"/>
        <v>2010.1</v>
      </c>
      <c r="B3639" s="54">
        <v>40213</v>
      </c>
      <c r="C3639" s="52">
        <v>4.53</v>
      </c>
      <c r="D3639" s="9"/>
    </row>
    <row r="3640" spans="1:4" x14ac:dyDescent="0.25">
      <c r="A3640" s="7" t="str">
        <f t="shared" si="56"/>
        <v>2010.1</v>
      </c>
      <c r="B3640" s="54">
        <v>40212</v>
      </c>
      <c r="C3640" s="52">
        <v>4.62</v>
      </c>
      <c r="D3640" s="9"/>
    </row>
    <row r="3641" spans="1:4" x14ac:dyDescent="0.25">
      <c r="A3641" s="7" t="str">
        <f t="shared" si="56"/>
        <v>2010.1</v>
      </c>
      <c r="B3641" s="54">
        <v>40211</v>
      </c>
      <c r="C3641" s="52">
        <v>4.55</v>
      </c>
      <c r="D3641" s="9"/>
    </row>
    <row r="3642" spans="1:4" x14ac:dyDescent="0.25">
      <c r="A3642" s="7" t="str">
        <f t="shared" si="56"/>
        <v>2010.1</v>
      </c>
      <c r="B3642" s="54">
        <v>40210</v>
      </c>
      <c r="C3642" s="52">
        <v>4.5599999999999996</v>
      </c>
      <c r="D3642" s="9"/>
    </row>
    <row r="3643" spans="1:4" x14ac:dyDescent="0.25">
      <c r="A3643" s="7" t="str">
        <f t="shared" si="56"/>
        <v>2010.1</v>
      </c>
      <c r="B3643" s="54">
        <v>40207</v>
      </c>
      <c r="C3643" s="52">
        <v>4.51</v>
      </c>
      <c r="D3643" s="9"/>
    </row>
    <row r="3644" spans="1:4" x14ac:dyDescent="0.25">
      <c r="A3644" s="7" t="str">
        <f t="shared" si="56"/>
        <v>2010.1</v>
      </c>
      <c r="B3644" s="54">
        <v>40206</v>
      </c>
      <c r="C3644" s="52">
        <v>4.57</v>
      </c>
      <c r="D3644" s="9"/>
    </row>
    <row r="3645" spans="1:4" x14ac:dyDescent="0.25">
      <c r="A3645" s="7" t="str">
        <f t="shared" si="56"/>
        <v>2010.1</v>
      </c>
      <c r="B3645" s="54">
        <v>40205</v>
      </c>
      <c r="C3645" s="52">
        <v>4.55</v>
      </c>
      <c r="D3645" s="9"/>
    </row>
    <row r="3646" spans="1:4" x14ac:dyDescent="0.25">
      <c r="A3646" s="7" t="str">
        <f t="shared" si="56"/>
        <v>2010.1</v>
      </c>
      <c r="B3646" s="54">
        <v>40204</v>
      </c>
      <c r="C3646" s="52">
        <v>4.5599999999999996</v>
      </c>
      <c r="D3646" s="9"/>
    </row>
    <row r="3647" spans="1:4" x14ac:dyDescent="0.25">
      <c r="A3647" s="7" t="str">
        <f t="shared" si="56"/>
        <v>2010.1</v>
      </c>
      <c r="B3647" s="54">
        <v>40203</v>
      </c>
      <c r="C3647" s="52">
        <v>4.55</v>
      </c>
      <c r="D3647" s="9"/>
    </row>
    <row r="3648" spans="1:4" x14ac:dyDescent="0.25">
      <c r="A3648" s="7" t="str">
        <f t="shared" si="56"/>
        <v>2010.1</v>
      </c>
      <c r="B3648" s="54">
        <v>40200</v>
      </c>
      <c r="C3648" s="52">
        <v>4.5</v>
      </c>
      <c r="D3648" s="9"/>
    </row>
    <row r="3649" spans="1:4" x14ac:dyDescent="0.25">
      <c r="A3649" s="7" t="str">
        <f t="shared" si="56"/>
        <v>2010.1</v>
      </c>
      <c r="B3649" s="54">
        <v>40199</v>
      </c>
      <c r="C3649" s="52">
        <v>4.5</v>
      </c>
      <c r="D3649" s="9"/>
    </row>
    <row r="3650" spans="1:4" x14ac:dyDescent="0.25">
      <c r="A3650" s="7" t="str">
        <f t="shared" si="56"/>
        <v>2010.1</v>
      </c>
      <c r="B3650" s="54">
        <v>40198</v>
      </c>
      <c r="C3650" s="52">
        <v>4.54</v>
      </c>
      <c r="D3650" s="9"/>
    </row>
    <row r="3651" spans="1:4" x14ac:dyDescent="0.25">
      <c r="A3651" s="7" t="str">
        <f t="shared" si="56"/>
        <v>2010.1</v>
      </c>
      <c r="B3651" s="54">
        <v>40197</v>
      </c>
      <c r="C3651" s="52">
        <v>4.5999999999999996</v>
      </c>
      <c r="D3651" s="9"/>
    </row>
    <row r="3652" spans="1:4" x14ac:dyDescent="0.25">
      <c r="A3652" s="7" t="str">
        <f t="shared" ref="A3652:A3715" si="57">YEAR(B3652)&amp;"."&amp;INT((MONTH(B3652)-1)/3)+1</f>
        <v>2010.1</v>
      </c>
      <c r="B3652" s="54">
        <v>40196</v>
      </c>
      <c r="C3652" s="52">
        <v>4.58</v>
      </c>
      <c r="D3652" s="9"/>
    </row>
    <row r="3653" spans="1:4" x14ac:dyDescent="0.25">
      <c r="A3653" s="7" t="str">
        <f t="shared" si="57"/>
        <v>2010.1</v>
      </c>
      <c r="B3653" s="54">
        <v>40193</v>
      </c>
      <c r="C3653" s="52">
        <v>4.58</v>
      </c>
      <c r="D3653" s="9"/>
    </row>
    <row r="3654" spans="1:4" x14ac:dyDescent="0.25">
      <c r="A3654" s="7" t="str">
        <f t="shared" si="57"/>
        <v>2010.1</v>
      </c>
      <c r="B3654" s="54">
        <v>40192</v>
      </c>
      <c r="C3654" s="52">
        <v>4.63</v>
      </c>
      <c r="D3654" s="9"/>
    </row>
    <row r="3655" spans="1:4" x14ac:dyDescent="0.25">
      <c r="A3655" s="7" t="str">
        <f t="shared" si="57"/>
        <v>2010.1</v>
      </c>
      <c r="B3655" s="54">
        <v>40191</v>
      </c>
      <c r="C3655" s="52">
        <v>4.71</v>
      </c>
      <c r="D3655" s="9"/>
    </row>
    <row r="3656" spans="1:4" x14ac:dyDescent="0.25">
      <c r="A3656" s="7" t="str">
        <f t="shared" si="57"/>
        <v>2010.1</v>
      </c>
      <c r="B3656" s="54">
        <v>40190</v>
      </c>
      <c r="C3656" s="52">
        <v>4.62</v>
      </c>
      <c r="D3656" s="9"/>
    </row>
    <row r="3657" spans="1:4" x14ac:dyDescent="0.25">
      <c r="A3657" s="7" t="str">
        <f t="shared" si="57"/>
        <v>2010.1</v>
      </c>
      <c r="B3657" s="54">
        <v>40189</v>
      </c>
      <c r="C3657" s="52">
        <v>4.74</v>
      </c>
      <c r="D3657" s="9"/>
    </row>
    <row r="3658" spans="1:4" x14ac:dyDescent="0.25">
      <c r="A3658" s="7" t="str">
        <f t="shared" si="57"/>
        <v>2010.1</v>
      </c>
      <c r="B3658" s="54">
        <v>40186</v>
      </c>
      <c r="C3658" s="52">
        <v>4.7</v>
      </c>
      <c r="D3658" s="9"/>
    </row>
    <row r="3659" spans="1:4" x14ac:dyDescent="0.25">
      <c r="A3659" s="7" t="str">
        <f t="shared" si="57"/>
        <v>2010.1</v>
      </c>
      <c r="B3659" s="54">
        <v>40185</v>
      </c>
      <c r="C3659" s="52">
        <v>4.6900000000000004</v>
      </c>
      <c r="D3659" s="9"/>
    </row>
    <row r="3660" spans="1:4" x14ac:dyDescent="0.25">
      <c r="A3660" s="7" t="str">
        <f t="shared" si="57"/>
        <v>2010.1</v>
      </c>
      <c r="B3660" s="54">
        <v>40184</v>
      </c>
      <c r="C3660" s="52">
        <v>4.7</v>
      </c>
      <c r="D3660" s="9"/>
    </row>
    <row r="3661" spans="1:4" x14ac:dyDescent="0.25">
      <c r="A3661" s="7" t="str">
        <f t="shared" si="57"/>
        <v>2010.1</v>
      </c>
      <c r="B3661" s="54">
        <v>40183</v>
      </c>
      <c r="C3661" s="52">
        <v>4.59</v>
      </c>
      <c r="D3661" s="9"/>
    </row>
    <row r="3662" spans="1:4" x14ac:dyDescent="0.25">
      <c r="A3662" s="7" t="str">
        <f t="shared" si="57"/>
        <v>2010.1</v>
      </c>
      <c r="B3662" s="54">
        <v>40182</v>
      </c>
      <c r="C3662" s="52">
        <v>4.6500000000000004</v>
      </c>
      <c r="D3662" s="9"/>
    </row>
    <row r="3663" spans="1:4" x14ac:dyDescent="0.25">
      <c r="A3663" s="7" t="str">
        <f t="shared" si="57"/>
        <v>2010.1</v>
      </c>
      <c r="B3663" s="54">
        <v>40179</v>
      </c>
      <c r="C3663" s="52">
        <v>4.63</v>
      </c>
      <c r="D3663" s="9"/>
    </row>
    <row r="3664" spans="1:4" x14ac:dyDescent="0.25">
      <c r="A3664" s="7" t="str">
        <f t="shared" si="57"/>
        <v>2009.4</v>
      </c>
      <c r="B3664" s="54">
        <v>40178</v>
      </c>
      <c r="C3664" s="52">
        <v>4.63</v>
      </c>
      <c r="D3664" s="9"/>
    </row>
    <row r="3665" spans="1:4" x14ac:dyDescent="0.25">
      <c r="A3665" s="7" t="str">
        <f t="shared" si="57"/>
        <v>2009.4</v>
      </c>
      <c r="B3665" s="54">
        <v>40177</v>
      </c>
      <c r="C3665" s="52">
        <v>4.6100000000000003</v>
      </c>
      <c r="D3665" s="9"/>
    </row>
    <row r="3666" spans="1:4" x14ac:dyDescent="0.25">
      <c r="A3666" s="7" t="str">
        <f t="shared" si="57"/>
        <v>2009.4</v>
      </c>
      <c r="B3666" s="54">
        <v>40176</v>
      </c>
      <c r="C3666" s="52">
        <v>4.6399999999999997</v>
      </c>
      <c r="D3666" s="9"/>
    </row>
    <row r="3667" spans="1:4" x14ac:dyDescent="0.25">
      <c r="A3667" s="7" t="str">
        <f t="shared" si="57"/>
        <v>2009.4</v>
      </c>
      <c r="B3667" s="54">
        <v>40175</v>
      </c>
      <c r="C3667" s="52">
        <v>4.6900000000000004</v>
      </c>
      <c r="D3667" s="9"/>
    </row>
    <row r="3668" spans="1:4" x14ac:dyDescent="0.25">
      <c r="A3668" s="7" t="str">
        <f t="shared" si="57"/>
        <v>2009.4</v>
      </c>
      <c r="B3668" s="54">
        <v>40172</v>
      </c>
      <c r="C3668" s="52">
        <v>4.68</v>
      </c>
      <c r="D3668" s="9"/>
    </row>
    <row r="3669" spans="1:4" x14ac:dyDescent="0.25">
      <c r="A3669" s="7" t="str">
        <f t="shared" si="57"/>
        <v>2009.4</v>
      </c>
      <c r="B3669" s="54">
        <v>40171</v>
      </c>
      <c r="C3669" s="52">
        <v>4.68</v>
      </c>
      <c r="D3669" s="9"/>
    </row>
    <row r="3670" spans="1:4" x14ac:dyDescent="0.25">
      <c r="A3670" s="7" t="str">
        <f t="shared" si="57"/>
        <v>2009.4</v>
      </c>
      <c r="B3670" s="54">
        <v>40170</v>
      </c>
      <c r="C3670" s="52">
        <v>4.6100000000000003</v>
      </c>
      <c r="D3670" s="9"/>
    </row>
    <row r="3671" spans="1:4" x14ac:dyDescent="0.25">
      <c r="A3671" s="7" t="str">
        <f t="shared" si="57"/>
        <v>2009.4</v>
      </c>
      <c r="B3671" s="54">
        <v>40169</v>
      </c>
      <c r="C3671" s="52">
        <v>4.5999999999999996</v>
      </c>
      <c r="D3671" s="9"/>
    </row>
    <row r="3672" spans="1:4" x14ac:dyDescent="0.25">
      <c r="A3672" s="7" t="str">
        <f t="shared" si="57"/>
        <v>2009.4</v>
      </c>
      <c r="B3672" s="54">
        <v>40168</v>
      </c>
      <c r="C3672" s="52">
        <v>4.5599999999999996</v>
      </c>
      <c r="D3672" s="9"/>
    </row>
    <row r="3673" spans="1:4" x14ac:dyDescent="0.25">
      <c r="A3673" s="7" t="str">
        <f t="shared" si="57"/>
        <v>2009.4</v>
      </c>
      <c r="B3673" s="54">
        <v>40165</v>
      </c>
      <c r="C3673" s="52">
        <v>4.46</v>
      </c>
      <c r="D3673" s="9"/>
    </row>
    <row r="3674" spans="1:4" x14ac:dyDescent="0.25">
      <c r="A3674" s="7" t="str">
        <f t="shared" si="57"/>
        <v>2009.4</v>
      </c>
      <c r="B3674" s="54">
        <v>40164</v>
      </c>
      <c r="C3674" s="52">
        <v>4.42</v>
      </c>
      <c r="D3674" s="9"/>
    </row>
    <row r="3675" spans="1:4" x14ac:dyDescent="0.25">
      <c r="A3675" s="7" t="str">
        <f t="shared" si="57"/>
        <v>2009.4</v>
      </c>
      <c r="B3675" s="54">
        <v>40163</v>
      </c>
      <c r="C3675" s="52">
        <v>4.5199999999999996</v>
      </c>
      <c r="D3675" s="9"/>
    </row>
    <row r="3676" spans="1:4" x14ac:dyDescent="0.25">
      <c r="A3676" s="7" t="str">
        <f t="shared" si="57"/>
        <v>2009.4</v>
      </c>
      <c r="B3676" s="54">
        <v>40162</v>
      </c>
      <c r="C3676" s="52">
        <v>4.5199999999999996</v>
      </c>
      <c r="D3676" s="9"/>
    </row>
    <row r="3677" spans="1:4" x14ac:dyDescent="0.25">
      <c r="A3677" s="7" t="str">
        <f t="shared" si="57"/>
        <v>2009.4</v>
      </c>
      <c r="B3677" s="54">
        <v>40161</v>
      </c>
      <c r="C3677" s="52">
        <v>4.4800000000000004</v>
      </c>
      <c r="D3677" s="9"/>
    </row>
    <row r="3678" spans="1:4" x14ac:dyDescent="0.25">
      <c r="A3678" s="7" t="str">
        <f t="shared" si="57"/>
        <v>2009.4</v>
      </c>
      <c r="B3678" s="54">
        <v>40158</v>
      </c>
      <c r="C3678" s="52">
        <v>4.49</v>
      </c>
      <c r="D3678" s="9"/>
    </row>
    <row r="3679" spans="1:4" x14ac:dyDescent="0.25">
      <c r="A3679" s="7" t="str">
        <f t="shared" si="57"/>
        <v>2009.4</v>
      </c>
      <c r="B3679" s="54">
        <v>40157</v>
      </c>
      <c r="C3679" s="52">
        <v>4.5</v>
      </c>
      <c r="D3679" s="9"/>
    </row>
    <row r="3680" spans="1:4" x14ac:dyDescent="0.25">
      <c r="A3680" s="7" t="str">
        <f t="shared" si="57"/>
        <v>2009.4</v>
      </c>
      <c r="B3680" s="54">
        <v>40156</v>
      </c>
      <c r="C3680" s="52">
        <v>4.41</v>
      </c>
      <c r="D3680" s="9"/>
    </row>
    <row r="3681" spans="1:4" x14ac:dyDescent="0.25">
      <c r="A3681" s="7" t="str">
        <f t="shared" si="57"/>
        <v>2009.4</v>
      </c>
      <c r="B3681" s="54">
        <v>40155</v>
      </c>
      <c r="C3681" s="52">
        <v>4.3899999999999997</v>
      </c>
      <c r="D3681" s="9"/>
    </row>
    <row r="3682" spans="1:4" x14ac:dyDescent="0.25">
      <c r="A3682" s="7" t="str">
        <f t="shared" si="57"/>
        <v>2009.4</v>
      </c>
      <c r="B3682" s="54">
        <v>40154</v>
      </c>
      <c r="C3682" s="52">
        <v>4.4000000000000004</v>
      </c>
      <c r="D3682" s="9"/>
    </row>
    <row r="3683" spans="1:4" x14ac:dyDescent="0.25">
      <c r="A3683" s="7" t="str">
        <f t="shared" si="57"/>
        <v>2009.4</v>
      </c>
      <c r="B3683" s="54">
        <v>40151</v>
      </c>
      <c r="C3683" s="52">
        <v>4.4000000000000004</v>
      </c>
      <c r="D3683" s="9"/>
    </row>
    <row r="3684" spans="1:4" x14ac:dyDescent="0.25">
      <c r="A3684" s="7" t="str">
        <f t="shared" si="57"/>
        <v>2009.4</v>
      </c>
      <c r="B3684" s="54">
        <v>40150</v>
      </c>
      <c r="C3684" s="52">
        <v>4.33</v>
      </c>
      <c r="D3684" s="9"/>
    </row>
    <row r="3685" spans="1:4" x14ac:dyDescent="0.25">
      <c r="A3685" s="7" t="str">
        <f t="shared" si="57"/>
        <v>2009.4</v>
      </c>
      <c r="B3685" s="54">
        <v>40149</v>
      </c>
      <c r="C3685" s="52">
        <v>4.26</v>
      </c>
      <c r="D3685" s="9"/>
    </row>
    <row r="3686" spans="1:4" x14ac:dyDescent="0.25">
      <c r="A3686" s="7" t="str">
        <f t="shared" si="57"/>
        <v>2009.4</v>
      </c>
      <c r="B3686" s="54">
        <v>40148</v>
      </c>
      <c r="C3686" s="52">
        <v>4.26</v>
      </c>
      <c r="D3686" s="9"/>
    </row>
    <row r="3687" spans="1:4" x14ac:dyDescent="0.25">
      <c r="A3687" s="7" t="str">
        <f t="shared" si="57"/>
        <v>2009.4</v>
      </c>
      <c r="B3687" s="54">
        <v>40147</v>
      </c>
      <c r="C3687" s="52">
        <v>4.2</v>
      </c>
      <c r="D3687" s="9"/>
    </row>
    <row r="3688" spans="1:4" x14ac:dyDescent="0.25">
      <c r="A3688" s="7" t="str">
        <f t="shared" si="57"/>
        <v>2009.4</v>
      </c>
      <c r="B3688" s="54">
        <v>40144</v>
      </c>
      <c r="C3688" s="52">
        <v>4.21</v>
      </c>
      <c r="D3688" s="9"/>
    </row>
    <row r="3689" spans="1:4" x14ac:dyDescent="0.25">
      <c r="A3689" s="7" t="str">
        <f t="shared" si="57"/>
        <v>2009.4</v>
      </c>
      <c r="B3689" s="54">
        <v>40143</v>
      </c>
      <c r="C3689" s="52">
        <v>4.2300000000000004</v>
      </c>
      <c r="D3689" s="9"/>
    </row>
    <row r="3690" spans="1:4" x14ac:dyDescent="0.25">
      <c r="A3690" s="7" t="str">
        <f t="shared" si="57"/>
        <v>2009.4</v>
      </c>
      <c r="B3690" s="54">
        <v>40142</v>
      </c>
      <c r="C3690" s="52">
        <v>4.2300000000000004</v>
      </c>
      <c r="D3690" s="9"/>
    </row>
    <row r="3691" spans="1:4" x14ac:dyDescent="0.25">
      <c r="A3691" s="7" t="str">
        <f t="shared" si="57"/>
        <v>2009.4</v>
      </c>
      <c r="B3691" s="54">
        <v>40141</v>
      </c>
      <c r="C3691" s="52">
        <v>4.25</v>
      </c>
      <c r="D3691" s="9"/>
    </row>
    <row r="3692" spans="1:4" x14ac:dyDescent="0.25">
      <c r="A3692" s="7" t="str">
        <f t="shared" si="57"/>
        <v>2009.4</v>
      </c>
      <c r="B3692" s="54">
        <v>40140</v>
      </c>
      <c r="C3692" s="52">
        <v>4.29</v>
      </c>
      <c r="D3692" s="9"/>
    </row>
    <row r="3693" spans="1:4" x14ac:dyDescent="0.25">
      <c r="A3693" s="7" t="str">
        <f t="shared" si="57"/>
        <v>2009.4</v>
      </c>
      <c r="B3693" s="54">
        <v>40137</v>
      </c>
      <c r="C3693" s="52">
        <v>4.3</v>
      </c>
      <c r="D3693" s="9"/>
    </row>
    <row r="3694" spans="1:4" x14ac:dyDescent="0.25">
      <c r="A3694" s="7" t="str">
        <f t="shared" si="57"/>
        <v>2009.4</v>
      </c>
      <c r="B3694" s="54">
        <v>40136</v>
      </c>
      <c r="C3694" s="52">
        <v>4.29</v>
      </c>
      <c r="D3694" s="9"/>
    </row>
    <row r="3695" spans="1:4" x14ac:dyDescent="0.25">
      <c r="A3695" s="7" t="str">
        <f t="shared" si="57"/>
        <v>2009.4</v>
      </c>
      <c r="B3695" s="54">
        <v>40135</v>
      </c>
      <c r="C3695" s="52">
        <v>4.29</v>
      </c>
      <c r="D3695" s="9"/>
    </row>
    <row r="3696" spans="1:4" x14ac:dyDescent="0.25">
      <c r="A3696" s="7" t="str">
        <f t="shared" si="57"/>
        <v>2009.4</v>
      </c>
      <c r="B3696" s="54">
        <v>40134</v>
      </c>
      <c r="C3696" s="52">
        <v>4.26</v>
      </c>
      <c r="D3696" s="9"/>
    </row>
    <row r="3697" spans="1:4" x14ac:dyDescent="0.25">
      <c r="A3697" s="7" t="str">
        <f t="shared" si="57"/>
        <v>2009.4</v>
      </c>
      <c r="B3697" s="54">
        <v>40133</v>
      </c>
      <c r="C3697" s="52">
        <v>4.26</v>
      </c>
      <c r="D3697" s="9"/>
    </row>
    <row r="3698" spans="1:4" x14ac:dyDescent="0.25">
      <c r="A3698" s="7" t="str">
        <f t="shared" si="57"/>
        <v>2009.4</v>
      </c>
      <c r="B3698" s="54">
        <v>40130</v>
      </c>
      <c r="C3698" s="52">
        <v>4.3600000000000003</v>
      </c>
      <c r="D3698" s="9"/>
    </row>
    <row r="3699" spans="1:4" x14ac:dyDescent="0.25">
      <c r="A3699" s="7" t="str">
        <f t="shared" si="57"/>
        <v>2009.4</v>
      </c>
      <c r="B3699" s="54">
        <v>40129</v>
      </c>
      <c r="C3699" s="52">
        <v>4.41</v>
      </c>
      <c r="D3699" s="9"/>
    </row>
    <row r="3700" spans="1:4" x14ac:dyDescent="0.25">
      <c r="A3700" s="7" t="str">
        <f t="shared" si="57"/>
        <v>2009.4</v>
      </c>
      <c r="B3700" s="54">
        <v>40127</v>
      </c>
      <c r="C3700" s="52">
        <v>4.41</v>
      </c>
      <c r="D3700" s="9"/>
    </row>
    <row r="3701" spans="1:4" x14ac:dyDescent="0.25">
      <c r="A3701" s="7" t="str">
        <f t="shared" si="57"/>
        <v>2009.4</v>
      </c>
      <c r="B3701" s="54">
        <v>40126</v>
      </c>
      <c r="C3701" s="52">
        <v>4.4000000000000004</v>
      </c>
      <c r="D3701" s="9"/>
    </row>
    <row r="3702" spans="1:4" x14ac:dyDescent="0.25">
      <c r="A3702" s="7" t="str">
        <f t="shared" si="57"/>
        <v>2009.4</v>
      </c>
      <c r="B3702" s="54">
        <v>40123</v>
      </c>
      <c r="C3702" s="52">
        <v>4.4000000000000004</v>
      </c>
      <c r="D3702" s="9"/>
    </row>
    <row r="3703" spans="1:4" x14ac:dyDescent="0.25">
      <c r="A3703" s="7" t="str">
        <f t="shared" si="57"/>
        <v>2009.4</v>
      </c>
      <c r="B3703" s="54">
        <v>40122</v>
      </c>
      <c r="C3703" s="52">
        <v>4.41</v>
      </c>
      <c r="D3703" s="9"/>
    </row>
    <row r="3704" spans="1:4" x14ac:dyDescent="0.25">
      <c r="A3704" s="7" t="str">
        <f t="shared" si="57"/>
        <v>2009.4</v>
      </c>
      <c r="B3704" s="54">
        <v>40121</v>
      </c>
      <c r="C3704" s="52">
        <v>4.41</v>
      </c>
      <c r="D3704" s="9"/>
    </row>
    <row r="3705" spans="1:4" x14ac:dyDescent="0.25">
      <c r="A3705" s="7" t="str">
        <f t="shared" si="57"/>
        <v>2009.4</v>
      </c>
      <c r="B3705" s="54">
        <v>40120</v>
      </c>
      <c r="C3705" s="52">
        <v>4.34</v>
      </c>
      <c r="D3705" s="9"/>
    </row>
    <row r="3706" spans="1:4" x14ac:dyDescent="0.25">
      <c r="A3706" s="7" t="str">
        <f t="shared" si="57"/>
        <v>2009.4</v>
      </c>
      <c r="B3706" s="54">
        <v>40119</v>
      </c>
      <c r="C3706" s="52">
        <v>4.26</v>
      </c>
      <c r="D3706" s="9"/>
    </row>
    <row r="3707" spans="1:4" x14ac:dyDescent="0.25">
      <c r="A3707" s="7" t="str">
        <f t="shared" si="57"/>
        <v>2009.4</v>
      </c>
      <c r="B3707" s="54">
        <v>40116</v>
      </c>
      <c r="C3707" s="52">
        <v>4.2300000000000004</v>
      </c>
      <c r="D3707" s="9"/>
    </row>
    <row r="3708" spans="1:4" x14ac:dyDescent="0.25">
      <c r="A3708" s="7" t="str">
        <f t="shared" si="57"/>
        <v>2009.4</v>
      </c>
      <c r="B3708" s="54">
        <v>40115</v>
      </c>
      <c r="C3708" s="52">
        <v>4.3499999999999996</v>
      </c>
      <c r="D3708" s="9"/>
    </row>
    <row r="3709" spans="1:4" x14ac:dyDescent="0.25">
      <c r="A3709" s="7" t="str">
        <f t="shared" si="57"/>
        <v>2009.4</v>
      </c>
      <c r="B3709" s="54">
        <v>40114</v>
      </c>
      <c r="C3709" s="52">
        <v>4.25</v>
      </c>
      <c r="D3709" s="9"/>
    </row>
    <row r="3710" spans="1:4" x14ac:dyDescent="0.25">
      <c r="A3710" s="7" t="str">
        <f t="shared" si="57"/>
        <v>2009.4</v>
      </c>
      <c r="B3710" s="54">
        <v>40113</v>
      </c>
      <c r="C3710" s="52">
        <v>4.29</v>
      </c>
      <c r="D3710" s="9"/>
    </row>
    <row r="3711" spans="1:4" x14ac:dyDescent="0.25">
      <c r="A3711" s="7" t="str">
        <f t="shared" si="57"/>
        <v>2009.4</v>
      </c>
      <c r="B3711" s="54">
        <v>40112</v>
      </c>
      <c r="C3711" s="52">
        <v>4.37</v>
      </c>
      <c r="D3711" s="9"/>
    </row>
    <row r="3712" spans="1:4" x14ac:dyDescent="0.25">
      <c r="A3712" s="7" t="str">
        <f t="shared" si="57"/>
        <v>2009.4</v>
      </c>
      <c r="B3712" s="54">
        <v>40109</v>
      </c>
      <c r="C3712" s="52">
        <v>4.29</v>
      </c>
      <c r="D3712" s="9"/>
    </row>
    <row r="3713" spans="1:4" x14ac:dyDescent="0.25">
      <c r="A3713" s="7" t="str">
        <f t="shared" si="57"/>
        <v>2009.4</v>
      </c>
      <c r="B3713" s="54">
        <v>40108</v>
      </c>
      <c r="C3713" s="52">
        <v>4.24</v>
      </c>
      <c r="D3713" s="9"/>
    </row>
    <row r="3714" spans="1:4" x14ac:dyDescent="0.25">
      <c r="A3714" s="7" t="str">
        <f t="shared" si="57"/>
        <v>2009.4</v>
      </c>
      <c r="B3714" s="54">
        <v>40107</v>
      </c>
      <c r="C3714" s="52">
        <v>4.22</v>
      </c>
      <c r="D3714" s="9"/>
    </row>
    <row r="3715" spans="1:4" x14ac:dyDescent="0.25">
      <c r="A3715" s="7" t="str">
        <f t="shared" si="57"/>
        <v>2009.4</v>
      </c>
      <c r="B3715" s="54">
        <v>40106</v>
      </c>
      <c r="C3715" s="52">
        <v>4.16</v>
      </c>
      <c r="D3715" s="9"/>
    </row>
    <row r="3716" spans="1:4" x14ac:dyDescent="0.25">
      <c r="A3716" s="7" t="str">
        <f t="shared" ref="A3716:A3779" si="58">YEAR(B3716)&amp;"."&amp;INT((MONTH(B3716)-1)/3)+1</f>
        <v>2009.4</v>
      </c>
      <c r="B3716" s="54">
        <v>40105</v>
      </c>
      <c r="C3716" s="52">
        <v>4.21</v>
      </c>
      <c r="D3716" s="9"/>
    </row>
    <row r="3717" spans="1:4" x14ac:dyDescent="0.25">
      <c r="A3717" s="7" t="str">
        <f t="shared" si="58"/>
        <v>2009.4</v>
      </c>
      <c r="B3717" s="54">
        <v>40102</v>
      </c>
      <c r="C3717" s="52">
        <v>4.24</v>
      </c>
      <c r="D3717" s="9"/>
    </row>
    <row r="3718" spans="1:4" x14ac:dyDescent="0.25">
      <c r="A3718" s="7" t="str">
        <f t="shared" si="58"/>
        <v>2009.4</v>
      </c>
      <c r="B3718" s="54">
        <v>40101</v>
      </c>
      <c r="C3718" s="52">
        <v>4.3099999999999996</v>
      </c>
      <c r="D3718" s="9"/>
    </row>
    <row r="3719" spans="1:4" x14ac:dyDescent="0.25">
      <c r="A3719" s="7" t="str">
        <f t="shared" si="58"/>
        <v>2009.4</v>
      </c>
      <c r="B3719" s="54">
        <v>40100</v>
      </c>
      <c r="C3719" s="52">
        <v>4.28</v>
      </c>
      <c r="D3719" s="9"/>
    </row>
    <row r="3720" spans="1:4" x14ac:dyDescent="0.25">
      <c r="A3720" s="7" t="str">
        <f t="shared" si="58"/>
        <v>2009.4</v>
      </c>
      <c r="B3720" s="54">
        <v>40099</v>
      </c>
      <c r="C3720" s="52">
        <v>4.16</v>
      </c>
      <c r="D3720" s="9"/>
    </row>
    <row r="3721" spans="1:4" x14ac:dyDescent="0.25">
      <c r="A3721" s="7" t="str">
        <f t="shared" si="58"/>
        <v>2009.4</v>
      </c>
      <c r="B3721" s="54">
        <v>40095</v>
      </c>
      <c r="C3721" s="52">
        <v>4.22</v>
      </c>
      <c r="D3721" s="9"/>
    </row>
    <row r="3722" spans="1:4" x14ac:dyDescent="0.25">
      <c r="A3722" s="7" t="str">
        <f t="shared" si="58"/>
        <v>2009.4</v>
      </c>
      <c r="B3722" s="54">
        <v>40094</v>
      </c>
      <c r="C3722" s="52">
        <v>4.09</v>
      </c>
      <c r="D3722" s="9"/>
    </row>
    <row r="3723" spans="1:4" x14ac:dyDescent="0.25">
      <c r="A3723" s="7" t="str">
        <f t="shared" si="58"/>
        <v>2009.4</v>
      </c>
      <c r="B3723" s="54">
        <v>40093</v>
      </c>
      <c r="C3723" s="52">
        <v>3.99</v>
      </c>
      <c r="D3723" s="9"/>
    </row>
    <row r="3724" spans="1:4" x14ac:dyDescent="0.25">
      <c r="A3724" s="7" t="str">
        <f t="shared" si="58"/>
        <v>2009.4</v>
      </c>
      <c r="B3724" s="54">
        <v>40092</v>
      </c>
      <c r="C3724" s="52">
        <v>4.07</v>
      </c>
      <c r="D3724" s="9"/>
    </row>
    <row r="3725" spans="1:4" x14ac:dyDescent="0.25">
      <c r="A3725" s="7" t="str">
        <f t="shared" si="58"/>
        <v>2009.4</v>
      </c>
      <c r="B3725" s="54">
        <v>40091</v>
      </c>
      <c r="C3725" s="52">
        <v>4.01</v>
      </c>
      <c r="D3725" s="9"/>
    </row>
    <row r="3726" spans="1:4" x14ac:dyDescent="0.25">
      <c r="A3726" s="7" t="str">
        <f t="shared" si="58"/>
        <v>2009.4</v>
      </c>
      <c r="B3726" s="54">
        <v>40088</v>
      </c>
      <c r="C3726" s="52">
        <v>4.01</v>
      </c>
      <c r="D3726" s="9"/>
    </row>
    <row r="3727" spans="1:4" x14ac:dyDescent="0.25">
      <c r="A3727" s="7" t="str">
        <f t="shared" si="58"/>
        <v>2009.4</v>
      </c>
      <c r="B3727" s="54">
        <v>40087</v>
      </c>
      <c r="C3727" s="52">
        <v>3.97</v>
      </c>
      <c r="D3727" s="9"/>
    </row>
    <row r="3728" spans="1:4" x14ac:dyDescent="0.25">
      <c r="A3728" s="7" t="str">
        <f t="shared" si="58"/>
        <v>2009.3</v>
      </c>
      <c r="B3728" s="54">
        <v>40086</v>
      </c>
      <c r="C3728" s="52">
        <v>4.03</v>
      </c>
      <c r="D3728" s="9"/>
    </row>
    <row r="3729" spans="1:4" x14ac:dyDescent="0.25">
      <c r="A3729" s="7" t="str">
        <f t="shared" si="58"/>
        <v>2009.3</v>
      </c>
      <c r="B3729" s="54">
        <v>40085</v>
      </c>
      <c r="C3729" s="52">
        <v>4.03</v>
      </c>
      <c r="D3729" s="9"/>
    </row>
    <row r="3730" spans="1:4" x14ac:dyDescent="0.25">
      <c r="A3730" s="7" t="str">
        <f t="shared" si="58"/>
        <v>2009.3</v>
      </c>
      <c r="B3730" s="54">
        <v>40084</v>
      </c>
      <c r="C3730" s="52">
        <v>4.04</v>
      </c>
      <c r="D3730" s="9"/>
    </row>
    <row r="3731" spans="1:4" x14ac:dyDescent="0.25">
      <c r="A3731" s="7" t="str">
        <f t="shared" si="58"/>
        <v>2009.3</v>
      </c>
      <c r="B3731" s="54">
        <v>40081</v>
      </c>
      <c r="C3731" s="52">
        <v>4.0999999999999996</v>
      </c>
      <c r="D3731" s="9"/>
    </row>
    <row r="3732" spans="1:4" x14ac:dyDescent="0.25">
      <c r="A3732" s="7" t="str">
        <f t="shared" si="58"/>
        <v>2009.3</v>
      </c>
      <c r="B3732" s="54">
        <v>40080</v>
      </c>
      <c r="C3732" s="52">
        <v>4.17</v>
      </c>
      <c r="D3732" s="9"/>
    </row>
    <row r="3733" spans="1:4" x14ac:dyDescent="0.25">
      <c r="A3733" s="7" t="str">
        <f t="shared" si="58"/>
        <v>2009.3</v>
      </c>
      <c r="B3733" s="54">
        <v>40079</v>
      </c>
      <c r="C3733" s="52">
        <v>4.21</v>
      </c>
      <c r="D3733" s="9"/>
    </row>
    <row r="3734" spans="1:4" x14ac:dyDescent="0.25">
      <c r="A3734" s="7" t="str">
        <f t="shared" si="58"/>
        <v>2009.3</v>
      </c>
      <c r="B3734" s="54">
        <v>40078</v>
      </c>
      <c r="C3734" s="52">
        <v>4.2</v>
      </c>
      <c r="D3734" s="9"/>
    </row>
    <row r="3735" spans="1:4" x14ac:dyDescent="0.25">
      <c r="A3735" s="7" t="str">
        <f t="shared" si="58"/>
        <v>2009.3</v>
      </c>
      <c r="B3735" s="54">
        <v>40077</v>
      </c>
      <c r="C3735" s="52">
        <v>4.2300000000000004</v>
      </c>
      <c r="D3735" s="9"/>
    </row>
    <row r="3736" spans="1:4" x14ac:dyDescent="0.25">
      <c r="A3736" s="7" t="str">
        <f t="shared" si="58"/>
        <v>2009.3</v>
      </c>
      <c r="B3736" s="54">
        <v>40074</v>
      </c>
      <c r="C3736" s="52">
        <v>4.24</v>
      </c>
      <c r="D3736" s="9"/>
    </row>
    <row r="3737" spans="1:4" x14ac:dyDescent="0.25">
      <c r="A3737" s="7" t="str">
        <f t="shared" si="58"/>
        <v>2009.3</v>
      </c>
      <c r="B3737" s="54">
        <v>40073</v>
      </c>
      <c r="C3737" s="52">
        <v>4.1900000000000004</v>
      </c>
      <c r="D3737" s="9"/>
    </row>
    <row r="3738" spans="1:4" x14ac:dyDescent="0.25">
      <c r="A3738" s="7" t="str">
        <f t="shared" si="58"/>
        <v>2009.3</v>
      </c>
      <c r="B3738" s="54">
        <v>40072</v>
      </c>
      <c r="C3738" s="52">
        <v>4.26</v>
      </c>
      <c r="D3738" s="9"/>
    </row>
    <row r="3739" spans="1:4" x14ac:dyDescent="0.25">
      <c r="A3739" s="7" t="str">
        <f t="shared" si="58"/>
        <v>2009.3</v>
      </c>
      <c r="B3739" s="54">
        <v>40071</v>
      </c>
      <c r="C3739" s="52">
        <v>4.2699999999999996</v>
      </c>
      <c r="D3739" s="9"/>
    </row>
    <row r="3740" spans="1:4" x14ac:dyDescent="0.25">
      <c r="A3740" s="7" t="str">
        <f t="shared" si="58"/>
        <v>2009.3</v>
      </c>
      <c r="B3740" s="54">
        <v>40070</v>
      </c>
      <c r="C3740" s="52">
        <v>4.22</v>
      </c>
      <c r="D3740" s="9"/>
    </row>
    <row r="3741" spans="1:4" x14ac:dyDescent="0.25">
      <c r="A3741" s="7" t="str">
        <f t="shared" si="58"/>
        <v>2009.3</v>
      </c>
      <c r="B3741" s="54">
        <v>40067</v>
      </c>
      <c r="C3741" s="52">
        <v>4.18</v>
      </c>
      <c r="D3741" s="9"/>
    </row>
    <row r="3742" spans="1:4" x14ac:dyDescent="0.25">
      <c r="A3742" s="7" t="str">
        <f t="shared" si="58"/>
        <v>2009.3</v>
      </c>
      <c r="B3742" s="54">
        <v>40066</v>
      </c>
      <c r="C3742" s="52">
        <v>4.1900000000000004</v>
      </c>
      <c r="D3742" s="9"/>
    </row>
    <row r="3743" spans="1:4" x14ac:dyDescent="0.25">
      <c r="A3743" s="7" t="str">
        <f t="shared" si="58"/>
        <v>2009.3</v>
      </c>
      <c r="B3743" s="54">
        <v>40065</v>
      </c>
      <c r="C3743" s="52">
        <v>4.33</v>
      </c>
      <c r="D3743" s="9"/>
    </row>
    <row r="3744" spans="1:4" x14ac:dyDescent="0.25">
      <c r="A3744" s="7" t="str">
        <f t="shared" si="58"/>
        <v>2009.3</v>
      </c>
      <c r="B3744" s="54">
        <v>40064</v>
      </c>
      <c r="C3744" s="52">
        <v>4.3099999999999996</v>
      </c>
      <c r="D3744" s="9"/>
    </row>
    <row r="3745" spans="1:4" x14ac:dyDescent="0.25">
      <c r="A3745" s="7" t="str">
        <f t="shared" si="58"/>
        <v>2009.3</v>
      </c>
      <c r="B3745" s="54">
        <v>40063</v>
      </c>
      <c r="C3745" s="52">
        <v>4.2699999999999996</v>
      </c>
      <c r="D3745" s="9"/>
    </row>
    <row r="3746" spans="1:4" x14ac:dyDescent="0.25">
      <c r="A3746" s="7" t="str">
        <f t="shared" si="58"/>
        <v>2009.3</v>
      </c>
      <c r="B3746" s="54">
        <v>40060</v>
      </c>
      <c r="C3746" s="52">
        <v>4.2699999999999996</v>
      </c>
      <c r="D3746" s="9"/>
    </row>
    <row r="3747" spans="1:4" x14ac:dyDescent="0.25">
      <c r="A3747" s="7" t="str">
        <f t="shared" si="58"/>
        <v>2009.3</v>
      </c>
      <c r="B3747" s="54">
        <v>40059</v>
      </c>
      <c r="C3747" s="52">
        <v>4.1500000000000004</v>
      </c>
      <c r="D3747" s="9"/>
    </row>
    <row r="3748" spans="1:4" x14ac:dyDescent="0.25">
      <c r="A3748" s="7" t="str">
        <f t="shared" si="58"/>
        <v>2009.3</v>
      </c>
      <c r="B3748" s="54">
        <v>40058</v>
      </c>
      <c r="C3748" s="52">
        <v>4.09</v>
      </c>
      <c r="D3748" s="9"/>
    </row>
    <row r="3749" spans="1:4" x14ac:dyDescent="0.25">
      <c r="A3749" s="7" t="str">
        <f t="shared" si="58"/>
        <v>2009.3</v>
      </c>
      <c r="B3749" s="54">
        <v>40057</v>
      </c>
      <c r="C3749" s="52">
        <v>4.1900000000000004</v>
      </c>
      <c r="D3749" s="9"/>
    </row>
    <row r="3750" spans="1:4" x14ac:dyDescent="0.25">
      <c r="A3750" s="7" t="str">
        <f t="shared" si="58"/>
        <v>2009.3</v>
      </c>
      <c r="B3750" s="54">
        <v>40056</v>
      </c>
      <c r="C3750" s="52">
        <v>4.18</v>
      </c>
      <c r="D3750" s="9"/>
    </row>
    <row r="3751" spans="1:4" x14ac:dyDescent="0.25">
      <c r="A3751" s="7" t="str">
        <f t="shared" si="58"/>
        <v>2009.3</v>
      </c>
      <c r="B3751" s="54">
        <v>40053</v>
      </c>
      <c r="C3751" s="52">
        <v>4.21</v>
      </c>
      <c r="D3751" s="9"/>
    </row>
    <row r="3752" spans="1:4" x14ac:dyDescent="0.25">
      <c r="A3752" s="7" t="str">
        <f t="shared" si="58"/>
        <v>2009.3</v>
      </c>
      <c r="B3752" s="54">
        <v>40052</v>
      </c>
      <c r="C3752" s="52">
        <v>4.2300000000000004</v>
      </c>
      <c r="D3752" s="9"/>
    </row>
    <row r="3753" spans="1:4" x14ac:dyDescent="0.25">
      <c r="A3753" s="7" t="str">
        <f t="shared" si="58"/>
        <v>2009.3</v>
      </c>
      <c r="B3753" s="54">
        <v>40051</v>
      </c>
      <c r="C3753" s="52">
        <v>4.2</v>
      </c>
      <c r="D3753" s="9"/>
    </row>
    <row r="3754" spans="1:4" x14ac:dyDescent="0.25">
      <c r="A3754" s="7" t="str">
        <f t="shared" si="58"/>
        <v>2009.3</v>
      </c>
      <c r="B3754" s="54">
        <v>40050</v>
      </c>
      <c r="C3754" s="52">
        <v>4.22</v>
      </c>
      <c r="D3754" s="9"/>
    </row>
    <row r="3755" spans="1:4" x14ac:dyDescent="0.25">
      <c r="A3755" s="7" t="str">
        <f t="shared" si="58"/>
        <v>2009.3</v>
      </c>
      <c r="B3755" s="54">
        <v>40049</v>
      </c>
      <c r="C3755" s="52">
        <v>4.2699999999999996</v>
      </c>
      <c r="D3755" s="9"/>
    </row>
    <row r="3756" spans="1:4" x14ac:dyDescent="0.25">
      <c r="A3756" s="7" t="str">
        <f t="shared" si="58"/>
        <v>2009.3</v>
      </c>
      <c r="B3756" s="54">
        <v>40046</v>
      </c>
      <c r="C3756" s="52">
        <v>4.3600000000000003</v>
      </c>
      <c r="D3756" s="9"/>
    </row>
    <row r="3757" spans="1:4" x14ac:dyDescent="0.25">
      <c r="A3757" s="7" t="str">
        <f t="shared" si="58"/>
        <v>2009.3</v>
      </c>
      <c r="B3757" s="54">
        <v>40045</v>
      </c>
      <c r="C3757" s="52">
        <v>4.24</v>
      </c>
      <c r="D3757" s="9"/>
    </row>
    <row r="3758" spans="1:4" x14ac:dyDescent="0.25">
      <c r="A3758" s="7" t="str">
        <f t="shared" si="58"/>
        <v>2009.3</v>
      </c>
      <c r="B3758" s="54">
        <v>40044</v>
      </c>
      <c r="C3758" s="52">
        <v>4.28</v>
      </c>
      <c r="D3758" s="9"/>
    </row>
    <row r="3759" spans="1:4" x14ac:dyDescent="0.25">
      <c r="A3759" s="7" t="str">
        <f t="shared" si="58"/>
        <v>2009.3</v>
      </c>
      <c r="B3759" s="54">
        <v>40043</v>
      </c>
      <c r="C3759" s="52">
        <v>4.3499999999999996</v>
      </c>
      <c r="D3759" s="9"/>
    </row>
    <row r="3760" spans="1:4" x14ac:dyDescent="0.25">
      <c r="A3760" s="7" t="str">
        <f t="shared" si="58"/>
        <v>2009.3</v>
      </c>
      <c r="B3760" s="54">
        <v>40042</v>
      </c>
      <c r="C3760" s="52">
        <v>4.33</v>
      </c>
      <c r="D3760" s="9"/>
    </row>
    <row r="3761" spans="1:4" x14ac:dyDescent="0.25">
      <c r="A3761" s="7" t="str">
        <f t="shared" si="58"/>
        <v>2009.3</v>
      </c>
      <c r="B3761" s="54">
        <v>40039</v>
      </c>
      <c r="C3761" s="52">
        <v>4.41</v>
      </c>
      <c r="D3761" s="9"/>
    </row>
    <row r="3762" spans="1:4" x14ac:dyDescent="0.25">
      <c r="A3762" s="7" t="str">
        <f t="shared" si="58"/>
        <v>2009.3</v>
      </c>
      <c r="B3762" s="54">
        <v>40038</v>
      </c>
      <c r="C3762" s="52">
        <v>4.4400000000000004</v>
      </c>
      <c r="D3762" s="9"/>
    </row>
    <row r="3763" spans="1:4" x14ac:dyDescent="0.25">
      <c r="A3763" s="7" t="str">
        <f t="shared" si="58"/>
        <v>2009.3</v>
      </c>
      <c r="B3763" s="54">
        <v>40037</v>
      </c>
      <c r="C3763" s="52">
        <v>4.53</v>
      </c>
      <c r="D3763" s="9"/>
    </row>
    <row r="3764" spans="1:4" x14ac:dyDescent="0.25">
      <c r="A3764" s="7" t="str">
        <f t="shared" si="58"/>
        <v>2009.3</v>
      </c>
      <c r="B3764" s="54">
        <v>40036</v>
      </c>
      <c r="C3764" s="52">
        <v>4.4400000000000004</v>
      </c>
      <c r="D3764" s="9"/>
    </row>
    <row r="3765" spans="1:4" x14ac:dyDescent="0.25">
      <c r="A3765" s="7" t="str">
        <f t="shared" si="58"/>
        <v>2009.3</v>
      </c>
      <c r="B3765" s="54">
        <v>40035</v>
      </c>
      <c r="C3765" s="52">
        <v>4.5199999999999996</v>
      </c>
      <c r="D3765" s="9"/>
    </row>
    <row r="3766" spans="1:4" x14ac:dyDescent="0.25">
      <c r="A3766" s="7" t="str">
        <f t="shared" si="58"/>
        <v>2009.3</v>
      </c>
      <c r="B3766" s="54">
        <v>40032</v>
      </c>
      <c r="C3766" s="52">
        <v>4.6100000000000003</v>
      </c>
      <c r="D3766" s="9"/>
    </row>
    <row r="3767" spans="1:4" x14ac:dyDescent="0.25">
      <c r="A3767" s="7" t="str">
        <f t="shared" si="58"/>
        <v>2009.3</v>
      </c>
      <c r="B3767" s="54">
        <v>40031</v>
      </c>
      <c r="C3767" s="52">
        <v>4.53</v>
      </c>
      <c r="D3767" s="9"/>
    </row>
    <row r="3768" spans="1:4" x14ac:dyDescent="0.25">
      <c r="A3768" s="7" t="str">
        <f t="shared" si="58"/>
        <v>2009.3</v>
      </c>
      <c r="B3768" s="54">
        <v>40030</v>
      </c>
      <c r="C3768" s="52">
        <v>4.57</v>
      </c>
      <c r="D3768" s="9"/>
    </row>
    <row r="3769" spans="1:4" x14ac:dyDescent="0.25">
      <c r="A3769" s="7" t="str">
        <f t="shared" si="58"/>
        <v>2009.3</v>
      </c>
      <c r="B3769" s="54">
        <v>40029</v>
      </c>
      <c r="C3769" s="52">
        <v>4.45</v>
      </c>
      <c r="D3769" s="9"/>
    </row>
    <row r="3770" spans="1:4" x14ac:dyDescent="0.25">
      <c r="A3770" s="7" t="str">
        <f t="shared" si="58"/>
        <v>2009.3</v>
      </c>
      <c r="B3770" s="54">
        <v>40028</v>
      </c>
      <c r="C3770" s="52">
        <v>4.42</v>
      </c>
      <c r="D3770" s="9"/>
    </row>
    <row r="3771" spans="1:4" x14ac:dyDescent="0.25">
      <c r="A3771" s="7" t="str">
        <f t="shared" si="58"/>
        <v>2009.3</v>
      </c>
      <c r="B3771" s="54">
        <v>40025</v>
      </c>
      <c r="C3771" s="52">
        <v>4.3099999999999996</v>
      </c>
      <c r="D3771" s="9"/>
    </row>
    <row r="3772" spans="1:4" x14ac:dyDescent="0.25">
      <c r="A3772" s="7" t="str">
        <f t="shared" si="58"/>
        <v>2009.3</v>
      </c>
      <c r="B3772" s="54">
        <v>40024</v>
      </c>
      <c r="C3772" s="52">
        <v>4.4400000000000004</v>
      </c>
      <c r="D3772" s="9"/>
    </row>
    <row r="3773" spans="1:4" x14ac:dyDescent="0.25">
      <c r="A3773" s="7" t="str">
        <f t="shared" si="58"/>
        <v>2009.3</v>
      </c>
      <c r="B3773" s="54">
        <v>40023</v>
      </c>
      <c r="C3773" s="52">
        <v>4.5</v>
      </c>
      <c r="D3773" s="9"/>
    </row>
    <row r="3774" spans="1:4" x14ac:dyDescent="0.25">
      <c r="A3774" s="7" t="str">
        <f t="shared" si="58"/>
        <v>2009.3</v>
      </c>
      <c r="B3774" s="54">
        <v>40022</v>
      </c>
      <c r="C3774" s="52">
        <v>4.5599999999999996</v>
      </c>
      <c r="D3774" s="9"/>
    </row>
    <row r="3775" spans="1:4" x14ac:dyDescent="0.25">
      <c r="A3775" s="7" t="str">
        <f t="shared" si="58"/>
        <v>2009.3</v>
      </c>
      <c r="B3775" s="54">
        <v>40021</v>
      </c>
      <c r="C3775" s="52">
        <v>4.62</v>
      </c>
      <c r="D3775" s="9"/>
    </row>
    <row r="3776" spans="1:4" x14ac:dyDescent="0.25">
      <c r="A3776" s="7" t="str">
        <f t="shared" si="58"/>
        <v>2009.3</v>
      </c>
      <c r="B3776" s="54">
        <v>40018</v>
      </c>
      <c r="C3776" s="52">
        <v>4.55</v>
      </c>
      <c r="D3776" s="9"/>
    </row>
    <row r="3777" spans="1:4" x14ac:dyDescent="0.25">
      <c r="A3777" s="7" t="str">
        <f t="shared" si="58"/>
        <v>2009.3</v>
      </c>
      <c r="B3777" s="54">
        <v>40017</v>
      </c>
      <c r="C3777" s="52">
        <v>4.58</v>
      </c>
      <c r="D3777" s="9"/>
    </row>
    <row r="3778" spans="1:4" x14ac:dyDescent="0.25">
      <c r="A3778" s="7" t="str">
        <f t="shared" si="58"/>
        <v>2009.3</v>
      </c>
      <c r="B3778" s="54">
        <v>40016</v>
      </c>
      <c r="C3778" s="52">
        <v>4.45</v>
      </c>
      <c r="D3778" s="9"/>
    </row>
    <row r="3779" spans="1:4" x14ac:dyDescent="0.25">
      <c r="A3779" s="7" t="str">
        <f t="shared" si="58"/>
        <v>2009.3</v>
      </c>
      <c r="B3779" s="54">
        <v>40015</v>
      </c>
      <c r="C3779" s="52">
        <v>4.38</v>
      </c>
      <c r="D3779" s="9"/>
    </row>
    <row r="3780" spans="1:4" x14ac:dyDescent="0.25">
      <c r="A3780" s="7" t="str">
        <f t="shared" ref="A3780:A3843" si="59">YEAR(B3780)&amp;"."&amp;INT((MONTH(B3780)-1)/3)+1</f>
        <v>2009.3</v>
      </c>
      <c r="B3780" s="54">
        <v>40014</v>
      </c>
      <c r="C3780" s="52">
        <v>4.47</v>
      </c>
      <c r="D3780" s="9"/>
    </row>
    <row r="3781" spans="1:4" x14ac:dyDescent="0.25">
      <c r="A3781" s="7" t="str">
        <f t="shared" si="59"/>
        <v>2009.3</v>
      </c>
      <c r="B3781" s="54">
        <v>40011</v>
      </c>
      <c r="C3781" s="52">
        <v>4.53</v>
      </c>
      <c r="D3781" s="9"/>
    </row>
    <row r="3782" spans="1:4" x14ac:dyDescent="0.25">
      <c r="A3782" s="7" t="str">
        <f t="shared" si="59"/>
        <v>2009.3</v>
      </c>
      <c r="B3782" s="54">
        <v>40010</v>
      </c>
      <c r="C3782" s="52">
        <v>4.45</v>
      </c>
      <c r="D3782" s="9"/>
    </row>
    <row r="3783" spans="1:4" x14ac:dyDescent="0.25">
      <c r="A3783" s="7" t="str">
        <f t="shared" si="59"/>
        <v>2009.3</v>
      </c>
      <c r="B3783" s="54">
        <v>40009</v>
      </c>
      <c r="C3783" s="52">
        <v>4.4800000000000004</v>
      </c>
      <c r="D3783" s="9"/>
    </row>
    <row r="3784" spans="1:4" x14ac:dyDescent="0.25">
      <c r="A3784" s="7" t="str">
        <f t="shared" si="59"/>
        <v>2009.3</v>
      </c>
      <c r="B3784" s="54">
        <v>40008</v>
      </c>
      <c r="C3784" s="52">
        <v>4.38</v>
      </c>
      <c r="D3784" s="9"/>
    </row>
    <row r="3785" spans="1:4" x14ac:dyDescent="0.25">
      <c r="A3785" s="7" t="str">
        <f t="shared" si="59"/>
        <v>2009.3</v>
      </c>
      <c r="B3785" s="54">
        <v>40007</v>
      </c>
      <c r="C3785" s="52">
        <v>4.25</v>
      </c>
      <c r="D3785" s="9"/>
    </row>
    <row r="3786" spans="1:4" x14ac:dyDescent="0.25">
      <c r="A3786" s="7" t="str">
        <f t="shared" si="59"/>
        <v>2009.3</v>
      </c>
      <c r="B3786" s="54">
        <v>40004</v>
      </c>
      <c r="C3786" s="52">
        <v>4.2</v>
      </c>
      <c r="D3786" s="9"/>
    </row>
    <row r="3787" spans="1:4" x14ac:dyDescent="0.25">
      <c r="A3787" s="7" t="str">
        <f t="shared" si="59"/>
        <v>2009.3</v>
      </c>
      <c r="B3787" s="54">
        <v>40003</v>
      </c>
      <c r="C3787" s="52">
        <v>4.3099999999999996</v>
      </c>
      <c r="D3787" s="9"/>
    </row>
    <row r="3788" spans="1:4" x14ac:dyDescent="0.25">
      <c r="A3788" s="7" t="str">
        <f t="shared" si="59"/>
        <v>2009.3</v>
      </c>
      <c r="B3788" s="54">
        <v>40002</v>
      </c>
      <c r="C3788" s="52">
        <v>4.17</v>
      </c>
      <c r="D3788" s="9"/>
    </row>
    <row r="3789" spans="1:4" x14ac:dyDescent="0.25">
      <c r="A3789" s="7" t="str">
        <f t="shared" si="59"/>
        <v>2009.3</v>
      </c>
      <c r="B3789" s="54">
        <v>40001</v>
      </c>
      <c r="C3789" s="52">
        <v>4.3099999999999996</v>
      </c>
      <c r="D3789" s="9"/>
    </row>
    <row r="3790" spans="1:4" x14ac:dyDescent="0.25">
      <c r="A3790" s="7" t="str">
        <f t="shared" si="59"/>
        <v>2009.3</v>
      </c>
      <c r="B3790" s="54">
        <v>40000</v>
      </c>
      <c r="C3790" s="52">
        <v>4.3499999999999996</v>
      </c>
      <c r="D3790" s="9"/>
    </row>
    <row r="3791" spans="1:4" x14ac:dyDescent="0.25">
      <c r="A3791" s="7" t="str">
        <f t="shared" si="59"/>
        <v>2009.3</v>
      </c>
      <c r="B3791" s="54">
        <v>39997</v>
      </c>
      <c r="C3791" s="52">
        <v>4.32</v>
      </c>
      <c r="D3791" s="9"/>
    </row>
    <row r="3792" spans="1:4" x14ac:dyDescent="0.25">
      <c r="A3792" s="7" t="str">
        <f t="shared" si="59"/>
        <v>2009.3</v>
      </c>
      <c r="B3792" s="54">
        <v>39996</v>
      </c>
      <c r="C3792" s="52">
        <v>4.32</v>
      </c>
      <c r="D3792" s="9"/>
    </row>
    <row r="3793" spans="1:4" x14ac:dyDescent="0.25">
      <c r="A3793" s="7" t="str">
        <f t="shared" si="59"/>
        <v>2009.3</v>
      </c>
      <c r="B3793" s="54">
        <v>39995</v>
      </c>
      <c r="C3793" s="52">
        <v>4.34</v>
      </c>
      <c r="D3793" s="9"/>
    </row>
    <row r="3794" spans="1:4" x14ac:dyDescent="0.25">
      <c r="A3794" s="7" t="str">
        <f t="shared" si="59"/>
        <v>2009.2</v>
      </c>
      <c r="B3794" s="54">
        <v>39994</v>
      </c>
      <c r="C3794" s="52">
        <v>4.32</v>
      </c>
      <c r="D3794" s="9"/>
    </row>
    <row r="3795" spans="1:4" x14ac:dyDescent="0.25">
      <c r="A3795" s="7" t="str">
        <f t="shared" si="59"/>
        <v>2009.2</v>
      </c>
      <c r="B3795" s="54">
        <v>39993</v>
      </c>
      <c r="C3795" s="52">
        <v>4.3099999999999996</v>
      </c>
      <c r="D3795" s="9"/>
    </row>
    <row r="3796" spans="1:4" x14ac:dyDescent="0.25">
      <c r="A3796" s="7" t="str">
        <f t="shared" si="59"/>
        <v>2009.2</v>
      </c>
      <c r="B3796" s="54">
        <v>39990</v>
      </c>
      <c r="C3796" s="52">
        <v>4.3</v>
      </c>
      <c r="D3796" s="9"/>
    </row>
    <row r="3797" spans="1:4" x14ac:dyDescent="0.25">
      <c r="A3797" s="7" t="str">
        <f t="shared" si="59"/>
        <v>2009.2</v>
      </c>
      <c r="B3797" s="54">
        <v>39989</v>
      </c>
      <c r="C3797" s="52">
        <v>4.33</v>
      </c>
      <c r="D3797" s="9"/>
    </row>
    <row r="3798" spans="1:4" x14ac:dyDescent="0.25">
      <c r="A3798" s="7" t="str">
        <f t="shared" si="59"/>
        <v>2009.2</v>
      </c>
      <c r="B3798" s="54">
        <v>39988</v>
      </c>
      <c r="C3798" s="52">
        <v>4.4400000000000004</v>
      </c>
      <c r="D3798" s="9"/>
    </row>
    <row r="3799" spans="1:4" x14ac:dyDescent="0.25">
      <c r="A3799" s="7" t="str">
        <f t="shared" si="59"/>
        <v>2009.2</v>
      </c>
      <c r="B3799" s="54">
        <v>39987</v>
      </c>
      <c r="C3799" s="52">
        <v>4.37</v>
      </c>
      <c r="D3799" s="9"/>
    </row>
    <row r="3800" spans="1:4" x14ac:dyDescent="0.25">
      <c r="A3800" s="7" t="str">
        <f t="shared" si="59"/>
        <v>2009.2</v>
      </c>
      <c r="B3800" s="54">
        <v>39986</v>
      </c>
      <c r="C3800" s="52">
        <v>4.45</v>
      </c>
      <c r="D3800" s="9"/>
    </row>
    <row r="3801" spans="1:4" x14ac:dyDescent="0.25">
      <c r="A3801" s="7" t="str">
        <f t="shared" si="59"/>
        <v>2009.2</v>
      </c>
      <c r="B3801" s="54">
        <v>39983</v>
      </c>
      <c r="C3801" s="52">
        <v>4.5199999999999996</v>
      </c>
      <c r="D3801" s="9"/>
    </row>
    <row r="3802" spans="1:4" x14ac:dyDescent="0.25">
      <c r="A3802" s="7" t="str">
        <f t="shared" si="59"/>
        <v>2009.2</v>
      </c>
      <c r="B3802" s="54">
        <v>39982</v>
      </c>
      <c r="C3802" s="52">
        <v>4.63</v>
      </c>
      <c r="D3802" s="9"/>
    </row>
    <row r="3803" spans="1:4" x14ac:dyDescent="0.25">
      <c r="A3803" s="7" t="str">
        <f t="shared" si="59"/>
        <v>2009.2</v>
      </c>
      <c r="B3803" s="54">
        <v>39981</v>
      </c>
      <c r="C3803" s="52">
        <v>4.5</v>
      </c>
      <c r="D3803" s="9"/>
    </row>
    <row r="3804" spans="1:4" x14ac:dyDescent="0.25">
      <c r="A3804" s="7" t="str">
        <f t="shared" si="59"/>
        <v>2009.2</v>
      </c>
      <c r="B3804" s="54">
        <v>39980</v>
      </c>
      <c r="C3804" s="52">
        <v>4.4800000000000004</v>
      </c>
      <c r="D3804" s="9"/>
    </row>
    <row r="3805" spans="1:4" x14ac:dyDescent="0.25">
      <c r="A3805" s="7" t="str">
        <f t="shared" si="59"/>
        <v>2009.2</v>
      </c>
      <c r="B3805" s="54">
        <v>39979</v>
      </c>
      <c r="C3805" s="52">
        <v>4.6100000000000003</v>
      </c>
      <c r="D3805" s="9"/>
    </row>
    <row r="3806" spans="1:4" x14ac:dyDescent="0.25">
      <c r="A3806" s="7" t="str">
        <f t="shared" si="59"/>
        <v>2009.2</v>
      </c>
      <c r="B3806" s="54">
        <v>39976</v>
      </c>
      <c r="C3806" s="52">
        <v>4.6500000000000004</v>
      </c>
      <c r="D3806" s="9"/>
    </row>
    <row r="3807" spans="1:4" x14ac:dyDescent="0.25">
      <c r="A3807" s="7" t="str">
        <f t="shared" si="59"/>
        <v>2009.2</v>
      </c>
      <c r="B3807" s="54">
        <v>39975</v>
      </c>
      <c r="C3807" s="52">
        <v>4.6900000000000004</v>
      </c>
      <c r="D3807" s="9"/>
    </row>
    <row r="3808" spans="1:4" x14ac:dyDescent="0.25">
      <c r="A3808" s="7" t="str">
        <f t="shared" si="59"/>
        <v>2009.2</v>
      </c>
      <c r="B3808" s="54">
        <v>39974</v>
      </c>
      <c r="C3808" s="52">
        <v>4.76</v>
      </c>
      <c r="D3808" s="9"/>
    </row>
    <row r="3809" spans="1:4" x14ac:dyDescent="0.25">
      <c r="A3809" s="7" t="str">
        <f t="shared" si="59"/>
        <v>2009.2</v>
      </c>
      <c r="B3809" s="54">
        <v>39973</v>
      </c>
      <c r="C3809" s="52">
        <v>4.6399999999999997</v>
      </c>
      <c r="D3809" s="9"/>
    </row>
    <row r="3810" spans="1:4" x14ac:dyDescent="0.25">
      <c r="A3810" s="7" t="str">
        <f t="shared" si="59"/>
        <v>2009.2</v>
      </c>
      <c r="B3810" s="54">
        <v>39972</v>
      </c>
      <c r="C3810" s="52">
        <v>4.6500000000000004</v>
      </c>
      <c r="D3810" s="9"/>
    </row>
    <row r="3811" spans="1:4" x14ac:dyDescent="0.25">
      <c r="A3811" s="7" t="str">
        <f t="shared" si="59"/>
        <v>2009.2</v>
      </c>
      <c r="B3811" s="54">
        <v>39969</v>
      </c>
      <c r="C3811" s="52">
        <v>4.63</v>
      </c>
      <c r="D3811" s="9"/>
    </row>
    <row r="3812" spans="1:4" x14ac:dyDescent="0.25">
      <c r="A3812" s="7" t="str">
        <f t="shared" si="59"/>
        <v>2009.2</v>
      </c>
      <c r="B3812" s="54">
        <v>39968</v>
      </c>
      <c r="C3812" s="52">
        <v>4.58</v>
      </c>
      <c r="D3812" s="9"/>
    </row>
    <row r="3813" spans="1:4" x14ac:dyDescent="0.25">
      <c r="A3813" s="7" t="str">
        <f t="shared" si="59"/>
        <v>2009.2</v>
      </c>
      <c r="B3813" s="54">
        <v>39967</v>
      </c>
      <c r="C3813" s="52">
        <v>4.45</v>
      </c>
      <c r="D3813" s="9"/>
    </row>
    <row r="3814" spans="1:4" x14ac:dyDescent="0.25">
      <c r="A3814" s="7" t="str">
        <f t="shared" si="59"/>
        <v>2009.2</v>
      </c>
      <c r="B3814" s="54">
        <v>39966</v>
      </c>
      <c r="C3814" s="52">
        <v>4.5</v>
      </c>
      <c r="D3814" s="9"/>
    </row>
    <row r="3815" spans="1:4" x14ac:dyDescent="0.25">
      <c r="A3815" s="7" t="str">
        <f t="shared" si="59"/>
        <v>2009.2</v>
      </c>
      <c r="B3815" s="54">
        <v>39965</v>
      </c>
      <c r="C3815" s="52">
        <v>4.55</v>
      </c>
      <c r="D3815" s="9"/>
    </row>
    <row r="3816" spans="1:4" x14ac:dyDescent="0.25">
      <c r="A3816" s="7" t="str">
        <f t="shared" si="59"/>
        <v>2009.2</v>
      </c>
      <c r="B3816" s="54">
        <v>39962</v>
      </c>
      <c r="C3816" s="52">
        <v>4.34</v>
      </c>
      <c r="D3816" s="9"/>
    </row>
    <row r="3817" spans="1:4" x14ac:dyDescent="0.25">
      <c r="A3817" s="7" t="str">
        <f t="shared" si="59"/>
        <v>2009.2</v>
      </c>
      <c r="B3817" s="54">
        <v>39961</v>
      </c>
      <c r="C3817" s="52">
        <v>4.54</v>
      </c>
      <c r="D3817" s="9"/>
    </row>
    <row r="3818" spans="1:4" x14ac:dyDescent="0.25">
      <c r="A3818" s="7" t="str">
        <f t="shared" si="59"/>
        <v>2009.2</v>
      </c>
      <c r="B3818" s="54">
        <v>39960</v>
      </c>
      <c r="C3818" s="52">
        <v>4.59</v>
      </c>
      <c r="D3818" s="9"/>
    </row>
    <row r="3819" spans="1:4" x14ac:dyDescent="0.25">
      <c r="A3819" s="7" t="str">
        <f t="shared" si="59"/>
        <v>2009.2</v>
      </c>
      <c r="B3819" s="54">
        <v>39959</v>
      </c>
      <c r="C3819" s="52">
        <v>4.45</v>
      </c>
      <c r="D3819" s="9"/>
    </row>
    <row r="3820" spans="1:4" x14ac:dyDescent="0.25">
      <c r="A3820" s="7" t="str">
        <f t="shared" si="59"/>
        <v>2009.2</v>
      </c>
      <c r="B3820" s="54">
        <v>39958</v>
      </c>
      <c r="C3820" s="52">
        <v>4.38</v>
      </c>
      <c r="D3820" s="9"/>
    </row>
    <row r="3821" spans="1:4" x14ac:dyDescent="0.25">
      <c r="A3821" s="7" t="str">
        <f t="shared" si="59"/>
        <v>2009.2</v>
      </c>
      <c r="B3821" s="54">
        <v>39955</v>
      </c>
      <c r="C3821" s="52">
        <v>4.38</v>
      </c>
      <c r="D3821" s="9"/>
    </row>
    <row r="3822" spans="1:4" x14ac:dyDescent="0.25">
      <c r="A3822" s="7" t="str">
        <f t="shared" si="59"/>
        <v>2009.2</v>
      </c>
      <c r="B3822" s="54">
        <v>39954</v>
      </c>
      <c r="C3822" s="52">
        <v>4.3</v>
      </c>
      <c r="D3822" s="9"/>
    </row>
    <row r="3823" spans="1:4" x14ac:dyDescent="0.25">
      <c r="A3823" s="7" t="str">
        <f t="shared" si="59"/>
        <v>2009.2</v>
      </c>
      <c r="B3823" s="54">
        <v>39953</v>
      </c>
      <c r="C3823" s="52">
        <v>4.1399999999999997</v>
      </c>
      <c r="D3823" s="9"/>
    </row>
    <row r="3824" spans="1:4" x14ac:dyDescent="0.25">
      <c r="A3824" s="7" t="str">
        <f t="shared" si="59"/>
        <v>2009.2</v>
      </c>
      <c r="B3824" s="54">
        <v>39952</v>
      </c>
      <c r="C3824" s="52">
        <v>4.21</v>
      </c>
      <c r="D3824" s="9"/>
    </row>
    <row r="3825" spans="1:4" x14ac:dyDescent="0.25">
      <c r="A3825" s="7" t="str">
        <f t="shared" si="59"/>
        <v>2009.2</v>
      </c>
      <c r="B3825" s="54">
        <v>39951</v>
      </c>
      <c r="C3825" s="52">
        <v>4.18</v>
      </c>
      <c r="D3825" s="9"/>
    </row>
    <row r="3826" spans="1:4" x14ac:dyDescent="0.25">
      <c r="A3826" s="7" t="str">
        <f t="shared" si="59"/>
        <v>2009.2</v>
      </c>
      <c r="B3826" s="54">
        <v>39948</v>
      </c>
      <c r="C3826" s="52">
        <v>4.09</v>
      </c>
      <c r="D3826" s="9"/>
    </row>
    <row r="3827" spans="1:4" x14ac:dyDescent="0.25">
      <c r="A3827" s="7" t="str">
        <f t="shared" si="59"/>
        <v>2009.2</v>
      </c>
      <c r="B3827" s="54">
        <v>39947</v>
      </c>
      <c r="C3827" s="52">
        <v>4.0599999999999996</v>
      </c>
      <c r="D3827" s="9"/>
    </row>
    <row r="3828" spans="1:4" x14ac:dyDescent="0.25">
      <c r="A3828" s="7" t="str">
        <f t="shared" si="59"/>
        <v>2009.2</v>
      </c>
      <c r="B3828" s="54">
        <v>39946</v>
      </c>
      <c r="C3828" s="52">
        <v>4.09</v>
      </c>
      <c r="D3828" s="9"/>
    </row>
    <row r="3829" spans="1:4" x14ac:dyDescent="0.25">
      <c r="A3829" s="7" t="str">
        <f t="shared" si="59"/>
        <v>2009.2</v>
      </c>
      <c r="B3829" s="54">
        <v>39945</v>
      </c>
      <c r="C3829" s="52">
        <v>4.16</v>
      </c>
      <c r="D3829" s="9"/>
    </row>
    <row r="3830" spans="1:4" x14ac:dyDescent="0.25">
      <c r="A3830" s="7" t="str">
        <f t="shared" si="59"/>
        <v>2009.2</v>
      </c>
      <c r="B3830" s="54">
        <v>39944</v>
      </c>
      <c r="C3830" s="52">
        <v>4.18</v>
      </c>
      <c r="D3830" s="9"/>
    </row>
    <row r="3831" spans="1:4" x14ac:dyDescent="0.25">
      <c r="A3831" s="7" t="str">
        <f t="shared" si="59"/>
        <v>2009.2</v>
      </c>
      <c r="B3831" s="54">
        <v>39941</v>
      </c>
      <c r="C3831" s="52">
        <v>4.28</v>
      </c>
      <c r="D3831" s="9"/>
    </row>
    <row r="3832" spans="1:4" x14ac:dyDescent="0.25">
      <c r="A3832" s="7" t="str">
        <f t="shared" si="59"/>
        <v>2009.2</v>
      </c>
      <c r="B3832" s="54">
        <v>39940</v>
      </c>
      <c r="C3832" s="52">
        <v>4.25</v>
      </c>
      <c r="D3832" s="9"/>
    </row>
    <row r="3833" spans="1:4" x14ac:dyDescent="0.25">
      <c r="A3833" s="7" t="str">
        <f t="shared" si="59"/>
        <v>2009.2</v>
      </c>
      <c r="B3833" s="54">
        <v>39939</v>
      </c>
      <c r="C3833" s="52">
        <v>4.09</v>
      </c>
      <c r="D3833" s="9"/>
    </row>
    <row r="3834" spans="1:4" x14ac:dyDescent="0.25">
      <c r="A3834" s="7" t="str">
        <f t="shared" si="59"/>
        <v>2009.2</v>
      </c>
      <c r="B3834" s="54">
        <v>39938</v>
      </c>
      <c r="C3834" s="52">
        <v>4.0599999999999996</v>
      </c>
      <c r="D3834" s="9"/>
    </row>
    <row r="3835" spans="1:4" x14ac:dyDescent="0.25">
      <c r="A3835" s="7" t="str">
        <f t="shared" si="59"/>
        <v>2009.2</v>
      </c>
      <c r="B3835" s="54">
        <v>39937</v>
      </c>
      <c r="C3835" s="52">
        <v>4.0599999999999996</v>
      </c>
      <c r="D3835" s="9"/>
    </row>
    <row r="3836" spans="1:4" x14ac:dyDescent="0.25">
      <c r="A3836" s="7" t="str">
        <f t="shared" si="59"/>
        <v>2009.2</v>
      </c>
      <c r="B3836" s="54">
        <v>39934</v>
      </c>
      <c r="C3836" s="52">
        <v>4.09</v>
      </c>
      <c r="D3836" s="9"/>
    </row>
    <row r="3837" spans="1:4" x14ac:dyDescent="0.25">
      <c r="A3837" s="7" t="str">
        <f t="shared" si="59"/>
        <v>2009.2</v>
      </c>
      <c r="B3837" s="54">
        <v>39933</v>
      </c>
      <c r="C3837" s="52">
        <v>4.05</v>
      </c>
      <c r="D3837" s="9"/>
    </row>
    <row r="3838" spans="1:4" x14ac:dyDescent="0.25">
      <c r="A3838" s="7" t="str">
        <f t="shared" si="59"/>
        <v>2009.2</v>
      </c>
      <c r="B3838" s="54">
        <v>39932</v>
      </c>
      <c r="C3838" s="52">
        <v>4.01</v>
      </c>
      <c r="D3838" s="9"/>
    </row>
    <row r="3839" spans="1:4" x14ac:dyDescent="0.25">
      <c r="A3839" s="7" t="str">
        <f t="shared" si="59"/>
        <v>2009.2</v>
      </c>
      <c r="B3839" s="54">
        <v>39931</v>
      </c>
      <c r="C3839" s="52">
        <v>3.97</v>
      </c>
      <c r="D3839" s="9"/>
    </row>
    <row r="3840" spans="1:4" x14ac:dyDescent="0.25">
      <c r="A3840" s="7" t="str">
        <f t="shared" si="59"/>
        <v>2009.2</v>
      </c>
      <c r="B3840" s="54">
        <v>39930</v>
      </c>
      <c r="C3840" s="52">
        <v>3.84</v>
      </c>
      <c r="D3840" s="9"/>
    </row>
    <row r="3841" spans="1:4" x14ac:dyDescent="0.25">
      <c r="A3841" s="7" t="str">
        <f t="shared" si="59"/>
        <v>2009.2</v>
      </c>
      <c r="B3841" s="54">
        <v>39927</v>
      </c>
      <c r="C3841" s="52">
        <v>3.89</v>
      </c>
      <c r="D3841" s="9"/>
    </row>
    <row r="3842" spans="1:4" x14ac:dyDescent="0.25">
      <c r="A3842" s="7" t="str">
        <f t="shared" si="59"/>
        <v>2009.2</v>
      </c>
      <c r="B3842" s="54">
        <v>39926</v>
      </c>
      <c r="C3842" s="52">
        <v>3.8</v>
      </c>
      <c r="D3842" s="9"/>
    </row>
    <row r="3843" spans="1:4" x14ac:dyDescent="0.25">
      <c r="A3843" s="7" t="str">
        <f t="shared" si="59"/>
        <v>2009.2</v>
      </c>
      <c r="B3843" s="54">
        <v>39925</v>
      </c>
      <c r="C3843" s="52">
        <v>3.82</v>
      </c>
      <c r="D3843" s="9"/>
    </row>
    <row r="3844" spans="1:4" x14ac:dyDescent="0.25">
      <c r="A3844" s="7" t="str">
        <f t="shared" ref="A3844:A3907" si="60">YEAR(B3844)&amp;"."&amp;INT((MONTH(B3844)-1)/3)+1</f>
        <v>2009.2</v>
      </c>
      <c r="B3844" s="54">
        <v>39924</v>
      </c>
      <c r="C3844" s="52">
        <v>3.74</v>
      </c>
      <c r="D3844" s="9"/>
    </row>
    <row r="3845" spans="1:4" x14ac:dyDescent="0.25">
      <c r="A3845" s="7" t="str">
        <f t="shared" si="60"/>
        <v>2009.2</v>
      </c>
      <c r="B3845" s="54">
        <v>39923</v>
      </c>
      <c r="C3845" s="52">
        <v>3.69</v>
      </c>
      <c r="D3845" s="9"/>
    </row>
    <row r="3846" spans="1:4" x14ac:dyDescent="0.25">
      <c r="A3846" s="7" t="str">
        <f t="shared" si="60"/>
        <v>2009.2</v>
      </c>
      <c r="B3846" s="54">
        <v>39920</v>
      </c>
      <c r="C3846" s="52">
        <v>3.79</v>
      </c>
      <c r="D3846" s="9"/>
    </row>
    <row r="3847" spans="1:4" x14ac:dyDescent="0.25">
      <c r="A3847" s="7" t="str">
        <f t="shared" si="60"/>
        <v>2009.2</v>
      </c>
      <c r="B3847" s="54">
        <v>39919</v>
      </c>
      <c r="C3847" s="52">
        <v>3.72</v>
      </c>
      <c r="D3847" s="9"/>
    </row>
    <row r="3848" spans="1:4" x14ac:dyDescent="0.25">
      <c r="A3848" s="7" t="str">
        <f t="shared" si="60"/>
        <v>2009.2</v>
      </c>
      <c r="B3848" s="54">
        <v>39918</v>
      </c>
      <c r="C3848" s="52">
        <v>3.66</v>
      </c>
      <c r="D3848" s="9"/>
    </row>
    <row r="3849" spans="1:4" x14ac:dyDescent="0.25">
      <c r="A3849" s="7" t="str">
        <f t="shared" si="60"/>
        <v>2009.2</v>
      </c>
      <c r="B3849" s="54">
        <v>39917</v>
      </c>
      <c r="C3849" s="52">
        <v>3.64</v>
      </c>
      <c r="D3849" s="9"/>
    </row>
    <row r="3850" spans="1:4" x14ac:dyDescent="0.25">
      <c r="A3850" s="7" t="str">
        <f t="shared" si="60"/>
        <v>2009.2</v>
      </c>
      <c r="B3850" s="54">
        <v>39916</v>
      </c>
      <c r="C3850" s="52">
        <v>3.69</v>
      </c>
      <c r="D3850" s="9"/>
    </row>
    <row r="3851" spans="1:4" x14ac:dyDescent="0.25">
      <c r="A3851" s="7" t="str">
        <f t="shared" si="60"/>
        <v>2009.2</v>
      </c>
      <c r="B3851" s="54">
        <v>39913</v>
      </c>
      <c r="C3851" s="52">
        <v>3.76</v>
      </c>
      <c r="D3851" s="9"/>
    </row>
    <row r="3852" spans="1:4" x14ac:dyDescent="0.25">
      <c r="A3852" s="7" t="str">
        <f t="shared" si="60"/>
        <v>2009.2</v>
      </c>
      <c r="B3852" s="54">
        <v>39912</v>
      </c>
      <c r="C3852" s="52">
        <v>3.76</v>
      </c>
      <c r="D3852" s="9"/>
    </row>
    <row r="3853" spans="1:4" x14ac:dyDescent="0.25">
      <c r="A3853" s="7" t="str">
        <f t="shared" si="60"/>
        <v>2009.2</v>
      </c>
      <c r="B3853" s="54">
        <v>39911</v>
      </c>
      <c r="C3853" s="52">
        <v>3.66</v>
      </c>
      <c r="D3853" s="9"/>
    </row>
    <row r="3854" spans="1:4" x14ac:dyDescent="0.25">
      <c r="A3854" s="7" t="str">
        <f t="shared" si="60"/>
        <v>2009.2</v>
      </c>
      <c r="B3854" s="54">
        <v>39910</v>
      </c>
      <c r="C3854" s="52">
        <v>3.72</v>
      </c>
      <c r="D3854" s="9"/>
    </row>
    <row r="3855" spans="1:4" x14ac:dyDescent="0.25">
      <c r="A3855" s="7" t="str">
        <f t="shared" si="60"/>
        <v>2009.2</v>
      </c>
      <c r="B3855" s="54">
        <v>39909</v>
      </c>
      <c r="C3855" s="52">
        <v>3.73</v>
      </c>
      <c r="D3855" s="9"/>
    </row>
    <row r="3856" spans="1:4" x14ac:dyDescent="0.25">
      <c r="A3856" s="7" t="str">
        <f t="shared" si="60"/>
        <v>2009.2</v>
      </c>
      <c r="B3856" s="54">
        <v>39906</v>
      </c>
      <c r="C3856" s="52">
        <v>3.7</v>
      </c>
      <c r="D3856" s="9"/>
    </row>
    <row r="3857" spans="1:4" x14ac:dyDescent="0.25">
      <c r="A3857" s="7" t="str">
        <f t="shared" si="60"/>
        <v>2009.2</v>
      </c>
      <c r="B3857" s="54">
        <v>39905</v>
      </c>
      <c r="C3857" s="52">
        <v>3.57</v>
      </c>
      <c r="D3857" s="9"/>
    </row>
    <row r="3858" spans="1:4" x14ac:dyDescent="0.25">
      <c r="A3858" s="7" t="str">
        <f t="shared" si="60"/>
        <v>2009.2</v>
      </c>
      <c r="B3858" s="54">
        <v>39904</v>
      </c>
      <c r="C3858" s="52">
        <v>3.51</v>
      </c>
      <c r="D3858" s="9"/>
    </row>
    <row r="3859" spans="1:4" x14ac:dyDescent="0.25">
      <c r="A3859" s="7" t="str">
        <f t="shared" si="60"/>
        <v>2009.1</v>
      </c>
      <c r="B3859" s="54">
        <v>39903</v>
      </c>
      <c r="C3859" s="52">
        <v>3.56</v>
      </c>
      <c r="D3859" s="9"/>
    </row>
    <row r="3860" spans="1:4" x14ac:dyDescent="0.25">
      <c r="A3860" s="7" t="str">
        <f t="shared" si="60"/>
        <v>2009.1</v>
      </c>
      <c r="B3860" s="54">
        <v>39902</v>
      </c>
      <c r="C3860" s="52">
        <v>3.6</v>
      </c>
      <c r="D3860" s="9"/>
    </row>
    <row r="3861" spans="1:4" x14ac:dyDescent="0.25">
      <c r="A3861" s="7" t="str">
        <f t="shared" si="60"/>
        <v>2009.1</v>
      </c>
      <c r="B3861" s="54">
        <v>39899</v>
      </c>
      <c r="C3861" s="52">
        <v>3.62</v>
      </c>
      <c r="D3861" s="9"/>
    </row>
    <row r="3862" spans="1:4" x14ac:dyDescent="0.25">
      <c r="A3862" s="7" t="str">
        <f t="shared" si="60"/>
        <v>2009.1</v>
      </c>
      <c r="B3862" s="54">
        <v>39898</v>
      </c>
      <c r="C3862" s="52">
        <v>3.66</v>
      </c>
      <c r="D3862" s="9"/>
    </row>
    <row r="3863" spans="1:4" x14ac:dyDescent="0.25">
      <c r="A3863" s="7" t="str">
        <f t="shared" si="60"/>
        <v>2009.1</v>
      </c>
      <c r="B3863" s="54">
        <v>39897</v>
      </c>
      <c r="C3863" s="52">
        <v>3.73</v>
      </c>
      <c r="D3863" s="9"/>
    </row>
    <row r="3864" spans="1:4" x14ac:dyDescent="0.25">
      <c r="A3864" s="7" t="str">
        <f t="shared" si="60"/>
        <v>2009.1</v>
      </c>
      <c r="B3864" s="54">
        <v>39896</v>
      </c>
      <c r="C3864" s="52">
        <v>3.6</v>
      </c>
      <c r="D3864" s="9"/>
    </row>
    <row r="3865" spans="1:4" x14ac:dyDescent="0.25">
      <c r="A3865" s="7" t="str">
        <f t="shared" si="60"/>
        <v>2009.1</v>
      </c>
      <c r="B3865" s="54">
        <v>39895</v>
      </c>
      <c r="C3865" s="52">
        <v>3.69</v>
      </c>
      <c r="D3865" s="9"/>
    </row>
    <row r="3866" spans="1:4" x14ac:dyDescent="0.25">
      <c r="A3866" s="7" t="str">
        <f t="shared" si="60"/>
        <v>2009.1</v>
      </c>
      <c r="B3866" s="54">
        <v>39892</v>
      </c>
      <c r="C3866" s="52">
        <v>3.65</v>
      </c>
      <c r="D3866" s="9"/>
    </row>
    <row r="3867" spans="1:4" x14ac:dyDescent="0.25">
      <c r="A3867" s="7" t="str">
        <f t="shared" si="60"/>
        <v>2009.1</v>
      </c>
      <c r="B3867" s="54">
        <v>39891</v>
      </c>
      <c r="C3867" s="52">
        <v>3.62</v>
      </c>
      <c r="D3867" s="9"/>
    </row>
    <row r="3868" spans="1:4" x14ac:dyDescent="0.25">
      <c r="A3868" s="7" t="str">
        <f t="shared" si="60"/>
        <v>2009.1</v>
      </c>
      <c r="B3868" s="54">
        <v>39890</v>
      </c>
      <c r="C3868" s="52">
        <v>3.57</v>
      </c>
      <c r="D3868" s="9"/>
    </row>
    <row r="3869" spans="1:4" x14ac:dyDescent="0.25">
      <c r="A3869" s="7" t="str">
        <f t="shared" si="60"/>
        <v>2009.1</v>
      </c>
      <c r="B3869" s="54">
        <v>39889</v>
      </c>
      <c r="C3869" s="52">
        <v>3.83</v>
      </c>
      <c r="D3869" s="9"/>
    </row>
    <row r="3870" spans="1:4" x14ac:dyDescent="0.25">
      <c r="A3870" s="7" t="str">
        <f t="shared" si="60"/>
        <v>2009.1</v>
      </c>
      <c r="B3870" s="54">
        <v>39888</v>
      </c>
      <c r="C3870" s="52">
        <v>3.76</v>
      </c>
      <c r="D3870" s="9"/>
    </row>
    <row r="3871" spans="1:4" x14ac:dyDescent="0.25">
      <c r="A3871" s="7" t="str">
        <f t="shared" si="60"/>
        <v>2009.1</v>
      </c>
      <c r="B3871" s="54">
        <v>39885</v>
      </c>
      <c r="C3871" s="52">
        <v>3.66</v>
      </c>
      <c r="D3871" s="9"/>
    </row>
    <row r="3872" spans="1:4" x14ac:dyDescent="0.25">
      <c r="A3872" s="7" t="str">
        <f t="shared" si="60"/>
        <v>2009.1</v>
      </c>
      <c r="B3872" s="54">
        <v>39884</v>
      </c>
      <c r="C3872" s="52">
        <v>3.63</v>
      </c>
      <c r="D3872" s="9"/>
    </row>
    <row r="3873" spans="1:4" x14ac:dyDescent="0.25">
      <c r="A3873" s="7" t="str">
        <f t="shared" si="60"/>
        <v>2009.1</v>
      </c>
      <c r="B3873" s="54">
        <v>39883</v>
      </c>
      <c r="C3873" s="52">
        <v>3.67</v>
      </c>
      <c r="D3873" s="9"/>
    </row>
    <row r="3874" spans="1:4" x14ac:dyDescent="0.25">
      <c r="A3874" s="7" t="str">
        <f t="shared" si="60"/>
        <v>2009.1</v>
      </c>
      <c r="B3874" s="54">
        <v>39882</v>
      </c>
      <c r="C3874" s="52">
        <v>3.7</v>
      </c>
      <c r="D3874" s="9"/>
    </row>
    <row r="3875" spans="1:4" x14ac:dyDescent="0.25">
      <c r="A3875" s="7" t="str">
        <f t="shared" si="60"/>
        <v>2009.1</v>
      </c>
      <c r="B3875" s="54">
        <v>39881</v>
      </c>
      <c r="C3875" s="52">
        <v>3.59</v>
      </c>
      <c r="D3875" s="9"/>
    </row>
    <row r="3876" spans="1:4" x14ac:dyDescent="0.25">
      <c r="A3876" s="7" t="str">
        <f t="shared" si="60"/>
        <v>2009.1</v>
      </c>
      <c r="B3876" s="54">
        <v>39878</v>
      </c>
      <c r="C3876" s="52">
        <v>3.5</v>
      </c>
      <c r="D3876" s="9"/>
    </row>
    <row r="3877" spans="1:4" x14ac:dyDescent="0.25">
      <c r="A3877" s="7" t="str">
        <f t="shared" si="60"/>
        <v>2009.1</v>
      </c>
      <c r="B3877" s="54">
        <v>39877</v>
      </c>
      <c r="C3877" s="52">
        <v>3.51</v>
      </c>
      <c r="D3877" s="9"/>
    </row>
    <row r="3878" spans="1:4" x14ac:dyDescent="0.25">
      <c r="A3878" s="7" t="str">
        <f t="shared" si="60"/>
        <v>2009.1</v>
      </c>
      <c r="B3878" s="54">
        <v>39876</v>
      </c>
      <c r="C3878" s="52">
        <v>3.69</v>
      </c>
      <c r="D3878" s="9"/>
    </row>
    <row r="3879" spans="1:4" x14ac:dyDescent="0.25">
      <c r="A3879" s="7" t="str">
        <f t="shared" si="60"/>
        <v>2009.1</v>
      </c>
      <c r="B3879" s="54">
        <v>39875</v>
      </c>
      <c r="C3879" s="52">
        <v>3.67</v>
      </c>
      <c r="D3879" s="9"/>
    </row>
    <row r="3880" spans="1:4" x14ac:dyDescent="0.25">
      <c r="A3880" s="7" t="str">
        <f t="shared" si="60"/>
        <v>2009.1</v>
      </c>
      <c r="B3880" s="54">
        <v>39874</v>
      </c>
      <c r="C3880" s="52">
        <v>3.64</v>
      </c>
      <c r="D3880" s="9"/>
    </row>
    <row r="3881" spans="1:4" x14ac:dyDescent="0.25">
      <c r="A3881" s="7" t="str">
        <f t="shared" si="60"/>
        <v>2009.1</v>
      </c>
      <c r="B3881" s="54">
        <v>39871</v>
      </c>
      <c r="C3881" s="52">
        <v>3.71</v>
      </c>
      <c r="D3881" s="9"/>
    </row>
    <row r="3882" spans="1:4" x14ac:dyDescent="0.25">
      <c r="A3882" s="7" t="str">
        <f t="shared" si="60"/>
        <v>2009.1</v>
      </c>
      <c r="B3882" s="54">
        <v>39870</v>
      </c>
      <c r="C3882" s="52">
        <v>3.66</v>
      </c>
      <c r="D3882" s="9"/>
    </row>
    <row r="3883" spans="1:4" x14ac:dyDescent="0.25">
      <c r="A3883" s="7" t="str">
        <f t="shared" si="60"/>
        <v>2009.1</v>
      </c>
      <c r="B3883" s="54">
        <v>39869</v>
      </c>
      <c r="C3883" s="52">
        <v>3.59</v>
      </c>
      <c r="D3883" s="9"/>
    </row>
    <row r="3884" spans="1:4" x14ac:dyDescent="0.25">
      <c r="A3884" s="7" t="str">
        <f t="shared" si="60"/>
        <v>2009.1</v>
      </c>
      <c r="B3884" s="54">
        <v>39868</v>
      </c>
      <c r="C3884" s="52">
        <v>3.49</v>
      </c>
      <c r="D3884" s="9"/>
    </row>
    <row r="3885" spans="1:4" x14ac:dyDescent="0.25">
      <c r="A3885" s="7" t="str">
        <f t="shared" si="60"/>
        <v>2009.1</v>
      </c>
      <c r="B3885" s="54">
        <v>39867</v>
      </c>
      <c r="C3885" s="52">
        <v>3.53</v>
      </c>
      <c r="D3885" s="9"/>
    </row>
    <row r="3886" spans="1:4" x14ac:dyDescent="0.25">
      <c r="A3886" s="7" t="str">
        <f t="shared" si="60"/>
        <v>2009.1</v>
      </c>
      <c r="B3886" s="54">
        <v>39864</v>
      </c>
      <c r="C3886" s="52">
        <v>3.56</v>
      </c>
      <c r="D3886" s="9"/>
    </row>
    <row r="3887" spans="1:4" x14ac:dyDescent="0.25">
      <c r="A3887" s="7" t="str">
        <f t="shared" si="60"/>
        <v>2009.1</v>
      </c>
      <c r="B3887" s="54">
        <v>39863</v>
      </c>
      <c r="C3887" s="52">
        <v>3.68</v>
      </c>
      <c r="D3887" s="9"/>
    </row>
    <row r="3888" spans="1:4" x14ac:dyDescent="0.25">
      <c r="A3888" s="7" t="str">
        <f t="shared" si="60"/>
        <v>2009.1</v>
      </c>
      <c r="B3888" s="54">
        <v>39862</v>
      </c>
      <c r="C3888" s="52">
        <v>3.54</v>
      </c>
      <c r="D3888" s="9"/>
    </row>
    <row r="3889" spans="1:4" x14ac:dyDescent="0.25">
      <c r="A3889" s="7" t="str">
        <f t="shared" si="60"/>
        <v>2009.1</v>
      </c>
      <c r="B3889" s="54">
        <v>39861</v>
      </c>
      <c r="C3889" s="52">
        <v>3.47</v>
      </c>
      <c r="D3889" s="9"/>
    </row>
    <row r="3890" spans="1:4" x14ac:dyDescent="0.25">
      <c r="A3890" s="7" t="str">
        <f t="shared" si="60"/>
        <v>2009.1</v>
      </c>
      <c r="B3890" s="54">
        <v>39860</v>
      </c>
      <c r="C3890" s="52">
        <v>3.68</v>
      </c>
      <c r="D3890" s="9"/>
    </row>
    <row r="3891" spans="1:4" x14ac:dyDescent="0.25">
      <c r="A3891" s="7" t="str">
        <f t="shared" si="60"/>
        <v>2009.1</v>
      </c>
      <c r="B3891" s="54">
        <v>39857</v>
      </c>
      <c r="C3891" s="52">
        <v>3.68</v>
      </c>
      <c r="D3891" s="9"/>
    </row>
    <row r="3892" spans="1:4" x14ac:dyDescent="0.25">
      <c r="A3892" s="7" t="str">
        <f t="shared" si="60"/>
        <v>2009.1</v>
      </c>
      <c r="B3892" s="54">
        <v>39856</v>
      </c>
      <c r="C3892" s="52">
        <v>3.47</v>
      </c>
      <c r="D3892" s="9"/>
    </row>
    <row r="3893" spans="1:4" x14ac:dyDescent="0.25">
      <c r="A3893" s="7" t="str">
        <f t="shared" si="60"/>
        <v>2009.1</v>
      </c>
      <c r="B3893" s="54">
        <v>39855</v>
      </c>
      <c r="C3893" s="52">
        <v>3.45</v>
      </c>
      <c r="D3893" s="9"/>
    </row>
    <row r="3894" spans="1:4" x14ac:dyDescent="0.25">
      <c r="A3894" s="7" t="str">
        <f t="shared" si="60"/>
        <v>2009.1</v>
      </c>
      <c r="B3894" s="54">
        <v>39854</v>
      </c>
      <c r="C3894" s="52">
        <v>3.54</v>
      </c>
      <c r="D3894" s="9"/>
    </row>
    <row r="3895" spans="1:4" x14ac:dyDescent="0.25">
      <c r="A3895" s="7" t="str">
        <f t="shared" si="60"/>
        <v>2009.1</v>
      </c>
      <c r="B3895" s="54">
        <v>39853</v>
      </c>
      <c r="C3895" s="52">
        <v>3.69</v>
      </c>
      <c r="D3895" s="9"/>
    </row>
    <row r="3896" spans="1:4" x14ac:dyDescent="0.25">
      <c r="A3896" s="7" t="str">
        <f t="shared" si="60"/>
        <v>2009.1</v>
      </c>
      <c r="B3896" s="54">
        <v>39850</v>
      </c>
      <c r="C3896" s="52">
        <v>3.7</v>
      </c>
      <c r="D3896" s="9"/>
    </row>
    <row r="3897" spans="1:4" x14ac:dyDescent="0.25">
      <c r="A3897" s="7" t="str">
        <f t="shared" si="60"/>
        <v>2009.1</v>
      </c>
      <c r="B3897" s="54">
        <v>39849</v>
      </c>
      <c r="C3897" s="52">
        <v>3.63</v>
      </c>
      <c r="D3897" s="9"/>
    </row>
    <row r="3898" spans="1:4" x14ac:dyDescent="0.25">
      <c r="A3898" s="7" t="str">
        <f t="shared" si="60"/>
        <v>2009.1</v>
      </c>
      <c r="B3898" s="54">
        <v>39848</v>
      </c>
      <c r="C3898" s="52">
        <v>3.65</v>
      </c>
      <c r="D3898" s="9"/>
    </row>
    <row r="3899" spans="1:4" x14ac:dyDescent="0.25">
      <c r="A3899" s="7" t="str">
        <f t="shared" si="60"/>
        <v>2009.1</v>
      </c>
      <c r="B3899" s="54">
        <v>39847</v>
      </c>
      <c r="C3899" s="52">
        <v>3.64</v>
      </c>
      <c r="D3899" s="9"/>
    </row>
    <row r="3900" spans="1:4" x14ac:dyDescent="0.25">
      <c r="A3900" s="7" t="str">
        <f t="shared" si="60"/>
        <v>2009.1</v>
      </c>
      <c r="B3900" s="54">
        <v>39846</v>
      </c>
      <c r="C3900" s="52">
        <v>3.47</v>
      </c>
      <c r="D3900" s="9"/>
    </row>
    <row r="3901" spans="1:4" x14ac:dyDescent="0.25">
      <c r="A3901" s="7" t="str">
        <f t="shared" si="60"/>
        <v>2009.1</v>
      </c>
      <c r="B3901" s="54">
        <v>39843</v>
      </c>
      <c r="C3901" s="52">
        <v>3.58</v>
      </c>
      <c r="D3901" s="9"/>
    </row>
    <row r="3902" spans="1:4" x14ac:dyDescent="0.25">
      <c r="A3902" s="7" t="str">
        <f t="shared" si="60"/>
        <v>2009.1</v>
      </c>
      <c r="B3902" s="54">
        <v>39842</v>
      </c>
      <c r="C3902" s="52">
        <v>3.57</v>
      </c>
      <c r="D3902" s="9"/>
    </row>
    <row r="3903" spans="1:4" x14ac:dyDescent="0.25">
      <c r="A3903" s="7" t="str">
        <f t="shared" si="60"/>
        <v>2009.1</v>
      </c>
      <c r="B3903" s="54">
        <v>39841</v>
      </c>
      <c r="C3903" s="52">
        <v>3.44</v>
      </c>
      <c r="D3903" s="9"/>
    </row>
    <row r="3904" spans="1:4" x14ac:dyDescent="0.25">
      <c r="A3904" s="7" t="str">
        <f t="shared" si="60"/>
        <v>2009.1</v>
      </c>
      <c r="B3904" s="54">
        <v>39840</v>
      </c>
      <c r="C3904" s="52">
        <v>3.26</v>
      </c>
      <c r="D3904" s="9"/>
    </row>
    <row r="3905" spans="1:4" x14ac:dyDescent="0.25">
      <c r="A3905" s="7" t="str">
        <f t="shared" si="60"/>
        <v>2009.1</v>
      </c>
      <c r="B3905" s="54">
        <v>39839</v>
      </c>
      <c r="C3905" s="52">
        <v>3.39</v>
      </c>
      <c r="D3905" s="9"/>
    </row>
    <row r="3906" spans="1:4" x14ac:dyDescent="0.25">
      <c r="A3906" s="7" t="str">
        <f t="shared" si="60"/>
        <v>2009.1</v>
      </c>
      <c r="B3906" s="54">
        <v>39836</v>
      </c>
      <c r="C3906" s="52">
        <v>3.32</v>
      </c>
      <c r="D3906" s="9"/>
    </row>
    <row r="3907" spans="1:4" x14ac:dyDescent="0.25">
      <c r="A3907" s="7" t="str">
        <f t="shared" si="60"/>
        <v>2009.1</v>
      </c>
      <c r="B3907" s="54">
        <v>39835</v>
      </c>
      <c r="C3907" s="52">
        <v>3.25</v>
      </c>
      <c r="D3907" s="9"/>
    </row>
    <row r="3908" spans="1:4" x14ac:dyDescent="0.25">
      <c r="A3908" s="7" t="str">
        <f t="shared" ref="A3908:A3971" si="61">YEAR(B3908)&amp;"."&amp;INT((MONTH(B3908)-1)/3)+1</f>
        <v>2009.1</v>
      </c>
      <c r="B3908" s="54">
        <v>39834</v>
      </c>
      <c r="C3908" s="52">
        <v>3.15</v>
      </c>
      <c r="D3908" s="9"/>
    </row>
    <row r="3909" spans="1:4" x14ac:dyDescent="0.25">
      <c r="A3909" s="7" t="str">
        <f t="shared" si="61"/>
        <v>2009.1</v>
      </c>
      <c r="B3909" s="54">
        <v>39833</v>
      </c>
      <c r="C3909" s="52">
        <v>2.97</v>
      </c>
      <c r="D3909" s="9"/>
    </row>
    <row r="3910" spans="1:4" x14ac:dyDescent="0.25">
      <c r="A3910" s="7" t="str">
        <f t="shared" si="61"/>
        <v>2009.1</v>
      </c>
      <c r="B3910" s="54">
        <v>39832</v>
      </c>
      <c r="C3910" s="52">
        <v>2.89</v>
      </c>
      <c r="D3910" s="9"/>
    </row>
    <row r="3911" spans="1:4" x14ac:dyDescent="0.25">
      <c r="A3911" s="7" t="str">
        <f t="shared" si="61"/>
        <v>2009.1</v>
      </c>
      <c r="B3911" s="54">
        <v>39829</v>
      </c>
      <c r="C3911" s="52">
        <v>2.89</v>
      </c>
      <c r="D3911" s="9"/>
    </row>
    <row r="3912" spans="1:4" x14ac:dyDescent="0.25">
      <c r="A3912" s="7" t="str">
        <f t="shared" si="61"/>
        <v>2009.1</v>
      </c>
      <c r="B3912" s="54">
        <v>39828</v>
      </c>
      <c r="C3912" s="52">
        <v>2.86</v>
      </c>
      <c r="D3912" s="9"/>
    </row>
    <row r="3913" spans="1:4" x14ac:dyDescent="0.25">
      <c r="A3913" s="7" t="str">
        <f t="shared" si="61"/>
        <v>2009.1</v>
      </c>
      <c r="B3913" s="54">
        <v>39827</v>
      </c>
      <c r="C3913" s="52">
        <v>2.89</v>
      </c>
      <c r="D3913" s="9"/>
    </row>
    <row r="3914" spans="1:4" x14ac:dyDescent="0.25">
      <c r="A3914" s="7" t="str">
        <f t="shared" si="61"/>
        <v>2009.1</v>
      </c>
      <c r="B3914" s="54">
        <v>39826</v>
      </c>
      <c r="C3914" s="52">
        <v>3</v>
      </c>
      <c r="D3914" s="9"/>
    </row>
    <row r="3915" spans="1:4" x14ac:dyDescent="0.25">
      <c r="A3915" s="7" t="str">
        <f t="shared" si="61"/>
        <v>2009.1</v>
      </c>
      <c r="B3915" s="54">
        <v>39825</v>
      </c>
      <c r="C3915" s="52">
        <v>2.99</v>
      </c>
      <c r="D3915" s="9"/>
    </row>
    <row r="3916" spans="1:4" x14ac:dyDescent="0.25">
      <c r="A3916" s="7" t="str">
        <f t="shared" si="61"/>
        <v>2009.1</v>
      </c>
      <c r="B3916" s="54">
        <v>39822</v>
      </c>
      <c r="C3916" s="52">
        <v>3.04</v>
      </c>
      <c r="D3916" s="9"/>
    </row>
    <row r="3917" spans="1:4" x14ac:dyDescent="0.25">
      <c r="A3917" s="7" t="str">
        <f t="shared" si="61"/>
        <v>2009.1</v>
      </c>
      <c r="B3917" s="54">
        <v>39821</v>
      </c>
      <c r="C3917" s="52">
        <v>3.04</v>
      </c>
      <c r="D3917" s="9"/>
    </row>
    <row r="3918" spans="1:4" x14ac:dyDescent="0.25">
      <c r="A3918" s="7" t="str">
        <f t="shared" si="61"/>
        <v>2009.1</v>
      </c>
      <c r="B3918" s="54">
        <v>39820</v>
      </c>
      <c r="C3918" s="52">
        <v>3.05</v>
      </c>
      <c r="D3918" s="9"/>
    </row>
    <row r="3919" spans="1:4" x14ac:dyDescent="0.25">
      <c r="A3919" s="7" t="str">
        <f t="shared" si="61"/>
        <v>2009.1</v>
      </c>
      <c r="B3919" s="54">
        <v>39819</v>
      </c>
      <c r="C3919" s="52">
        <v>3.04</v>
      </c>
      <c r="D3919" s="9"/>
    </row>
    <row r="3920" spans="1:4" x14ac:dyDescent="0.25">
      <c r="A3920" s="7" t="str">
        <f t="shared" si="61"/>
        <v>2009.1</v>
      </c>
      <c r="B3920" s="54">
        <v>39818</v>
      </c>
      <c r="C3920" s="52">
        <v>3</v>
      </c>
      <c r="D3920" s="9"/>
    </row>
    <row r="3921" spans="1:4" x14ac:dyDescent="0.25">
      <c r="A3921" s="7" t="str">
        <f t="shared" si="61"/>
        <v>2009.1</v>
      </c>
      <c r="B3921" s="54">
        <v>39815</v>
      </c>
      <c r="C3921" s="52">
        <v>2.83</v>
      </c>
      <c r="D3921" s="9"/>
    </row>
    <row r="3922" spans="1:4" x14ac:dyDescent="0.25">
      <c r="A3922" s="7" t="str">
        <f t="shared" si="61"/>
        <v>2009.1</v>
      </c>
      <c r="B3922" s="54">
        <v>39814</v>
      </c>
      <c r="C3922" s="52">
        <v>2.69</v>
      </c>
      <c r="D3922" s="9"/>
    </row>
    <row r="3923" spans="1:4" x14ac:dyDescent="0.25">
      <c r="A3923" s="7" t="str">
        <f t="shared" si="61"/>
        <v>2008.4</v>
      </c>
      <c r="B3923" s="54">
        <v>39813</v>
      </c>
      <c r="C3923" s="52">
        <v>2.69</v>
      </c>
      <c r="D3923" s="9"/>
    </row>
    <row r="3924" spans="1:4" x14ac:dyDescent="0.25">
      <c r="A3924" s="7" t="str">
        <f t="shared" si="61"/>
        <v>2008.4</v>
      </c>
      <c r="B3924" s="54">
        <v>39812</v>
      </c>
      <c r="C3924" s="52">
        <v>2.58</v>
      </c>
      <c r="D3924" s="9"/>
    </row>
    <row r="3925" spans="1:4" x14ac:dyDescent="0.25">
      <c r="A3925" s="7" t="str">
        <f t="shared" si="61"/>
        <v>2008.4</v>
      </c>
      <c r="B3925" s="54">
        <v>39811</v>
      </c>
      <c r="C3925" s="52">
        <v>2.63</v>
      </c>
      <c r="D3925" s="9"/>
    </row>
    <row r="3926" spans="1:4" x14ac:dyDescent="0.25">
      <c r="A3926" s="7" t="str">
        <f t="shared" si="61"/>
        <v>2008.4</v>
      </c>
      <c r="B3926" s="54">
        <v>39808</v>
      </c>
      <c r="C3926" s="52">
        <v>2.61</v>
      </c>
      <c r="D3926" s="9"/>
    </row>
    <row r="3927" spans="1:4" x14ac:dyDescent="0.25">
      <c r="A3927" s="7" t="str">
        <f t="shared" si="61"/>
        <v>2008.4</v>
      </c>
      <c r="B3927" s="54">
        <v>39807</v>
      </c>
      <c r="C3927" s="52">
        <v>2.63</v>
      </c>
      <c r="D3927" s="9"/>
    </row>
    <row r="3928" spans="1:4" x14ac:dyDescent="0.25">
      <c r="A3928" s="7" t="str">
        <f t="shared" si="61"/>
        <v>2008.4</v>
      </c>
      <c r="B3928" s="54">
        <v>39806</v>
      </c>
      <c r="C3928" s="52">
        <v>2.63</v>
      </c>
      <c r="D3928" s="9"/>
    </row>
    <row r="3929" spans="1:4" x14ac:dyDescent="0.25">
      <c r="A3929" s="7" t="str">
        <f t="shared" si="61"/>
        <v>2008.4</v>
      </c>
      <c r="B3929" s="54">
        <v>39805</v>
      </c>
      <c r="C3929" s="52">
        <v>2.63</v>
      </c>
      <c r="D3929" s="9"/>
    </row>
    <row r="3930" spans="1:4" x14ac:dyDescent="0.25">
      <c r="A3930" s="7" t="str">
        <f t="shared" si="61"/>
        <v>2008.4</v>
      </c>
      <c r="B3930" s="54">
        <v>39804</v>
      </c>
      <c r="C3930" s="52">
        <v>2.6</v>
      </c>
      <c r="D3930" s="9"/>
    </row>
    <row r="3931" spans="1:4" x14ac:dyDescent="0.25">
      <c r="A3931" s="7" t="str">
        <f t="shared" si="61"/>
        <v>2008.4</v>
      </c>
      <c r="B3931" s="54">
        <v>39801</v>
      </c>
      <c r="C3931" s="52">
        <v>2.5499999999999998</v>
      </c>
      <c r="D3931" s="9"/>
    </row>
    <row r="3932" spans="1:4" x14ac:dyDescent="0.25">
      <c r="A3932" s="7" t="str">
        <f t="shared" si="61"/>
        <v>2008.4</v>
      </c>
      <c r="B3932" s="54">
        <v>39800</v>
      </c>
      <c r="C3932" s="52">
        <v>2.5299999999999998</v>
      </c>
      <c r="D3932" s="9"/>
    </row>
    <row r="3933" spans="1:4" x14ac:dyDescent="0.25">
      <c r="A3933" s="7" t="str">
        <f t="shared" si="61"/>
        <v>2008.4</v>
      </c>
      <c r="B3933" s="54">
        <v>39799</v>
      </c>
      <c r="C3933" s="52">
        <v>2.66</v>
      </c>
      <c r="D3933" s="9"/>
    </row>
    <row r="3934" spans="1:4" x14ac:dyDescent="0.25">
      <c r="A3934" s="7" t="str">
        <f t="shared" si="61"/>
        <v>2008.4</v>
      </c>
      <c r="B3934" s="54">
        <v>39798</v>
      </c>
      <c r="C3934" s="52">
        <v>2.86</v>
      </c>
      <c r="D3934" s="9"/>
    </row>
    <row r="3935" spans="1:4" x14ac:dyDescent="0.25">
      <c r="A3935" s="7" t="str">
        <f t="shared" si="61"/>
        <v>2008.4</v>
      </c>
      <c r="B3935" s="54">
        <v>39797</v>
      </c>
      <c r="C3935" s="52">
        <v>2.98</v>
      </c>
      <c r="D3935" s="9"/>
    </row>
    <row r="3936" spans="1:4" x14ac:dyDescent="0.25">
      <c r="A3936" s="7" t="str">
        <f t="shared" si="61"/>
        <v>2008.4</v>
      </c>
      <c r="B3936" s="54">
        <v>39794</v>
      </c>
      <c r="C3936" s="52">
        <v>3.07</v>
      </c>
      <c r="D3936" s="9"/>
    </row>
    <row r="3937" spans="1:4" x14ac:dyDescent="0.25">
      <c r="A3937" s="7" t="str">
        <f t="shared" si="61"/>
        <v>2008.4</v>
      </c>
      <c r="B3937" s="54">
        <v>39793</v>
      </c>
      <c r="C3937" s="52">
        <v>3.07</v>
      </c>
      <c r="D3937" s="9"/>
    </row>
    <row r="3938" spans="1:4" x14ac:dyDescent="0.25">
      <c r="A3938" s="7" t="str">
        <f t="shared" si="61"/>
        <v>2008.4</v>
      </c>
      <c r="B3938" s="54">
        <v>39792</v>
      </c>
      <c r="C3938" s="52">
        <v>3.09</v>
      </c>
      <c r="D3938" s="9"/>
    </row>
    <row r="3939" spans="1:4" x14ac:dyDescent="0.25">
      <c r="A3939" s="7" t="str">
        <f t="shared" si="61"/>
        <v>2008.4</v>
      </c>
      <c r="B3939" s="54">
        <v>39791</v>
      </c>
      <c r="C3939" s="52">
        <v>3.06</v>
      </c>
      <c r="D3939" s="9"/>
    </row>
    <row r="3940" spans="1:4" x14ac:dyDescent="0.25">
      <c r="A3940" s="7" t="str">
        <f t="shared" si="61"/>
        <v>2008.4</v>
      </c>
      <c r="B3940" s="54">
        <v>39790</v>
      </c>
      <c r="C3940" s="52">
        <v>3.16</v>
      </c>
      <c r="D3940" s="9"/>
    </row>
    <row r="3941" spans="1:4" x14ac:dyDescent="0.25">
      <c r="A3941" s="7" t="str">
        <f t="shared" si="61"/>
        <v>2008.4</v>
      </c>
      <c r="B3941" s="54">
        <v>39787</v>
      </c>
      <c r="C3941" s="52">
        <v>3.11</v>
      </c>
      <c r="D3941" s="9"/>
    </row>
    <row r="3942" spans="1:4" x14ac:dyDescent="0.25">
      <c r="A3942" s="7" t="str">
        <f t="shared" si="61"/>
        <v>2008.4</v>
      </c>
      <c r="B3942" s="54">
        <v>39786</v>
      </c>
      <c r="C3942" s="52">
        <v>3.06</v>
      </c>
      <c r="D3942" s="9"/>
    </row>
    <row r="3943" spans="1:4" x14ac:dyDescent="0.25">
      <c r="A3943" s="7" t="str">
        <f t="shared" si="61"/>
        <v>2008.4</v>
      </c>
      <c r="B3943" s="54">
        <v>39785</v>
      </c>
      <c r="C3943" s="52">
        <v>3.17</v>
      </c>
      <c r="D3943" s="9"/>
    </row>
    <row r="3944" spans="1:4" x14ac:dyDescent="0.25">
      <c r="A3944" s="7" t="str">
        <f t="shared" si="61"/>
        <v>2008.4</v>
      </c>
      <c r="B3944" s="54">
        <v>39784</v>
      </c>
      <c r="C3944" s="52">
        <v>3.18</v>
      </c>
      <c r="D3944" s="9"/>
    </row>
    <row r="3945" spans="1:4" x14ac:dyDescent="0.25">
      <c r="A3945" s="7" t="str">
        <f t="shared" si="61"/>
        <v>2008.4</v>
      </c>
      <c r="B3945" s="54">
        <v>39783</v>
      </c>
      <c r="C3945" s="52">
        <v>3.22</v>
      </c>
      <c r="D3945" s="9"/>
    </row>
    <row r="3946" spans="1:4" x14ac:dyDescent="0.25">
      <c r="A3946" s="7" t="str">
        <f t="shared" si="61"/>
        <v>2008.4</v>
      </c>
      <c r="B3946" s="54">
        <v>39780</v>
      </c>
      <c r="C3946" s="52">
        <v>3.45</v>
      </c>
      <c r="D3946" s="9"/>
    </row>
    <row r="3947" spans="1:4" x14ac:dyDescent="0.25">
      <c r="A3947" s="7" t="str">
        <f t="shared" si="61"/>
        <v>2008.4</v>
      </c>
      <c r="B3947" s="54">
        <v>39779</v>
      </c>
      <c r="C3947" s="52">
        <v>3.54</v>
      </c>
      <c r="D3947" s="9"/>
    </row>
    <row r="3948" spans="1:4" x14ac:dyDescent="0.25">
      <c r="A3948" s="7" t="str">
        <f t="shared" si="61"/>
        <v>2008.4</v>
      </c>
      <c r="B3948" s="54">
        <v>39778</v>
      </c>
      <c r="C3948" s="52">
        <v>3.54</v>
      </c>
      <c r="D3948" s="9"/>
    </row>
    <row r="3949" spans="1:4" x14ac:dyDescent="0.25">
      <c r="A3949" s="7" t="str">
        <f t="shared" si="61"/>
        <v>2008.4</v>
      </c>
      <c r="B3949" s="54">
        <v>39777</v>
      </c>
      <c r="C3949" s="52">
        <v>3.63</v>
      </c>
      <c r="D3949" s="9"/>
    </row>
    <row r="3950" spans="1:4" x14ac:dyDescent="0.25">
      <c r="A3950" s="7" t="str">
        <f t="shared" si="61"/>
        <v>2008.4</v>
      </c>
      <c r="B3950" s="54">
        <v>39776</v>
      </c>
      <c r="C3950" s="52">
        <v>3.78</v>
      </c>
      <c r="D3950" s="9"/>
    </row>
    <row r="3951" spans="1:4" x14ac:dyDescent="0.25">
      <c r="A3951" s="7" t="str">
        <f t="shared" si="61"/>
        <v>2008.4</v>
      </c>
      <c r="B3951" s="54">
        <v>39773</v>
      </c>
      <c r="C3951" s="52">
        <v>3.7</v>
      </c>
      <c r="D3951" s="9"/>
    </row>
    <row r="3952" spans="1:4" x14ac:dyDescent="0.25">
      <c r="A3952" s="7" t="str">
        <f t="shared" si="61"/>
        <v>2008.4</v>
      </c>
      <c r="B3952" s="54">
        <v>39772</v>
      </c>
      <c r="C3952" s="52">
        <v>3.64</v>
      </c>
      <c r="D3952" s="9"/>
    </row>
    <row r="3953" spans="1:4" x14ac:dyDescent="0.25">
      <c r="A3953" s="7" t="str">
        <f t="shared" si="61"/>
        <v>2008.4</v>
      </c>
      <c r="B3953" s="54">
        <v>39771</v>
      </c>
      <c r="C3953" s="52">
        <v>3.96</v>
      </c>
      <c r="D3953" s="9"/>
    </row>
    <row r="3954" spans="1:4" x14ac:dyDescent="0.25">
      <c r="A3954" s="7" t="str">
        <f t="shared" si="61"/>
        <v>2008.4</v>
      </c>
      <c r="B3954" s="54">
        <v>39770</v>
      </c>
      <c r="C3954" s="52">
        <v>4.1399999999999997</v>
      </c>
      <c r="D3954" s="9"/>
    </row>
    <row r="3955" spans="1:4" x14ac:dyDescent="0.25">
      <c r="A3955" s="7" t="str">
        <f t="shared" si="61"/>
        <v>2008.4</v>
      </c>
      <c r="B3955" s="54">
        <v>39769</v>
      </c>
      <c r="C3955" s="52">
        <v>4.2</v>
      </c>
      <c r="D3955" s="9"/>
    </row>
    <row r="3956" spans="1:4" x14ac:dyDescent="0.25">
      <c r="A3956" s="7" t="str">
        <f t="shared" si="61"/>
        <v>2008.4</v>
      </c>
      <c r="B3956" s="54">
        <v>39766</v>
      </c>
      <c r="C3956" s="52">
        <v>4.22</v>
      </c>
      <c r="D3956" s="9"/>
    </row>
    <row r="3957" spans="1:4" x14ac:dyDescent="0.25">
      <c r="A3957" s="7" t="str">
        <f t="shared" si="61"/>
        <v>2008.4</v>
      </c>
      <c r="B3957" s="54">
        <v>39765</v>
      </c>
      <c r="C3957" s="52">
        <v>4.34</v>
      </c>
      <c r="D3957" s="9"/>
    </row>
    <row r="3958" spans="1:4" x14ac:dyDescent="0.25">
      <c r="A3958" s="7" t="str">
        <f t="shared" si="61"/>
        <v>2008.4</v>
      </c>
      <c r="B3958" s="54">
        <v>39764</v>
      </c>
      <c r="C3958" s="52">
        <v>4.17</v>
      </c>
      <c r="D3958" s="9"/>
    </row>
    <row r="3959" spans="1:4" x14ac:dyDescent="0.25">
      <c r="A3959" s="7" t="str">
        <f t="shared" si="61"/>
        <v>2008.4</v>
      </c>
      <c r="B3959" s="54">
        <v>39762</v>
      </c>
      <c r="C3959" s="52">
        <v>4.21</v>
      </c>
      <c r="D3959" s="9"/>
    </row>
    <row r="3960" spans="1:4" x14ac:dyDescent="0.25">
      <c r="A3960" s="7" t="str">
        <f t="shared" si="61"/>
        <v>2008.4</v>
      </c>
      <c r="B3960" s="54">
        <v>39759</v>
      </c>
      <c r="C3960" s="52">
        <v>4.25</v>
      </c>
      <c r="D3960" s="9"/>
    </row>
    <row r="3961" spans="1:4" x14ac:dyDescent="0.25">
      <c r="A3961" s="7" t="str">
        <f t="shared" si="61"/>
        <v>2008.4</v>
      </c>
      <c r="B3961" s="54">
        <v>39758</v>
      </c>
      <c r="C3961" s="52">
        <v>4.1900000000000004</v>
      </c>
      <c r="D3961" s="9"/>
    </row>
    <row r="3962" spans="1:4" x14ac:dyDescent="0.25">
      <c r="A3962" s="7" t="str">
        <f t="shared" si="61"/>
        <v>2008.4</v>
      </c>
      <c r="B3962" s="54">
        <v>39757</v>
      </c>
      <c r="C3962" s="52">
        <v>4.13</v>
      </c>
      <c r="D3962" s="9"/>
    </row>
    <row r="3963" spans="1:4" x14ac:dyDescent="0.25">
      <c r="A3963" s="7" t="str">
        <f t="shared" si="61"/>
        <v>2008.4</v>
      </c>
      <c r="B3963" s="54">
        <v>39756</v>
      </c>
      <c r="C3963" s="52">
        <v>4.2</v>
      </c>
      <c r="D3963" s="9"/>
    </row>
    <row r="3964" spans="1:4" x14ac:dyDescent="0.25">
      <c r="A3964" s="7" t="str">
        <f t="shared" si="61"/>
        <v>2008.4</v>
      </c>
      <c r="B3964" s="54">
        <v>39755</v>
      </c>
      <c r="C3964" s="52">
        <v>4.33</v>
      </c>
      <c r="D3964" s="9"/>
    </row>
    <row r="3965" spans="1:4" x14ac:dyDescent="0.25">
      <c r="A3965" s="7" t="str">
        <f t="shared" si="61"/>
        <v>2008.4</v>
      </c>
      <c r="B3965" s="54">
        <v>39752</v>
      </c>
      <c r="C3965" s="52">
        <v>4.3499999999999996</v>
      </c>
      <c r="D3965" s="9"/>
    </row>
    <row r="3966" spans="1:4" x14ac:dyDescent="0.25">
      <c r="A3966" s="7" t="str">
        <f t="shared" si="61"/>
        <v>2008.4</v>
      </c>
      <c r="B3966" s="54">
        <v>39751</v>
      </c>
      <c r="C3966" s="52">
        <v>4.3</v>
      </c>
      <c r="D3966" s="9"/>
    </row>
    <row r="3967" spans="1:4" x14ac:dyDescent="0.25">
      <c r="A3967" s="7" t="str">
        <f t="shared" si="61"/>
        <v>2008.4</v>
      </c>
      <c r="B3967" s="54">
        <v>39750</v>
      </c>
      <c r="C3967" s="52">
        <v>4.26</v>
      </c>
      <c r="D3967" s="9"/>
    </row>
    <row r="3968" spans="1:4" x14ac:dyDescent="0.25">
      <c r="A3968" s="7" t="str">
        <f t="shared" si="61"/>
        <v>2008.4</v>
      </c>
      <c r="B3968" s="54">
        <v>39749</v>
      </c>
      <c r="C3968" s="52">
        <v>4.1900000000000004</v>
      </c>
      <c r="D3968" s="9"/>
    </row>
    <row r="3969" spans="1:4" x14ac:dyDescent="0.25">
      <c r="A3969" s="7" t="str">
        <f t="shared" si="61"/>
        <v>2008.4</v>
      </c>
      <c r="B3969" s="54">
        <v>39748</v>
      </c>
      <c r="C3969" s="52">
        <v>4.12</v>
      </c>
      <c r="D3969" s="9"/>
    </row>
    <row r="3970" spans="1:4" x14ac:dyDescent="0.25">
      <c r="A3970" s="7" t="str">
        <f t="shared" si="61"/>
        <v>2008.4</v>
      </c>
      <c r="B3970" s="54">
        <v>39745</v>
      </c>
      <c r="C3970" s="52">
        <v>4.1100000000000003</v>
      </c>
      <c r="D3970" s="9"/>
    </row>
    <row r="3971" spans="1:4" x14ac:dyDescent="0.25">
      <c r="A3971" s="7" t="str">
        <f t="shared" si="61"/>
        <v>2008.4</v>
      </c>
      <c r="B3971" s="54">
        <v>39744</v>
      </c>
      <c r="C3971" s="52">
        <v>3.99</v>
      </c>
      <c r="D3971" s="9"/>
    </row>
    <row r="3972" spans="1:4" x14ac:dyDescent="0.25">
      <c r="A3972" s="7" t="str">
        <f t="shared" ref="A3972:A4035" si="62">YEAR(B3972)&amp;"."&amp;INT((MONTH(B3972)-1)/3)+1</f>
        <v>2008.4</v>
      </c>
      <c r="B3972" s="54">
        <v>39743</v>
      </c>
      <c r="C3972" s="52">
        <v>4.07</v>
      </c>
      <c r="D3972" s="9"/>
    </row>
    <row r="3973" spans="1:4" x14ac:dyDescent="0.25">
      <c r="A3973" s="7" t="str">
        <f t="shared" si="62"/>
        <v>2008.4</v>
      </c>
      <c r="B3973" s="54">
        <v>39742</v>
      </c>
      <c r="C3973" s="52">
        <v>4.2</v>
      </c>
      <c r="D3973" s="9"/>
    </row>
    <row r="3974" spans="1:4" x14ac:dyDescent="0.25">
      <c r="A3974" s="7" t="str">
        <f t="shared" si="62"/>
        <v>2008.4</v>
      </c>
      <c r="B3974" s="54">
        <v>39741</v>
      </c>
      <c r="C3974" s="52">
        <v>4.26</v>
      </c>
      <c r="D3974" s="9"/>
    </row>
    <row r="3975" spans="1:4" x14ac:dyDescent="0.25">
      <c r="A3975" s="7" t="str">
        <f t="shared" si="62"/>
        <v>2008.4</v>
      </c>
      <c r="B3975" s="54">
        <v>39738</v>
      </c>
      <c r="C3975" s="52">
        <v>4.32</v>
      </c>
      <c r="D3975" s="9"/>
    </row>
    <row r="3976" spans="1:4" x14ac:dyDescent="0.25">
      <c r="A3976" s="7" t="str">
        <f t="shared" si="62"/>
        <v>2008.4</v>
      </c>
      <c r="B3976" s="54">
        <v>39737</v>
      </c>
      <c r="C3976" s="52">
        <v>4.25</v>
      </c>
      <c r="D3976" s="9"/>
    </row>
    <row r="3977" spans="1:4" x14ac:dyDescent="0.25">
      <c r="A3977" s="7" t="str">
        <f t="shared" si="62"/>
        <v>2008.4</v>
      </c>
      <c r="B3977" s="54">
        <v>39736</v>
      </c>
      <c r="C3977" s="52">
        <v>4.25</v>
      </c>
      <c r="D3977" s="9"/>
    </row>
    <row r="3978" spans="1:4" x14ac:dyDescent="0.25">
      <c r="A3978" s="7" t="str">
        <f t="shared" si="62"/>
        <v>2008.4</v>
      </c>
      <c r="B3978" s="54">
        <v>39735</v>
      </c>
      <c r="C3978" s="52">
        <v>4.2699999999999996</v>
      </c>
      <c r="D3978" s="9"/>
    </row>
    <row r="3979" spans="1:4" x14ac:dyDescent="0.25">
      <c r="A3979" s="7" t="str">
        <f t="shared" si="62"/>
        <v>2008.4</v>
      </c>
      <c r="B3979" s="54">
        <v>39731</v>
      </c>
      <c r="C3979" s="52">
        <v>4.1500000000000004</v>
      </c>
      <c r="D3979" s="9"/>
    </row>
    <row r="3980" spans="1:4" x14ac:dyDescent="0.25">
      <c r="A3980" s="7" t="str">
        <f t="shared" si="62"/>
        <v>2008.4</v>
      </c>
      <c r="B3980" s="54">
        <v>39730</v>
      </c>
      <c r="C3980" s="52">
        <v>4.1399999999999997</v>
      </c>
      <c r="D3980" s="9"/>
    </row>
    <row r="3981" spans="1:4" x14ac:dyDescent="0.25">
      <c r="A3981" s="7" t="str">
        <f t="shared" si="62"/>
        <v>2008.4</v>
      </c>
      <c r="B3981" s="54">
        <v>39729</v>
      </c>
      <c r="C3981" s="52">
        <v>4.09</v>
      </c>
      <c r="D3981" s="9"/>
    </row>
    <row r="3982" spans="1:4" x14ac:dyDescent="0.25">
      <c r="A3982" s="7" t="str">
        <f t="shared" si="62"/>
        <v>2008.4</v>
      </c>
      <c r="B3982" s="54">
        <v>39728</v>
      </c>
      <c r="C3982" s="52">
        <v>4.01</v>
      </c>
      <c r="D3982" s="9"/>
    </row>
    <row r="3983" spans="1:4" x14ac:dyDescent="0.25">
      <c r="A3983" s="7" t="str">
        <f t="shared" si="62"/>
        <v>2008.4</v>
      </c>
      <c r="B3983" s="54">
        <v>39727</v>
      </c>
      <c r="C3983" s="52">
        <v>3.99</v>
      </c>
      <c r="D3983" s="9"/>
    </row>
    <row r="3984" spans="1:4" x14ac:dyDescent="0.25">
      <c r="A3984" s="7" t="str">
        <f t="shared" si="62"/>
        <v>2008.4</v>
      </c>
      <c r="B3984" s="54">
        <v>39724</v>
      </c>
      <c r="C3984" s="52">
        <v>4.1100000000000003</v>
      </c>
      <c r="D3984" s="9"/>
    </row>
    <row r="3985" spans="1:4" x14ac:dyDescent="0.25">
      <c r="A3985" s="7" t="str">
        <f t="shared" si="62"/>
        <v>2008.4</v>
      </c>
      <c r="B3985" s="54">
        <v>39723</v>
      </c>
      <c r="C3985" s="52">
        <v>4.16</v>
      </c>
      <c r="D3985" s="9"/>
    </row>
    <row r="3986" spans="1:4" x14ac:dyDescent="0.25">
      <c r="A3986" s="7" t="str">
        <f t="shared" si="62"/>
        <v>2008.4</v>
      </c>
      <c r="B3986" s="54">
        <v>39722</v>
      </c>
      <c r="C3986" s="52">
        <v>4.22</v>
      </c>
      <c r="D3986" s="9"/>
    </row>
    <row r="3987" spans="1:4" x14ac:dyDescent="0.25">
      <c r="A3987" s="7" t="str">
        <f t="shared" si="62"/>
        <v>2008.3</v>
      </c>
      <c r="B3987" s="54">
        <v>39721</v>
      </c>
      <c r="C3987" s="52">
        <v>4.3099999999999996</v>
      </c>
      <c r="D3987" s="9"/>
    </row>
    <row r="3988" spans="1:4" x14ac:dyDescent="0.25">
      <c r="A3988" s="7" t="str">
        <f t="shared" si="62"/>
        <v>2008.3</v>
      </c>
      <c r="B3988" s="54">
        <v>39720</v>
      </c>
      <c r="C3988" s="52">
        <v>4.13</v>
      </c>
      <c r="D3988" s="9"/>
    </row>
    <row r="3989" spans="1:4" x14ac:dyDescent="0.25">
      <c r="A3989" s="7" t="str">
        <f t="shared" si="62"/>
        <v>2008.3</v>
      </c>
      <c r="B3989" s="54">
        <v>39717</v>
      </c>
      <c r="C3989" s="52">
        <v>4.3600000000000003</v>
      </c>
      <c r="D3989" s="9"/>
    </row>
    <row r="3990" spans="1:4" x14ac:dyDescent="0.25">
      <c r="A3990" s="7" t="str">
        <f t="shared" si="62"/>
        <v>2008.3</v>
      </c>
      <c r="B3990" s="54">
        <v>39716</v>
      </c>
      <c r="C3990" s="52">
        <v>4.4000000000000004</v>
      </c>
      <c r="D3990" s="9"/>
    </row>
    <row r="3991" spans="1:4" x14ac:dyDescent="0.25">
      <c r="A3991" s="7" t="str">
        <f t="shared" si="62"/>
        <v>2008.3</v>
      </c>
      <c r="B3991" s="54">
        <v>39715</v>
      </c>
      <c r="C3991" s="52">
        <v>4.4000000000000004</v>
      </c>
      <c r="D3991" s="9"/>
    </row>
    <row r="3992" spans="1:4" x14ac:dyDescent="0.25">
      <c r="A3992" s="7" t="str">
        <f t="shared" si="62"/>
        <v>2008.3</v>
      </c>
      <c r="B3992" s="54">
        <v>39714</v>
      </c>
      <c r="C3992" s="52">
        <v>4.43</v>
      </c>
      <c r="D3992" s="9"/>
    </row>
    <row r="3993" spans="1:4" x14ac:dyDescent="0.25">
      <c r="A3993" s="7" t="str">
        <f t="shared" si="62"/>
        <v>2008.3</v>
      </c>
      <c r="B3993" s="54">
        <v>39713</v>
      </c>
      <c r="C3993" s="52">
        <v>4.41</v>
      </c>
      <c r="D3993" s="9"/>
    </row>
    <row r="3994" spans="1:4" x14ac:dyDescent="0.25">
      <c r="A3994" s="7" t="str">
        <f t="shared" si="62"/>
        <v>2008.3</v>
      </c>
      <c r="B3994" s="54">
        <v>39710</v>
      </c>
      <c r="C3994" s="52">
        <v>4.3600000000000003</v>
      </c>
      <c r="D3994" s="9"/>
    </row>
    <row r="3995" spans="1:4" x14ac:dyDescent="0.25">
      <c r="A3995" s="7" t="str">
        <f t="shared" si="62"/>
        <v>2008.3</v>
      </c>
      <c r="B3995" s="54">
        <v>39709</v>
      </c>
      <c r="C3995" s="52">
        <v>4.1399999999999997</v>
      </c>
      <c r="D3995" s="9"/>
    </row>
    <row r="3996" spans="1:4" x14ac:dyDescent="0.25">
      <c r="A3996" s="7" t="str">
        <f t="shared" si="62"/>
        <v>2008.3</v>
      </c>
      <c r="B3996" s="54">
        <v>39708</v>
      </c>
      <c r="C3996" s="52">
        <v>4.08</v>
      </c>
      <c r="D3996" s="9"/>
    </row>
    <row r="3997" spans="1:4" x14ac:dyDescent="0.25">
      <c r="A3997" s="7" t="str">
        <f t="shared" si="62"/>
        <v>2008.3</v>
      </c>
      <c r="B3997" s="54">
        <v>39707</v>
      </c>
      <c r="C3997" s="52">
        <v>4.08</v>
      </c>
      <c r="D3997" s="9"/>
    </row>
    <row r="3998" spans="1:4" x14ac:dyDescent="0.25">
      <c r="A3998" s="7" t="str">
        <f t="shared" si="62"/>
        <v>2008.3</v>
      </c>
      <c r="B3998" s="54">
        <v>39706</v>
      </c>
      <c r="C3998" s="52">
        <v>4.12</v>
      </c>
      <c r="D3998" s="9"/>
    </row>
    <row r="3999" spans="1:4" x14ac:dyDescent="0.25">
      <c r="A3999" s="7" t="str">
        <f t="shared" si="62"/>
        <v>2008.3</v>
      </c>
      <c r="B3999" s="54">
        <v>39703</v>
      </c>
      <c r="C3999" s="52">
        <v>4.32</v>
      </c>
      <c r="D3999" s="9"/>
    </row>
    <row r="4000" spans="1:4" x14ac:dyDescent="0.25">
      <c r="A4000" s="7" t="str">
        <f t="shared" si="62"/>
        <v>2008.3</v>
      </c>
      <c r="B4000" s="54">
        <v>39702</v>
      </c>
      <c r="C4000" s="52">
        <v>4.2</v>
      </c>
      <c r="D4000" s="9"/>
    </row>
    <row r="4001" spans="1:4" x14ac:dyDescent="0.25">
      <c r="A4001" s="7" t="str">
        <f t="shared" si="62"/>
        <v>2008.3</v>
      </c>
      <c r="B4001" s="54">
        <v>39701</v>
      </c>
      <c r="C4001" s="52">
        <v>4.2300000000000004</v>
      </c>
      <c r="D4001" s="9"/>
    </row>
    <row r="4002" spans="1:4" x14ac:dyDescent="0.25">
      <c r="A4002" s="7" t="str">
        <f t="shared" si="62"/>
        <v>2008.3</v>
      </c>
      <c r="B4002" s="54">
        <v>39700</v>
      </c>
      <c r="C4002" s="52">
        <v>4.2</v>
      </c>
      <c r="D4002" s="9"/>
    </row>
    <row r="4003" spans="1:4" x14ac:dyDescent="0.25">
      <c r="A4003" s="7" t="str">
        <f t="shared" si="62"/>
        <v>2008.3</v>
      </c>
      <c r="B4003" s="54">
        <v>39699</v>
      </c>
      <c r="C4003" s="52">
        <v>4.26</v>
      </c>
      <c r="D4003" s="9"/>
    </row>
    <row r="4004" spans="1:4" x14ac:dyDescent="0.25">
      <c r="A4004" s="7" t="str">
        <f t="shared" si="62"/>
        <v>2008.3</v>
      </c>
      <c r="B4004" s="54">
        <v>39696</v>
      </c>
      <c r="C4004" s="52">
        <v>4.2699999999999996</v>
      </c>
      <c r="D4004" s="9"/>
    </row>
    <row r="4005" spans="1:4" x14ac:dyDescent="0.25">
      <c r="A4005" s="7" t="str">
        <f t="shared" si="62"/>
        <v>2008.3</v>
      </c>
      <c r="B4005" s="54">
        <v>39695</v>
      </c>
      <c r="C4005" s="52">
        <v>4.2699999999999996</v>
      </c>
      <c r="D4005" s="9"/>
    </row>
    <row r="4006" spans="1:4" x14ac:dyDescent="0.25">
      <c r="A4006" s="7" t="str">
        <f t="shared" si="62"/>
        <v>2008.3</v>
      </c>
      <c r="B4006" s="54">
        <v>39694</v>
      </c>
      <c r="C4006" s="52">
        <v>4.32</v>
      </c>
      <c r="D4006" s="9"/>
    </row>
    <row r="4007" spans="1:4" x14ac:dyDescent="0.25">
      <c r="A4007" s="7" t="str">
        <f t="shared" si="62"/>
        <v>2008.3</v>
      </c>
      <c r="B4007" s="54">
        <v>39693</v>
      </c>
      <c r="C4007" s="52">
        <v>4.3600000000000003</v>
      </c>
      <c r="D4007" s="9"/>
    </row>
    <row r="4008" spans="1:4" x14ac:dyDescent="0.25">
      <c r="A4008" s="7" t="str">
        <f t="shared" si="62"/>
        <v>2008.3</v>
      </c>
      <c r="B4008" s="54">
        <v>39692</v>
      </c>
      <c r="C4008" s="52">
        <v>4.43</v>
      </c>
      <c r="D4008" s="9"/>
    </row>
    <row r="4009" spans="1:4" x14ac:dyDescent="0.25">
      <c r="A4009" s="7" t="str">
        <f t="shared" si="62"/>
        <v>2008.3</v>
      </c>
      <c r="B4009" s="54">
        <v>39689</v>
      </c>
      <c r="C4009" s="52">
        <v>4.43</v>
      </c>
      <c r="D4009" s="9"/>
    </row>
    <row r="4010" spans="1:4" x14ac:dyDescent="0.25">
      <c r="A4010" s="7" t="str">
        <f t="shared" si="62"/>
        <v>2008.3</v>
      </c>
      <c r="B4010" s="54">
        <v>39688</v>
      </c>
      <c r="C4010" s="52">
        <v>4.38</v>
      </c>
      <c r="D4010" s="9"/>
    </row>
    <row r="4011" spans="1:4" x14ac:dyDescent="0.25">
      <c r="A4011" s="7" t="str">
        <f t="shared" si="62"/>
        <v>2008.3</v>
      </c>
      <c r="B4011" s="54">
        <v>39687</v>
      </c>
      <c r="C4011" s="52">
        <v>4.38</v>
      </c>
      <c r="D4011" s="9"/>
    </row>
    <row r="4012" spans="1:4" x14ac:dyDescent="0.25">
      <c r="A4012" s="7" t="str">
        <f t="shared" si="62"/>
        <v>2008.3</v>
      </c>
      <c r="B4012" s="54">
        <v>39686</v>
      </c>
      <c r="C4012" s="52">
        <v>4.4000000000000004</v>
      </c>
      <c r="D4012" s="9"/>
    </row>
    <row r="4013" spans="1:4" x14ac:dyDescent="0.25">
      <c r="A4013" s="7" t="str">
        <f t="shared" si="62"/>
        <v>2008.3</v>
      </c>
      <c r="B4013" s="54">
        <v>39685</v>
      </c>
      <c r="C4013" s="52">
        <v>4.4000000000000004</v>
      </c>
      <c r="D4013" s="9"/>
    </row>
    <row r="4014" spans="1:4" x14ac:dyDescent="0.25">
      <c r="A4014" s="7" t="str">
        <f t="shared" si="62"/>
        <v>2008.3</v>
      </c>
      <c r="B4014" s="54">
        <v>39682</v>
      </c>
      <c r="C4014" s="52">
        <v>4.46</v>
      </c>
      <c r="D4014" s="9"/>
    </row>
    <row r="4015" spans="1:4" x14ac:dyDescent="0.25">
      <c r="A4015" s="7" t="str">
        <f t="shared" si="62"/>
        <v>2008.3</v>
      </c>
      <c r="B4015" s="54">
        <v>39681</v>
      </c>
      <c r="C4015" s="52">
        <v>4.46</v>
      </c>
      <c r="D4015" s="9"/>
    </row>
    <row r="4016" spans="1:4" x14ac:dyDescent="0.25">
      <c r="A4016" s="7" t="str">
        <f t="shared" si="62"/>
        <v>2008.3</v>
      </c>
      <c r="B4016" s="54">
        <v>39680</v>
      </c>
      <c r="C4016" s="52">
        <v>4.43</v>
      </c>
      <c r="D4016" s="9"/>
    </row>
    <row r="4017" spans="1:4" x14ac:dyDescent="0.25">
      <c r="A4017" s="7" t="str">
        <f t="shared" si="62"/>
        <v>2008.3</v>
      </c>
      <c r="B4017" s="54">
        <v>39679</v>
      </c>
      <c r="C4017" s="52">
        <v>4.47</v>
      </c>
      <c r="D4017" s="9"/>
    </row>
    <row r="4018" spans="1:4" x14ac:dyDescent="0.25">
      <c r="A4018" s="7" t="str">
        <f t="shared" si="62"/>
        <v>2008.3</v>
      </c>
      <c r="B4018" s="54">
        <v>39678</v>
      </c>
      <c r="C4018" s="52">
        <v>4.4400000000000004</v>
      </c>
      <c r="D4018" s="9"/>
    </row>
    <row r="4019" spans="1:4" x14ac:dyDescent="0.25">
      <c r="A4019" s="7" t="str">
        <f t="shared" si="62"/>
        <v>2008.3</v>
      </c>
      <c r="B4019" s="54">
        <v>39675</v>
      </c>
      <c r="C4019" s="52">
        <v>4.47</v>
      </c>
      <c r="D4019" s="9"/>
    </row>
    <row r="4020" spans="1:4" x14ac:dyDescent="0.25">
      <c r="A4020" s="7" t="str">
        <f t="shared" si="62"/>
        <v>2008.3</v>
      </c>
      <c r="B4020" s="54">
        <v>39674</v>
      </c>
      <c r="C4020" s="52">
        <v>4.5199999999999996</v>
      </c>
      <c r="D4020" s="9"/>
    </row>
    <row r="4021" spans="1:4" x14ac:dyDescent="0.25">
      <c r="A4021" s="7" t="str">
        <f t="shared" si="62"/>
        <v>2008.3</v>
      </c>
      <c r="B4021" s="54">
        <v>39673</v>
      </c>
      <c r="C4021" s="52">
        <v>4.57</v>
      </c>
      <c r="D4021" s="9"/>
    </row>
    <row r="4022" spans="1:4" x14ac:dyDescent="0.25">
      <c r="A4022" s="7" t="str">
        <f t="shared" si="62"/>
        <v>2008.3</v>
      </c>
      <c r="B4022" s="54">
        <v>39672</v>
      </c>
      <c r="C4022" s="52">
        <v>4.55</v>
      </c>
      <c r="D4022" s="9"/>
    </row>
    <row r="4023" spans="1:4" x14ac:dyDescent="0.25">
      <c r="A4023" s="7" t="str">
        <f t="shared" si="62"/>
        <v>2008.3</v>
      </c>
      <c r="B4023" s="54">
        <v>39671</v>
      </c>
      <c r="C4023" s="52">
        <v>4.6100000000000003</v>
      </c>
      <c r="D4023" s="9"/>
    </row>
    <row r="4024" spans="1:4" x14ac:dyDescent="0.25">
      <c r="A4024" s="7" t="str">
        <f t="shared" si="62"/>
        <v>2008.3</v>
      </c>
      <c r="B4024" s="54">
        <v>39668</v>
      </c>
      <c r="C4024" s="52">
        <v>4.55</v>
      </c>
      <c r="D4024" s="9"/>
    </row>
    <row r="4025" spans="1:4" x14ac:dyDescent="0.25">
      <c r="A4025" s="7" t="str">
        <f t="shared" si="62"/>
        <v>2008.3</v>
      </c>
      <c r="B4025" s="54">
        <v>39667</v>
      </c>
      <c r="C4025" s="52">
        <v>4.5599999999999996</v>
      </c>
      <c r="D4025" s="9"/>
    </row>
    <row r="4026" spans="1:4" x14ac:dyDescent="0.25">
      <c r="A4026" s="7" t="str">
        <f t="shared" si="62"/>
        <v>2008.3</v>
      </c>
      <c r="B4026" s="54">
        <v>39666</v>
      </c>
      <c r="C4026" s="52">
        <v>4.68</v>
      </c>
      <c r="D4026" s="9"/>
    </row>
    <row r="4027" spans="1:4" x14ac:dyDescent="0.25">
      <c r="A4027" s="7" t="str">
        <f t="shared" si="62"/>
        <v>2008.3</v>
      </c>
      <c r="B4027" s="54">
        <v>39665</v>
      </c>
      <c r="C4027" s="52">
        <v>4.63</v>
      </c>
      <c r="D4027" s="9"/>
    </row>
    <row r="4028" spans="1:4" x14ac:dyDescent="0.25">
      <c r="A4028" s="7" t="str">
        <f t="shared" si="62"/>
        <v>2008.3</v>
      </c>
      <c r="B4028" s="54">
        <v>39664</v>
      </c>
      <c r="C4028" s="52">
        <v>4.58</v>
      </c>
      <c r="D4028" s="9"/>
    </row>
    <row r="4029" spans="1:4" x14ac:dyDescent="0.25">
      <c r="A4029" s="7" t="str">
        <f t="shared" si="62"/>
        <v>2008.3</v>
      </c>
      <c r="B4029" s="54">
        <v>39661</v>
      </c>
      <c r="C4029" s="52">
        <v>4.57</v>
      </c>
      <c r="D4029" s="9"/>
    </row>
    <row r="4030" spans="1:4" x14ac:dyDescent="0.25">
      <c r="A4030" s="7" t="str">
        <f t="shared" si="62"/>
        <v>2008.3</v>
      </c>
      <c r="B4030" s="54">
        <v>39660</v>
      </c>
      <c r="C4030" s="52">
        <v>4.59</v>
      </c>
      <c r="D4030" s="9"/>
    </row>
    <row r="4031" spans="1:4" x14ac:dyDescent="0.25">
      <c r="A4031" s="7" t="str">
        <f t="shared" si="62"/>
        <v>2008.3</v>
      </c>
      <c r="B4031" s="54">
        <v>39659</v>
      </c>
      <c r="C4031" s="52">
        <v>4.6399999999999997</v>
      </c>
      <c r="D4031" s="9"/>
    </row>
    <row r="4032" spans="1:4" x14ac:dyDescent="0.25">
      <c r="A4032" s="7" t="str">
        <f t="shared" si="62"/>
        <v>2008.3</v>
      </c>
      <c r="B4032" s="54">
        <v>39658</v>
      </c>
      <c r="C4032" s="52">
        <v>4.6399999999999997</v>
      </c>
      <c r="D4032" s="9"/>
    </row>
    <row r="4033" spans="1:4" x14ac:dyDescent="0.25">
      <c r="A4033" s="7" t="str">
        <f t="shared" si="62"/>
        <v>2008.3</v>
      </c>
      <c r="B4033" s="54">
        <v>39657</v>
      </c>
      <c r="C4033" s="52">
        <v>4.63</v>
      </c>
      <c r="D4033" s="9"/>
    </row>
    <row r="4034" spans="1:4" x14ac:dyDescent="0.25">
      <c r="A4034" s="7" t="str">
        <f t="shared" si="62"/>
        <v>2008.3</v>
      </c>
      <c r="B4034" s="54">
        <v>39654</v>
      </c>
      <c r="C4034" s="52">
        <v>4.6900000000000004</v>
      </c>
      <c r="D4034" s="9"/>
    </row>
    <row r="4035" spans="1:4" x14ac:dyDescent="0.25">
      <c r="A4035" s="7" t="str">
        <f t="shared" si="62"/>
        <v>2008.3</v>
      </c>
      <c r="B4035" s="54">
        <v>39653</v>
      </c>
      <c r="C4035" s="52">
        <v>4.5999999999999996</v>
      </c>
      <c r="D4035" s="9"/>
    </row>
    <row r="4036" spans="1:4" x14ac:dyDescent="0.25">
      <c r="A4036" s="7" t="str">
        <f t="shared" ref="A4036:A4099" si="63">YEAR(B4036)&amp;"."&amp;INT((MONTH(B4036)-1)/3)+1</f>
        <v>2008.3</v>
      </c>
      <c r="B4036" s="54">
        <v>39652</v>
      </c>
      <c r="C4036" s="52">
        <v>4.6900000000000004</v>
      </c>
      <c r="D4036" s="9"/>
    </row>
    <row r="4037" spans="1:4" x14ac:dyDescent="0.25">
      <c r="A4037" s="7" t="str">
        <f t="shared" si="63"/>
        <v>2008.3</v>
      </c>
      <c r="B4037" s="54">
        <v>39651</v>
      </c>
      <c r="C4037" s="52">
        <v>4.67</v>
      </c>
      <c r="D4037" s="9"/>
    </row>
    <row r="4038" spans="1:4" x14ac:dyDescent="0.25">
      <c r="A4038" s="7" t="str">
        <f t="shared" si="63"/>
        <v>2008.3</v>
      </c>
      <c r="B4038" s="54">
        <v>39650</v>
      </c>
      <c r="C4038" s="52">
        <v>4.6399999999999997</v>
      </c>
      <c r="D4038" s="9"/>
    </row>
    <row r="4039" spans="1:4" x14ac:dyDescent="0.25">
      <c r="A4039" s="7" t="str">
        <f t="shared" si="63"/>
        <v>2008.3</v>
      </c>
      <c r="B4039" s="54">
        <v>39647</v>
      </c>
      <c r="C4039" s="52">
        <v>4.66</v>
      </c>
      <c r="D4039" s="9"/>
    </row>
    <row r="4040" spans="1:4" x14ac:dyDescent="0.25">
      <c r="A4040" s="7" t="str">
        <f t="shared" si="63"/>
        <v>2008.3</v>
      </c>
      <c r="B4040" s="54">
        <v>39646</v>
      </c>
      <c r="C4040" s="52">
        <v>4.6500000000000004</v>
      </c>
      <c r="D4040" s="9"/>
    </row>
    <row r="4041" spans="1:4" x14ac:dyDescent="0.25">
      <c r="A4041" s="7" t="str">
        <f t="shared" si="63"/>
        <v>2008.3</v>
      </c>
      <c r="B4041" s="54">
        <v>39645</v>
      </c>
      <c r="C4041" s="52">
        <v>4.59</v>
      </c>
      <c r="D4041" s="9"/>
    </row>
    <row r="4042" spans="1:4" x14ac:dyDescent="0.25">
      <c r="A4042" s="7" t="str">
        <f t="shared" si="63"/>
        <v>2008.3</v>
      </c>
      <c r="B4042" s="54">
        <v>39644</v>
      </c>
      <c r="C4042" s="52">
        <v>4.4800000000000004</v>
      </c>
      <c r="D4042" s="9"/>
    </row>
    <row r="4043" spans="1:4" x14ac:dyDescent="0.25">
      <c r="A4043" s="7" t="str">
        <f t="shared" si="63"/>
        <v>2008.3</v>
      </c>
      <c r="B4043" s="54">
        <v>39643</v>
      </c>
      <c r="C4043" s="52">
        <v>4.47</v>
      </c>
      <c r="D4043" s="9"/>
    </row>
    <row r="4044" spans="1:4" x14ac:dyDescent="0.25">
      <c r="A4044" s="7" t="str">
        <f t="shared" si="63"/>
        <v>2008.3</v>
      </c>
      <c r="B4044" s="54">
        <v>39640</v>
      </c>
      <c r="C4044" s="52">
        <v>4.5199999999999996</v>
      </c>
      <c r="D4044" s="9"/>
    </row>
    <row r="4045" spans="1:4" x14ac:dyDescent="0.25">
      <c r="A4045" s="7" t="str">
        <f t="shared" si="63"/>
        <v>2008.3</v>
      </c>
      <c r="B4045" s="54">
        <v>39639</v>
      </c>
      <c r="C4045" s="52">
        <v>4.42</v>
      </c>
      <c r="D4045" s="9"/>
    </row>
    <row r="4046" spans="1:4" x14ac:dyDescent="0.25">
      <c r="A4046" s="7" t="str">
        <f t="shared" si="63"/>
        <v>2008.3</v>
      </c>
      <c r="B4046" s="54">
        <v>39638</v>
      </c>
      <c r="C4046" s="52">
        <v>4.42</v>
      </c>
      <c r="D4046" s="9"/>
    </row>
    <row r="4047" spans="1:4" x14ac:dyDescent="0.25">
      <c r="A4047" s="7" t="str">
        <f t="shared" si="63"/>
        <v>2008.3</v>
      </c>
      <c r="B4047" s="54">
        <v>39637</v>
      </c>
      <c r="C4047" s="52">
        <v>4.46</v>
      </c>
      <c r="D4047" s="9"/>
    </row>
    <row r="4048" spans="1:4" x14ac:dyDescent="0.25">
      <c r="A4048" s="7" t="str">
        <f t="shared" si="63"/>
        <v>2008.3</v>
      </c>
      <c r="B4048" s="54">
        <v>39636</v>
      </c>
      <c r="C4048" s="52">
        <v>4.51</v>
      </c>
      <c r="D4048" s="9"/>
    </row>
    <row r="4049" spans="1:4" x14ac:dyDescent="0.25">
      <c r="A4049" s="7" t="str">
        <f t="shared" si="63"/>
        <v>2008.3</v>
      </c>
      <c r="B4049" s="54">
        <v>39633</v>
      </c>
      <c r="C4049" s="52">
        <v>4.53</v>
      </c>
      <c r="D4049" s="9"/>
    </row>
    <row r="4050" spans="1:4" x14ac:dyDescent="0.25">
      <c r="A4050" s="7" t="str">
        <f t="shared" si="63"/>
        <v>2008.3</v>
      </c>
      <c r="B4050" s="54">
        <v>39632</v>
      </c>
      <c r="C4050" s="52">
        <v>4.53</v>
      </c>
      <c r="D4050" s="9"/>
    </row>
    <row r="4051" spans="1:4" x14ac:dyDescent="0.25">
      <c r="A4051" s="7" t="str">
        <f t="shared" si="63"/>
        <v>2008.3</v>
      </c>
      <c r="B4051" s="54">
        <v>39631</v>
      </c>
      <c r="C4051" s="52">
        <v>4.51</v>
      </c>
      <c r="D4051" s="9"/>
    </row>
    <row r="4052" spans="1:4" x14ac:dyDescent="0.25">
      <c r="A4052" s="7" t="str">
        <f t="shared" si="63"/>
        <v>2008.3</v>
      </c>
      <c r="B4052" s="54">
        <v>39630</v>
      </c>
      <c r="C4052" s="52">
        <v>4.55</v>
      </c>
      <c r="D4052" s="9"/>
    </row>
    <row r="4053" spans="1:4" x14ac:dyDescent="0.25">
      <c r="A4053" s="7" t="str">
        <f t="shared" si="63"/>
        <v>2008.2</v>
      </c>
      <c r="B4053" s="54">
        <v>39629</v>
      </c>
      <c r="C4053" s="52">
        <v>4.53</v>
      </c>
      <c r="D4053" s="9"/>
    </row>
    <row r="4054" spans="1:4" x14ac:dyDescent="0.25">
      <c r="A4054" s="7" t="str">
        <f t="shared" si="63"/>
        <v>2008.2</v>
      </c>
      <c r="B4054" s="54">
        <v>39626</v>
      </c>
      <c r="C4054" s="52">
        <v>4.53</v>
      </c>
      <c r="D4054" s="9"/>
    </row>
    <row r="4055" spans="1:4" x14ac:dyDescent="0.25">
      <c r="A4055" s="7" t="str">
        <f t="shared" si="63"/>
        <v>2008.2</v>
      </c>
      <c r="B4055" s="54">
        <v>39625</v>
      </c>
      <c r="C4055" s="52">
        <v>4.62</v>
      </c>
      <c r="D4055" s="9"/>
    </row>
    <row r="4056" spans="1:4" x14ac:dyDescent="0.25">
      <c r="A4056" s="7" t="str">
        <f t="shared" si="63"/>
        <v>2008.2</v>
      </c>
      <c r="B4056" s="54">
        <v>39624</v>
      </c>
      <c r="C4056" s="52">
        <v>4.6500000000000004</v>
      </c>
      <c r="D4056" s="9"/>
    </row>
    <row r="4057" spans="1:4" x14ac:dyDescent="0.25">
      <c r="A4057" s="7" t="str">
        <f t="shared" si="63"/>
        <v>2008.2</v>
      </c>
      <c r="B4057" s="54">
        <v>39623</v>
      </c>
      <c r="C4057" s="52">
        <v>4.6500000000000004</v>
      </c>
      <c r="D4057" s="9"/>
    </row>
    <row r="4058" spans="1:4" x14ac:dyDescent="0.25">
      <c r="A4058" s="7" t="str">
        <f t="shared" si="63"/>
        <v>2008.2</v>
      </c>
      <c r="B4058" s="54">
        <v>39622</v>
      </c>
      <c r="C4058" s="52">
        <v>4.71</v>
      </c>
      <c r="D4058" s="9"/>
    </row>
    <row r="4059" spans="1:4" x14ac:dyDescent="0.25">
      <c r="A4059" s="7" t="str">
        <f t="shared" si="63"/>
        <v>2008.2</v>
      </c>
      <c r="B4059" s="54">
        <v>39619</v>
      </c>
      <c r="C4059" s="52">
        <v>4.71</v>
      </c>
      <c r="D4059" s="9"/>
    </row>
    <row r="4060" spans="1:4" x14ac:dyDescent="0.25">
      <c r="A4060" s="7" t="str">
        <f t="shared" si="63"/>
        <v>2008.2</v>
      </c>
      <c r="B4060" s="54">
        <v>39618</v>
      </c>
      <c r="C4060" s="52">
        <v>4.76</v>
      </c>
      <c r="D4060" s="9"/>
    </row>
    <row r="4061" spans="1:4" x14ac:dyDescent="0.25">
      <c r="A4061" s="7" t="str">
        <f t="shared" si="63"/>
        <v>2008.2</v>
      </c>
      <c r="B4061" s="54">
        <v>39617</v>
      </c>
      <c r="C4061" s="52">
        <v>4.72</v>
      </c>
      <c r="D4061" s="9"/>
    </row>
    <row r="4062" spans="1:4" x14ac:dyDescent="0.25">
      <c r="A4062" s="7" t="str">
        <f t="shared" si="63"/>
        <v>2008.2</v>
      </c>
      <c r="B4062" s="54">
        <v>39616</v>
      </c>
      <c r="C4062" s="52">
        <v>4.78</v>
      </c>
      <c r="D4062" s="9"/>
    </row>
    <row r="4063" spans="1:4" x14ac:dyDescent="0.25">
      <c r="A4063" s="7" t="str">
        <f t="shared" si="63"/>
        <v>2008.2</v>
      </c>
      <c r="B4063" s="54">
        <v>39615</v>
      </c>
      <c r="C4063" s="52">
        <v>4.7699999999999996</v>
      </c>
      <c r="D4063" s="9"/>
    </row>
    <row r="4064" spans="1:4" x14ac:dyDescent="0.25">
      <c r="A4064" s="7" t="str">
        <f t="shared" si="63"/>
        <v>2008.2</v>
      </c>
      <c r="B4064" s="54">
        <v>39612</v>
      </c>
      <c r="C4064" s="52">
        <v>4.79</v>
      </c>
      <c r="D4064" s="9"/>
    </row>
    <row r="4065" spans="1:4" x14ac:dyDescent="0.25">
      <c r="A4065" s="7" t="str">
        <f t="shared" si="63"/>
        <v>2008.2</v>
      </c>
      <c r="B4065" s="54">
        <v>39611</v>
      </c>
      <c r="C4065" s="52">
        <v>4.7699999999999996</v>
      </c>
      <c r="D4065" s="9"/>
    </row>
    <row r="4066" spans="1:4" x14ac:dyDescent="0.25">
      <c r="A4066" s="7" t="str">
        <f t="shared" si="63"/>
        <v>2008.2</v>
      </c>
      <c r="B4066" s="54">
        <v>39610</v>
      </c>
      <c r="C4066" s="52">
        <v>4.72</v>
      </c>
      <c r="D4066" s="9"/>
    </row>
    <row r="4067" spans="1:4" x14ac:dyDescent="0.25">
      <c r="A4067" s="7" t="str">
        <f t="shared" si="63"/>
        <v>2008.2</v>
      </c>
      <c r="B4067" s="54">
        <v>39609</v>
      </c>
      <c r="C4067" s="52">
        <v>4.7</v>
      </c>
      <c r="D4067" s="9"/>
    </row>
    <row r="4068" spans="1:4" x14ac:dyDescent="0.25">
      <c r="A4068" s="7" t="str">
        <f t="shared" si="63"/>
        <v>2008.2</v>
      </c>
      <c r="B4068" s="54">
        <v>39608</v>
      </c>
      <c r="C4068" s="52">
        <v>4.6399999999999997</v>
      </c>
      <c r="D4068" s="9"/>
    </row>
    <row r="4069" spans="1:4" x14ac:dyDescent="0.25">
      <c r="A4069" s="7" t="str">
        <f t="shared" si="63"/>
        <v>2008.2</v>
      </c>
      <c r="B4069" s="54">
        <v>39605</v>
      </c>
      <c r="C4069" s="52">
        <v>4.6500000000000004</v>
      </c>
      <c r="D4069" s="9"/>
    </row>
    <row r="4070" spans="1:4" x14ac:dyDescent="0.25">
      <c r="A4070" s="7" t="str">
        <f t="shared" si="63"/>
        <v>2008.2</v>
      </c>
      <c r="B4070" s="54">
        <v>39604</v>
      </c>
      <c r="C4070" s="52">
        <v>4.75</v>
      </c>
      <c r="D4070" s="9"/>
    </row>
    <row r="4071" spans="1:4" x14ac:dyDescent="0.25">
      <c r="A4071" s="7" t="str">
        <f t="shared" si="63"/>
        <v>2008.2</v>
      </c>
      <c r="B4071" s="54">
        <v>39603</v>
      </c>
      <c r="C4071" s="52">
        <v>4.71</v>
      </c>
      <c r="D4071" s="9"/>
    </row>
    <row r="4072" spans="1:4" x14ac:dyDescent="0.25">
      <c r="A4072" s="7" t="str">
        <f t="shared" si="63"/>
        <v>2008.2</v>
      </c>
      <c r="B4072" s="54">
        <v>39602</v>
      </c>
      <c r="C4072" s="52">
        <v>4.63</v>
      </c>
      <c r="D4072" s="9"/>
    </row>
    <row r="4073" spans="1:4" x14ac:dyDescent="0.25">
      <c r="A4073" s="7" t="str">
        <f t="shared" si="63"/>
        <v>2008.2</v>
      </c>
      <c r="B4073" s="54">
        <v>39601</v>
      </c>
      <c r="C4073" s="52">
        <v>4.68</v>
      </c>
      <c r="D4073" s="9"/>
    </row>
    <row r="4074" spans="1:4" x14ac:dyDescent="0.25">
      <c r="A4074" s="7" t="str">
        <f t="shared" si="63"/>
        <v>2008.2</v>
      </c>
      <c r="B4074" s="54">
        <v>39598</v>
      </c>
      <c r="C4074" s="52">
        <v>4.72</v>
      </c>
      <c r="D4074" s="9"/>
    </row>
    <row r="4075" spans="1:4" x14ac:dyDescent="0.25">
      <c r="A4075" s="7" t="str">
        <f t="shared" si="63"/>
        <v>2008.2</v>
      </c>
      <c r="B4075" s="54">
        <v>39597</v>
      </c>
      <c r="C4075" s="52">
        <v>4.76</v>
      </c>
      <c r="D4075" s="9"/>
    </row>
    <row r="4076" spans="1:4" x14ac:dyDescent="0.25">
      <c r="A4076" s="7" t="str">
        <f t="shared" si="63"/>
        <v>2008.2</v>
      </c>
      <c r="B4076" s="54">
        <v>39596</v>
      </c>
      <c r="C4076" s="52">
        <v>4.71</v>
      </c>
      <c r="D4076" s="9"/>
    </row>
    <row r="4077" spans="1:4" x14ac:dyDescent="0.25">
      <c r="A4077" s="7" t="str">
        <f t="shared" si="63"/>
        <v>2008.2</v>
      </c>
      <c r="B4077" s="54">
        <v>39595</v>
      </c>
      <c r="C4077" s="52">
        <v>4.6500000000000004</v>
      </c>
      <c r="D4077" s="9"/>
    </row>
    <row r="4078" spans="1:4" x14ac:dyDescent="0.25">
      <c r="A4078" s="7" t="str">
        <f t="shared" si="63"/>
        <v>2008.2</v>
      </c>
      <c r="B4078" s="54">
        <v>39594</v>
      </c>
      <c r="C4078" s="52">
        <v>4.57</v>
      </c>
      <c r="D4078" s="9"/>
    </row>
    <row r="4079" spans="1:4" x14ac:dyDescent="0.25">
      <c r="A4079" s="7" t="str">
        <f t="shared" si="63"/>
        <v>2008.2</v>
      </c>
      <c r="B4079" s="54">
        <v>39591</v>
      </c>
      <c r="C4079" s="52">
        <v>4.57</v>
      </c>
      <c r="D4079" s="9"/>
    </row>
    <row r="4080" spans="1:4" x14ac:dyDescent="0.25">
      <c r="A4080" s="7" t="str">
        <f t="shared" si="63"/>
        <v>2008.2</v>
      </c>
      <c r="B4080" s="54">
        <v>39590</v>
      </c>
      <c r="C4080" s="52">
        <v>4.63</v>
      </c>
      <c r="D4080" s="9"/>
    </row>
    <row r="4081" spans="1:4" x14ac:dyDescent="0.25">
      <c r="A4081" s="7" t="str">
        <f t="shared" si="63"/>
        <v>2008.2</v>
      </c>
      <c r="B4081" s="54">
        <v>39589</v>
      </c>
      <c r="C4081" s="52">
        <v>4.55</v>
      </c>
      <c r="D4081" s="9"/>
    </row>
    <row r="4082" spans="1:4" x14ac:dyDescent="0.25">
      <c r="A4082" s="7" t="str">
        <f t="shared" si="63"/>
        <v>2008.2</v>
      </c>
      <c r="B4082" s="54">
        <v>39588</v>
      </c>
      <c r="C4082" s="52">
        <v>4.53</v>
      </c>
      <c r="D4082" s="9"/>
    </row>
    <row r="4083" spans="1:4" x14ac:dyDescent="0.25">
      <c r="A4083" s="7" t="str">
        <f t="shared" si="63"/>
        <v>2008.2</v>
      </c>
      <c r="B4083" s="54">
        <v>39587</v>
      </c>
      <c r="C4083" s="52">
        <v>4.5599999999999996</v>
      </c>
      <c r="D4083" s="9"/>
    </row>
    <row r="4084" spans="1:4" x14ac:dyDescent="0.25">
      <c r="A4084" s="7" t="str">
        <f t="shared" si="63"/>
        <v>2008.2</v>
      </c>
      <c r="B4084" s="54">
        <v>39584</v>
      </c>
      <c r="C4084" s="52">
        <v>4.58</v>
      </c>
      <c r="D4084" s="9"/>
    </row>
    <row r="4085" spans="1:4" x14ac:dyDescent="0.25">
      <c r="A4085" s="7" t="str">
        <f t="shared" si="63"/>
        <v>2008.2</v>
      </c>
      <c r="B4085" s="54">
        <v>39583</v>
      </c>
      <c r="C4085" s="52">
        <v>4.5599999999999996</v>
      </c>
      <c r="D4085" s="9"/>
    </row>
    <row r="4086" spans="1:4" x14ac:dyDescent="0.25">
      <c r="A4086" s="7" t="str">
        <f t="shared" si="63"/>
        <v>2008.2</v>
      </c>
      <c r="B4086" s="54">
        <v>39582</v>
      </c>
      <c r="C4086" s="52">
        <v>4.63</v>
      </c>
      <c r="D4086" s="9"/>
    </row>
    <row r="4087" spans="1:4" x14ac:dyDescent="0.25">
      <c r="A4087" s="7" t="str">
        <f t="shared" si="63"/>
        <v>2008.2</v>
      </c>
      <c r="B4087" s="54">
        <v>39581</v>
      </c>
      <c r="C4087" s="52">
        <v>4.62</v>
      </c>
      <c r="D4087" s="9"/>
    </row>
    <row r="4088" spans="1:4" x14ac:dyDescent="0.25">
      <c r="A4088" s="7" t="str">
        <f t="shared" si="63"/>
        <v>2008.2</v>
      </c>
      <c r="B4088" s="54">
        <v>39580</v>
      </c>
      <c r="C4088" s="52">
        <v>4.53</v>
      </c>
      <c r="D4088" s="9"/>
    </row>
    <row r="4089" spans="1:4" x14ac:dyDescent="0.25">
      <c r="A4089" s="7" t="str">
        <f t="shared" si="63"/>
        <v>2008.2</v>
      </c>
      <c r="B4089" s="54">
        <v>39577</v>
      </c>
      <c r="C4089" s="52">
        <v>4.53</v>
      </c>
      <c r="D4089" s="9"/>
    </row>
    <row r="4090" spans="1:4" x14ac:dyDescent="0.25">
      <c r="A4090" s="7" t="str">
        <f t="shared" si="63"/>
        <v>2008.2</v>
      </c>
      <c r="B4090" s="54">
        <v>39576</v>
      </c>
      <c r="C4090" s="52">
        <v>4.5</v>
      </c>
      <c r="D4090" s="9"/>
    </row>
    <row r="4091" spans="1:4" x14ac:dyDescent="0.25">
      <c r="A4091" s="7" t="str">
        <f t="shared" si="63"/>
        <v>2008.2</v>
      </c>
      <c r="B4091" s="54">
        <v>39575</v>
      </c>
      <c r="C4091" s="52">
        <v>4.6100000000000003</v>
      </c>
      <c r="D4091" s="9"/>
    </row>
    <row r="4092" spans="1:4" x14ac:dyDescent="0.25">
      <c r="A4092" s="7" t="str">
        <f t="shared" si="63"/>
        <v>2008.2</v>
      </c>
      <c r="B4092" s="54">
        <v>39574</v>
      </c>
      <c r="C4092" s="52">
        <v>4.6399999999999997</v>
      </c>
      <c r="D4092" s="9"/>
    </row>
    <row r="4093" spans="1:4" x14ac:dyDescent="0.25">
      <c r="A4093" s="7" t="str">
        <f t="shared" si="63"/>
        <v>2008.2</v>
      </c>
      <c r="B4093" s="54">
        <v>39573</v>
      </c>
      <c r="C4093" s="52">
        <v>4.58</v>
      </c>
      <c r="D4093" s="9"/>
    </row>
    <row r="4094" spans="1:4" x14ac:dyDescent="0.25">
      <c r="A4094" s="7" t="str">
        <f t="shared" si="63"/>
        <v>2008.2</v>
      </c>
      <c r="B4094" s="54">
        <v>39570</v>
      </c>
      <c r="C4094" s="52">
        <v>4.57</v>
      </c>
      <c r="D4094" s="9"/>
    </row>
    <row r="4095" spans="1:4" x14ac:dyDescent="0.25">
      <c r="A4095" s="7" t="str">
        <f t="shared" si="63"/>
        <v>2008.2</v>
      </c>
      <c r="B4095" s="54">
        <v>39569</v>
      </c>
      <c r="C4095" s="52">
        <v>4.49</v>
      </c>
      <c r="D4095" s="9"/>
    </row>
    <row r="4096" spans="1:4" x14ac:dyDescent="0.25">
      <c r="A4096" s="7" t="str">
        <f t="shared" si="63"/>
        <v>2008.2</v>
      </c>
      <c r="B4096" s="54">
        <v>39568</v>
      </c>
      <c r="C4096" s="52">
        <v>4.49</v>
      </c>
      <c r="D4096" s="9"/>
    </row>
    <row r="4097" spans="1:4" x14ac:dyDescent="0.25">
      <c r="A4097" s="7" t="str">
        <f t="shared" si="63"/>
        <v>2008.2</v>
      </c>
      <c r="B4097" s="54">
        <v>39567</v>
      </c>
      <c r="C4097" s="52">
        <v>4.55</v>
      </c>
      <c r="D4097" s="9"/>
    </row>
    <row r="4098" spans="1:4" x14ac:dyDescent="0.25">
      <c r="A4098" s="7" t="str">
        <f t="shared" si="63"/>
        <v>2008.2</v>
      </c>
      <c r="B4098" s="54">
        <v>39566</v>
      </c>
      <c r="C4098" s="52">
        <v>4.57</v>
      </c>
      <c r="D4098" s="9"/>
    </row>
    <row r="4099" spans="1:4" x14ac:dyDescent="0.25">
      <c r="A4099" s="7" t="str">
        <f t="shared" si="63"/>
        <v>2008.2</v>
      </c>
      <c r="B4099" s="54">
        <v>39563</v>
      </c>
      <c r="C4099" s="52">
        <v>4.6100000000000003</v>
      </c>
      <c r="D4099" s="9"/>
    </row>
    <row r="4100" spans="1:4" x14ac:dyDescent="0.25">
      <c r="A4100" s="7" t="str">
        <f t="shared" ref="A4100:A4163" si="64">YEAR(B4100)&amp;"."&amp;INT((MONTH(B4100)-1)/3)+1</f>
        <v>2008.2</v>
      </c>
      <c r="B4100" s="54">
        <v>39562</v>
      </c>
      <c r="C4100" s="52">
        <v>4.5599999999999996</v>
      </c>
      <c r="D4100" s="9"/>
    </row>
    <row r="4101" spans="1:4" x14ac:dyDescent="0.25">
      <c r="A4101" s="7" t="str">
        <f t="shared" si="64"/>
        <v>2008.2</v>
      </c>
      <c r="B4101" s="54">
        <v>39561</v>
      </c>
      <c r="C4101" s="52">
        <v>4.49</v>
      </c>
      <c r="D4101" s="9"/>
    </row>
    <row r="4102" spans="1:4" x14ac:dyDescent="0.25">
      <c r="A4102" s="7" t="str">
        <f t="shared" si="64"/>
        <v>2008.2</v>
      </c>
      <c r="B4102" s="54">
        <v>39560</v>
      </c>
      <c r="C4102" s="52">
        <v>4.46</v>
      </c>
      <c r="D4102" s="9"/>
    </row>
    <row r="4103" spans="1:4" x14ac:dyDescent="0.25">
      <c r="A4103" s="7" t="str">
        <f t="shared" si="64"/>
        <v>2008.2</v>
      </c>
      <c r="B4103" s="54">
        <v>39559</v>
      </c>
      <c r="C4103" s="52">
        <v>4.4800000000000004</v>
      </c>
      <c r="D4103" s="9"/>
    </row>
    <row r="4104" spans="1:4" x14ac:dyDescent="0.25">
      <c r="A4104" s="7" t="str">
        <f t="shared" si="64"/>
        <v>2008.2</v>
      </c>
      <c r="B4104" s="54">
        <v>39556</v>
      </c>
      <c r="C4104" s="52">
        <v>4.51</v>
      </c>
      <c r="D4104" s="9"/>
    </row>
    <row r="4105" spans="1:4" x14ac:dyDescent="0.25">
      <c r="A4105" s="7" t="str">
        <f t="shared" si="64"/>
        <v>2008.2</v>
      </c>
      <c r="B4105" s="54">
        <v>39555</v>
      </c>
      <c r="C4105" s="52">
        <v>4.54</v>
      </c>
      <c r="D4105" s="9"/>
    </row>
    <row r="4106" spans="1:4" x14ac:dyDescent="0.25">
      <c r="A4106" s="7" t="str">
        <f t="shared" si="64"/>
        <v>2008.2</v>
      </c>
      <c r="B4106" s="54">
        <v>39554</v>
      </c>
      <c r="C4106" s="52">
        <v>4.54</v>
      </c>
      <c r="D4106" s="9"/>
    </row>
    <row r="4107" spans="1:4" x14ac:dyDescent="0.25">
      <c r="A4107" s="7" t="str">
        <f t="shared" si="64"/>
        <v>2008.2</v>
      </c>
      <c r="B4107" s="54">
        <v>39553</v>
      </c>
      <c r="C4107" s="52">
        <v>4.42</v>
      </c>
      <c r="D4107" s="9"/>
    </row>
    <row r="4108" spans="1:4" x14ac:dyDescent="0.25">
      <c r="A4108" s="7" t="str">
        <f t="shared" si="64"/>
        <v>2008.2</v>
      </c>
      <c r="B4108" s="54">
        <v>39552</v>
      </c>
      <c r="C4108" s="52">
        <v>4.3499999999999996</v>
      </c>
      <c r="D4108" s="9"/>
    </row>
    <row r="4109" spans="1:4" x14ac:dyDescent="0.25">
      <c r="A4109" s="7" t="str">
        <f t="shared" si="64"/>
        <v>2008.2</v>
      </c>
      <c r="B4109" s="54">
        <v>39549</v>
      </c>
      <c r="C4109" s="52">
        <v>4.3</v>
      </c>
      <c r="D4109" s="9"/>
    </row>
    <row r="4110" spans="1:4" x14ac:dyDescent="0.25">
      <c r="A4110" s="7" t="str">
        <f t="shared" si="64"/>
        <v>2008.2</v>
      </c>
      <c r="B4110" s="54">
        <v>39548</v>
      </c>
      <c r="C4110" s="52">
        <v>4.34</v>
      </c>
      <c r="D4110" s="9"/>
    </row>
    <row r="4111" spans="1:4" x14ac:dyDescent="0.25">
      <c r="A4111" s="7" t="str">
        <f t="shared" si="64"/>
        <v>2008.2</v>
      </c>
      <c r="B4111" s="54">
        <v>39547</v>
      </c>
      <c r="C4111" s="52">
        <v>4.3099999999999996</v>
      </c>
      <c r="D4111" s="9"/>
    </row>
    <row r="4112" spans="1:4" x14ac:dyDescent="0.25">
      <c r="A4112" s="7" t="str">
        <f t="shared" si="64"/>
        <v>2008.2</v>
      </c>
      <c r="B4112" s="54">
        <v>39546</v>
      </c>
      <c r="C4112" s="52">
        <v>4.37</v>
      </c>
      <c r="D4112" s="9"/>
    </row>
    <row r="4113" spans="1:4" x14ac:dyDescent="0.25">
      <c r="A4113" s="7" t="str">
        <f t="shared" si="64"/>
        <v>2008.2</v>
      </c>
      <c r="B4113" s="54">
        <v>39545</v>
      </c>
      <c r="C4113" s="52">
        <v>4.3600000000000003</v>
      </c>
      <c r="D4113" s="9"/>
    </row>
    <row r="4114" spans="1:4" x14ac:dyDescent="0.25">
      <c r="A4114" s="7" t="str">
        <f t="shared" si="64"/>
        <v>2008.2</v>
      </c>
      <c r="B4114" s="54">
        <v>39542</v>
      </c>
      <c r="C4114" s="52">
        <v>4.32</v>
      </c>
      <c r="D4114" s="9"/>
    </row>
    <row r="4115" spans="1:4" x14ac:dyDescent="0.25">
      <c r="A4115" s="7" t="str">
        <f t="shared" si="64"/>
        <v>2008.2</v>
      </c>
      <c r="B4115" s="54">
        <v>39541</v>
      </c>
      <c r="C4115" s="52">
        <v>4.4000000000000004</v>
      </c>
      <c r="D4115" s="9"/>
    </row>
    <row r="4116" spans="1:4" x14ac:dyDescent="0.25">
      <c r="A4116" s="7" t="str">
        <f t="shared" si="64"/>
        <v>2008.2</v>
      </c>
      <c r="B4116" s="54">
        <v>39540</v>
      </c>
      <c r="C4116" s="52">
        <v>4.38</v>
      </c>
      <c r="D4116" s="9"/>
    </row>
    <row r="4117" spans="1:4" x14ac:dyDescent="0.25">
      <c r="A4117" s="7" t="str">
        <f t="shared" si="64"/>
        <v>2008.2</v>
      </c>
      <c r="B4117" s="54">
        <v>39539</v>
      </c>
      <c r="C4117" s="52">
        <v>4.4000000000000004</v>
      </c>
      <c r="D4117" s="9"/>
    </row>
    <row r="4118" spans="1:4" x14ac:dyDescent="0.25">
      <c r="A4118" s="7" t="str">
        <f t="shared" si="64"/>
        <v>2008.1</v>
      </c>
      <c r="B4118" s="54">
        <v>39538</v>
      </c>
      <c r="C4118" s="52">
        <v>4.3</v>
      </c>
      <c r="D4118" s="9"/>
    </row>
    <row r="4119" spans="1:4" x14ac:dyDescent="0.25">
      <c r="A4119" s="7" t="str">
        <f t="shared" si="64"/>
        <v>2008.1</v>
      </c>
      <c r="B4119" s="54">
        <v>39535</v>
      </c>
      <c r="C4119" s="52">
        <v>4.33</v>
      </c>
      <c r="D4119" s="9"/>
    </row>
    <row r="4120" spans="1:4" x14ac:dyDescent="0.25">
      <c r="A4120" s="7" t="str">
        <f t="shared" si="64"/>
        <v>2008.1</v>
      </c>
      <c r="B4120" s="54">
        <v>39534</v>
      </c>
      <c r="C4120" s="52">
        <v>4.38</v>
      </c>
      <c r="D4120" s="9"/>
    </row>
    <row r="4121" spans="1:4" x14ac:dyDescent="0.25">
      <c r="A4121" s="7" t="str">
        <f t="shared" si="64"/>
        <v>2008.1</v>
      </c>
      <c r="B4121" s="54">
        <v>39533</v>
      </c>
      <c r="C4121" s="52">
        <v>4.33</v>
      </c>
      <c r="D4121" s="9"/>
    </row>
    <row r="4122" spans="1:4" x14ac:dyDescent="0.25">
      <c r="A4122" s="7" t="str">
        <f t="shared" si="64"/>
        <v>2008.1</v>
      </c>
      <c r="B4122" s="54">
        <v>39532</v>
      </c>
      <c r="C4122" s="52">
        <v>4.3</v>
      </c>
      <c r="D4122" s="9"/>
    </row>
    <row r="4123" spans="1:4" x14ac:dyDescent="0.25">
      <c r="A4123" s="7" t="str">
        <f t="shared" si="64"/>
        <v>2008.1</v>
      </c>
      <c r="B4123" s="54">
        <v>39531</v>
      </c>
      <c r="C4123" s="52">
        <v>4.33</v>
      </c>
      <c r="D4123" s="9"/>
    </row>
    <row r="4124" spans="1:4" x14ac:dyDescent="0.25">
      <c r="A4124" s="7" t="str">
        <f t="shared" si="64"/>
        <v>2008.1</v>
      </c>
      <c r="B4124" s="54">
        <v>39528</v>
      </c>
      <c r="C4124" s="52">
        <v>4.17</v>
      </c>
      <c r="D4124" s="9"/>
    </row>
    <row r="4125" spans="1:4" x14ac:dyDescent="0.25">
      <c r="A4125" s="7" t="str">
        <f t="shared" si="64"/>
        <v>2008.1</v>
      </c>
      <c r="B4125" s="54">
        <v>39527</v>
      </c>
      <c r="C4125" s="52">
        <v>4.17</v>
      </c>
      <c r="D4125" s="9"/>
    </row>
    <row r="4126" spans="1:4" x14ac:dyDescent="0.25">
      <c r="A4126" s="7" t="str">
        <f t="shared" si="64"/>
        <v>2008.1</v>
      </c>
      <c r="B4126" s="54">
        <v>39526</v>
      </c>
      <c r="C4126" s="52">
        <v>4.22</v>
      </c>
      <c r="D4126" s="9"/>
    </row>
    <row r="4127" spans="1:4" x14ac:dyDescent="0.25">
      <c r="A4127" s="7" t="str">
        <f t="shared" si="64"/>
        <v>2008.1</v>
      </c>
      <c r="B4127" s="54">
        <v>39525</v>
      </c>
      <c r="C4127" s="52">
        <v>4.3499999999999996</v>
      </c>
      <c r="D4127" s="9"/>
    </row>
    <row r="4128" spans="1:4" x14ac:dyDescent="0.25">
      <c r="A4128" s="7" t="str">
        <f t="shared" si="64"/>
        <v>2008.1</v>
      </c>
      <c r="B4128" s="54">
        <v>39524</v>
      </c>
      <c r="C4128" s="52">
        <v>4.29</v>
      </c>
      <c r="D4128" s="9"/>
    </row>
    <row r="4129" spans="1:4" x14ac:dyDescent="0.25">
      <c r="A4129" s="7" t="str">
        <f t="shared" si="64"/>
        <v>2008.1</v>
      </c>
      <c r="B4129" s="54">
        <v>39521</v>
      </c>
      <c r="C4129" s="52">
        <v>4.3499999999999996</v>
      </c>
      <c r="D4129" s="9"/>
    </row>
    <row r="4130" spans="1:4" x14ac:dyDescent="0.25">
      <c r="A4130" s="7" t="str">
        <f t="shared" si="64"/>
        <v>2008.1</v>
      </c>
      <c r="B4130" s="54">
        <v>39520</v>
      </c>
      <c r="C4130" s="52">
        <v>4.47</v>
      </c>
      <c r="D4130" s="9"/>
    </row>
    <row r="4131" spans="1:4" x14ac:dyDescent="0.25">
      <c r="A4131" s="7" t="str">
        <f t="shared" si="64"/>
        <v>2008.1</v>
      </c>
      <c r="B4131" s="54">
        <v>39519</v>
      </c>
      <c r="C4131" s="52">
        <v>4.4000000000000004</v>
      </c>
      <c r="D4131" s="9"/>
    </row>
    <row r="4132" spans="1:4" x14ac:dyDescent="0.25">
      <c r="A4132" s="7" t="str">
        <f t="shared" si="64"/>
        <v>2008.1</v>
      </c>
      <c r="B4132" s="54">
        <v>39518</v>
      </c>
      <c r="C4132" s="52">
        <v>4.53</v>
      </c>
      <c r="D4132" s="9"/>
    </row>
    <row r="4133" spans="1:4" x14ac:dyDescent="0.25">
      <c r="A4133" s="7" t="str">
        <f t="shared" si="64"/>
        <v>2008.1</v>
      </c>
      <c r="B4133" s="54">
        <v>39517</v>
      </c>
      <c r="C4133" s="52">
        <v>4.45</v>
      </c>
      <c r="D4133" s="9"/>
    </row>
    <row r="4134" spans="1:4" x14ac:dyDescent="0.25">
      <c r="A4134" s="7" t="str">
        <f t="shared" si="64"/>
        <v>2008.1</v>
      </c>
      <c r="B4134" s="54">
        <v>39514</v>
      </c>
      <c r="C4134" s="52">
        <v>4.55</v>
      </c>
      <c r="D4134" s="9"/>
    </row>
    <row r="4135" spans="1:4" x14ac:dyDescent="0.25">
      <c r="A4135" s="7" t="str">
        <f t="shared" si="64"/>
        <v>2008.1</v>
      </c>
      <c r="B4135" s="54">
        <v>39513</v>
      </c>
      <c r="C4135" s="52">
        <v>4.57</v>
      </c>
      <c r="D4135" s="9"/>
    </row>
    <row r="4136" spans="1:4" x14ac:dyDescent="0.25">
      <c r="A4136" s="7" t="str">
        <f t="shared" si="64"/>
        <v>2008.1</v>
      </c>
      <c r="B4136" s="54">
        <v>39512</v>
      </c>
      <c r="C4136" s="52">
        <v>4.5999999999999996</v>
      </c>
      <c r="D4136" s="9"/>
    </row>
    <row r="4137" spans="1:4" x14ac:dyDescent="0.25">
      <c r="A4137" s="7" t="str">
        <f t="shared" si="64"/>
        <v>2008.1</v>
      </c>
      <c r="B4137" s="54">
        <v>39511</v>
      </c>
      <c r="C4137" s="52">
        <v>4.5199999999999996</v>
      </c>
      <c r="D4137" s="9"/>
    </row>
    <row r="4138" spans="1:4" x14ac:dyDescent="0.25">
      <c r="A4138" s="7" t="str">
        <f t="shared" si="64"/>
        <v>2008.1</v>
      </c>
      <c r="B4138" s="54">
        <v>39510</v>
      </c>
      <c r="C4138" s="52">
        <v>4.42</v>
      </c>
      <c r="D4138" s="9"/>
    </row>
    <row r="4139" spans="1:4" x14ac:dyDescent="0.25">
      <c r="A4139" s="7" t="str">
        <f t="shared" si="64"/>
        <v>2008.1</v>
      </c>
      <c r="B4139" s="54">
        <v>39507</v>
      </c>
      <c r="C4139" s="52">
        <v>4.41</v>
      </c>
      <c r="D4139" s="9"/>
    </row>
    <row r="4140" spans="1:4" x14ac:dyDescent="0.25">
      <c r="A4140" s="7" t="str">
        <f t="shared" si="64"/>
        <v>2008.1</v>
      </c>
      <c r="B4140" s="54">
        <v>39506</v>
      </c>
      <c r="C4140" s="52">
        <v>4.55</v>
      </c>
      <c r="D4140" s="9"/>
    </row>
    <row r="4141" spans="1:4" x14ac:dyDescent="0.25">
      <c r="A4141" s="7" t="str">
        <f t="shared" si="64"/>
        <v>2008.1</v>
      </c>
      <c r="B4141" s="54">
        <v>39505</v>
      </c>
      <c r="C4141" s="52">
        <v>4.6500000000000004</v>
      </c>
      <c r="D4141" s="9"/>
    </row>
    <row r="4142" spans="1:4" x14ac:dyDescent="0.25">
      <c r="A4142" s="7" t="str">
        <f t="shared" si="64"/>
        <v>2008.1</v>
      </c>
      <c r="B4142" s="54">
        <v>39504</v>
      </c>
      <c r="C4142" s="52">
        <v>4.66</v>
      </c>
      <c r="D4142" s="9"/>
    </row>
    <row r="4143" spans="1:4" x14ac:dyDescent="0.25">
      <c r="A4143" s="7" t="str">
        <f t="shared" si="64"/>
        <v>2008.1</v>
      </c>
      <c r="B4143" s="54">
        <v>39503</v>
      </c>
      <c r="C4143" s="52">
        <v>4.67</v>
      </c>
      <c r="D4143" s="9"/>
    </row>
    <row r="4144" spans="1:4" x14ac:dyDescent="0.25">
      <c r="A4144" s="7" t="str">
        <f t="shared" si="64"/>
        <v>2008.1</v>
      </c>
      <c r="B4144" s="54">
        <v>39500</v>
      </c>
      <c r="C4144" s="52">
        <v>4.58</v>
      </c>
      <c r="D4144" s="9"/>
    </row>
    <row r="4145" spans="1:4" x14ac:dyDescent="0.25">
      <c r="A4145" s="7" t="str">
        <f t="shared" si="64"/>
        <v>2008.1</v>
      </c>
      <c r="B4145" s="54">
        <v>39499</v>
      </c>
      <c r="C4145" s="52">
        <v>4.54</v>
      </c>
      <c r="D4145" s="9"/>
    </row>
    <row r="4146" spans="1:4" x14ac:dyDescent="0.25">
      <c r="A4146" s="7" t="str">
        <f t="shared" si="64"/>
        <v>2008.1</v>
      </c>
      <c r="B4146" s="54">
        <v>39498</v>
      </c>
      <c r="C4146" s="52">
        <v>4.6500000000000004</v>
      </c>
      <c r="D4146" s="9"/>
    </row>
    <row r="4147" spans="1:4" x14ac:dyDescent="0.25">
      <c r="A4147" s="7" t="str">
        <f t="shared" si="64"/>
        <v>2008.1</v>
      </c>
      <c r="B4147" s="54">
        <v>39497</v>
      </c>
      <c r="C4147" s="52">
        <v>4.66</v>
      </c>
      <c r="D4147" s="9"/>
    </row>
    <row r="4148" spans="1:4" x14ac:dyDescent="0.25">
      <c r="A4148" s="7" t="str">
        <f t="shared" si="64"/>
        <v>2008.1</v>
      </c>
      <c r="B4148" s="54">
        <v>39496</v>
      </c>
      <c r="C4148" s="52">
        <v>4.58</v>
      </c>
      <c r="D4148" s="9"/>
    </row>
    <row r="4149" spans="1:4" x14ac:dyDescent="0.25">
      <c r="A4149" s="7" t="str">
        <f t="shared" si="64"/>
        <v>2008.1</v>
      </c>
      <c r="B4149" s="54">
        <v>39493</v>
      </c>
      <c r="C4149" s="52">
        <v>4.58</v>
      </c>
      <c r="D4149" s="9"/>
    </row>
    <row r="4150" spans="1:4" x14ac:dyDescent="0.25">
      <c r="A4150" s="7" t="str">
        <f t="shared" si="64"/>
        <v>2008.1</v>
      </c>
      <c r="B4150" s="54">
        <v>39492</v>
      </c>
      <c r="C4150" s="52">
        <v>4.67</v>
      </c>
      <c r="D4150" s="9"/>
    </row>
    <row r="4151" spans="1:4" x14ac:dyDescent="0.25">
      <c r="A4151" s="7" t="str">
        <f t="shared" si="64"/>
        <v>2008.1</v>
      </c>
      <c r="B4151" s="54">
        <v>39491</v>
      </c>
      <c r="C4151" s="52">
        <v>4.5199999999999996</v>
      </c>
      <c r="D4151" s="9"/>
    </row>
    <row r="4152" spans="1:4" x14ac:dyDescent="0.25">
      <c r="A4152" s="7" t="str">
        <f t="shared" si="64"/>
        <v>2008.1</v>
      </c>
      <c r="B4152" s="54">
        <v>39490</v>
      </c>
      <c r="C4152" s="52">
        <v>4.46</v>
      </c>
      <c r="D4152" s="9"/>
    </row>
    <row r="4153" spans="1:4" x14ac:dyDescent="0.25">
      <c r="A4153" s="7" t="str">
        <f t="shared" si="64"/>
        <v>2008.1</v>
      </c>
      <c r="B4153" s="54">
        <v>39489</v>
      </c>
      <c r="C4153" s="52">
        <v>4.41</v>
      </c>
      <c r="D4153" s="9"/>
    </row>
    <row r="4154" spans="1:4" x14ac:dyDescent="0.25">
      <c r="A4154" s="7" t="str">
        <f t="shared" si="64"/>
        <v>2008.1</v>
      </c>
      <c r="B4154" s="54">
        <v>39486</v>
      </c>
      <c r="C4154" s="52">
        <v>4.43</v>
      </c>
      <c r="D4154" s="9"/>
    </row>
    <row r="4155" spans="1:4" x14ac:dyDescent="0.25">
      <c r="A4155" s="7" t="str">
        <f t="shared" si="64"/>
        <v>2008.1</v>
      </c>
      <c r="B4155" s="54">
        <v>39485</v>
      </c>
      <c r="C4155" s="52">
        <v>4.51</v>
      </c>
      <c r="D4155" s="9"/>
    </row>
    <row r="4156" spans="1:4" x14ac:dyDescent="0.25">
      <c r="A4156" s="7" t="str">
        <f t="shared" si="64"/>
        <v>2008.1</v>
      </c>
      <c r="B4156" s="54">
        <v>39484</v>
      </c>
      <c r="C4156" s="52">
        <v>4.37</v>
      </c>
      <c r="D4156" s="9"/>
    </row>
    <row r="4157" spans="1:4" x14ac:dyDescent="0.25">
      <c r="A4157" s="7" t="str">
        <f t="shared" si="64"/>
        <v>2008.1</v>
      </c>
      <c r="B4157" s="54">
        <v>39483</v>
      </c>
      <c r="C4157" s="52">
        <v>4.33</v>
      </c>
      <c r="D4157" s="9"/>
    </row>
    <row r="4158" spans="1:4" x14ac:dyDescent="0.25">
      <c r="A4158" s="7" t="str">
        <f t="shared" si="64"/>
        <v>2008.1</v>
      </c>
      <c r="B4158" s="54">
        <v>39482</v>
      </c>
      <c r="C4158" s="52">
        <v>4.37</v>
      </c>
      <c r="D4158" s="9"/>
    </row>
    <row r="4159" spans="1:4" x14ac:dyDescent="0.25">
      <c r="A4159" s="7" t="str">
        <f t="shared" si="64"/>
        <v>2008.1</v>
      </c>
      <c r="B4159" s="54">
        <v>39479</v>
      </c>
      <c r="C4159" s="52">
        <v>4.32</v>
      </c>
      <c r="D4159" s="9"/>
    </row>
    <row r="4160" spans="1:4" x14ac:dyDescent="0.25">
      <c r="A4160" s="7" t="str">
        <f t="shared" si="64"/>
        <v>2008.1</v>
      </c>
      <c r="B4160" s="54">
        <v>39478</v>
      </c>
      <c r="C4160" s="52">
        <v>4.3499999999999996</v>
      </c>
      <c r="D4160" s="9"/>
    </row>
    <row r="4161" spans="1:4" x14ac:dyDescent="0.25">
      <c r="A4161" s="7" t="str">
        <f t="shared" si="64"/>
        <v>2008.1</v>
      </c>
      <c r="B4161" s="54">
        <v>39477</v>
      </c>
      <c r="C4161" s="52">
        <v>4.4400000000000004</v>
      </c>
      <c r="D4161" s="9"/>
    </row>
    <row r="4162" spans="1:4" x14ac:dyDescent="0.25">
      <c r="A4162" s="7" t="str">
        <f t="shared" si="64"/>
        <v>2008.1</v>
      </c>
      <c r="B4162" s="54">
        <v>39476</v>
      </c>
      <c r="C4162" s="52">
        <v>4.34</v>
      </c>
      <c r="D4162" s="9"/>
    </row>
    <row r="4163" spans="1:4" x14ac:dyDescent="0.25">
      <c r="A4163" s="7" t="str">
        <f t="shared" si="64"/>
        <v>2008.1</v>
      </c>
      <c r="B4163" s="54">
        <v>39475</v>
      </c>
      <c r="C4163" s="52">
        <v>4.29</v>
      </c>
      <c r="D4163" s="9"/>
    </row>
    <row r="4164" spans="1:4" x14ac:dyDescent="0.25">
      <c r="A4164" s="7" t="str">
        <f t="shared" ref="A4164:A4227" si="65">YEAR(B4164)&amp;"."&amp;INT((MONTH(B4164)-1)/3)+1</f>
        <v>2008.1</v>
      </c>
      <c r="B4164" s="54">
        <v>39472</v>
      </c>
      <c r="C4164" s="52">
        <v>4.28</v>
      </c>
      <c r="D4164" s="9"/>
    </row>
    <row r="4165" spans="1:4" x14ac:dyDescent="0.25">
      <c r="A4165" s="7" t="str">
        <f t="shared" si="65"/>
        <v>2008.1</v>
      </c>
      <c r="B4165" s="54">
        <v>39471</v>
      </c>
      <c r="C4165" s="52">
        <v>4.3600000000000003</v>
      </c>
      <c r="D4165" s="9"/>
    </row>
    <row r="4166" spans="1:4" x14ac:dyDescent="0.25">
      <c r="A4166" s="7" t="str">
        <f t="shared" si="65"/>
        <v>2008.1</v>
      </c>
      <c r="B4166" s="54">
        <v>39470</v>
      </c>
      <c r="C4166" s="52">
        <v>4.2300000000000004</v>
      </c>
      <c r="D4166" s="9"/>
    </row>
    <row r="4167" spans="1:4" x14ac:dyDescent="0.25">
      <c r="A4167" s="7" t="str">
        <f t="shared" si="65"/>
        <v>2008.1</v>
      </c>
      <c r="B4167" s="54">
        <v>39469</v>
      </c>
      <c r="C4167" s="52">
        <v>4.2300000000000004</v>
      </c>
      <c r="D4167" s="9"/>
    </row>
    <row r="4168" spans="1:4" x14ac:dyDescent="0.25">
      <c r="A4168" s="7" t="str">
        <f t="shared" si="65"/>
        <v>2008.1</v>
      </c>
      <c r="B4168" s="54">
        <v>39468</v>
      </c>
      <c r="C4168" s="52">
        <v>4.28</v>
      </c>
      <c r="D4168" s="9"/>
    </row>
    <row r="4169" spans="1:4" x14ac:dyDescent="0.25">
      <c r="A4169" s="7" t="str">
        <f t="shared" si="65"/>
        <v>2008.1</v>
      </c>
      <c r="B4169" s="54">
        <v>39465</v>
      </c>
      <c r="C4169" s="52">
        <v>4.28</v>
      </c>
      <c r="D4169" s="9"/>
    </row>
    <row r="4170" spans="1:4" x14ac:dyDescent="0.25">
      <c r="A4170" s="7" t="str">
        <f t="shared" si="65"/>
        <v>2008.1</v>
      </c>
      <c r="B4170" s="54">
        <v>39464</v>
      </c>
      <c r="C4170" s="52">
        <v>4.25</v>
      </c>
      <c r="D4170" s="9"/>
    </row>
    <row r="4171" spans="1:4" x14ac:dyDescent="0.25">
      <c r="A4171" s="7" t="str">
        <f t="shared" si="65"/>
        <v>2008.1</v>
      </c>
      <c r="B4171" s="54">
        <v>39463</v>
      </c>
      <c r="C4171" s="52">
        <v>4.32</v>
      </c>
      <c r="D4171" s="9"/>
    </row>
    <row r="4172" spans="1:4" x14ac:dyDescent="0.25">
      <c r="A4172" s="7" t="str">
        <f t="shared" si="65"/>
        <v>2008.1</v>
      </c>
      <c r="B4172" s="54">
        <v>39462</v>
      </c>
      <c r="C4172" s="52">
        <v>4.28</v>
      </c>
      <c r="D4172" s="9"/>
    </row>
    <row r="4173" spans="1:4" x14ac:dyDescent="0.25">
      <c r="A4173" s="7" t="str">
        <f t="shared" si="65"/>
        <v>2008.1</v>
      </c>
      <c r="B4173" s="54">
        <v>39461</v>
      </c>
      <c r="C4173" s="52">
        <v>4.37</v>
      </c>
      <c r="D4173" s="9"/>
    </row>
    <row r="4174" spans="1:4" x14ac:dyDescent="0.25">
      <c r="A4174" s="7" t="str">
        <f t="shared" si="65"/>
        <v>2008.1</v>
      </c>
      <c r="B4174" s="54">
        <v>39458</v>
      </c>
      <c r="C4174" s="52">
        <v>4.3899999999999997</v>
      </c>
      <c r="D4174" s="9"/>
    </row>
    <row r="4175" spans="1:4" x14ac:dyDescent="0.25">
      <c r="A4175" s="7" t="str">
        <f t="shared" si="65"/>
        <v>2008.1</v>
      </c>
      <c r="B4175" s="54">
        <v>39457</v>
      </c>
      <c r="C4175" s="52">
        <v>4.4400000000000004</v>
      </c>
      <c r="D4175" s="9"/>
    </row>
    <row r="4176" spans="1:4" x14ac:dyDescent="0.25">
      <c r="A4176" s="7" t="str">
        <f t="shared" si="65"/>
        <v>2008.1</v>
      </c>
      <c r="B4176" s="54">
        <v>39456</v>
      </c>
      <c r="C4176" s="52">
        <v>4.32</v>
      </c>
      <c r="D4176" s="9"/>
    </row>
    <row r="4177" spans="1:4" x14ac:dyDescent="0.25">
      <c r="A4177" s="7" t="str">
        <f t="shared" si="65"/>
        <v>2008.1</v>
      </c>
      <c r="B4177" s="54">
        <v>39455</v>
      </c>
      <c r="C4177" s="52">
        <v>4.3499999999999996</v>
      </c>
      <c r="D4177" s="9"/>
    </row>
    <row r="4178" spans="1:4" x14ac:dyDescent="0.25">
      <c r="A4178" s="7" t="str">
        <f t="shared" si="65"/>
        <v>2008.1</v>
      </c>
      <c r="B4178" s="54">
        <v>39454</v>
      </c>
      <c r="C4178" s="52">
        <v>4.34</v>
      </c>
      <c r="D4178" s="9"/>
    </row>
    <row r="4179" spans="1:4" x14ac:dyDescent="0.25">
      <c r="A4179" s="7" t="str">
        <f t="shared" si="65"/>
        <v>2008.1</v>
      </c>
      <c r="B4179" s="54">
        <v>39451</v>
      </c>
      <c r="C4179" s="52">
        <v>4.3600000000000003</v>
      </c>
      <c r="D4179" s="9"/>
    </row>
    <row r="4180" spans="1:4" x14ac:dyDescent="0.25">
      <c r="A4180" s="7" t="str">
        <f t="shared" si="65"/>
        <v>2008.1</v>
      </c>
      <c r="B4180" s="54">
        <v>39450</v>
      </c>
      <c r="C4180" s="52">
        <v>4.37</v>
      </c>
      <c r="D4180" s="9"/>
    </row>
    <row r="4181" spans="1:4" x14ac:dyDescent="0.25">
      <c r="A4181" s="7" t="str">
        <f t="shared" si="65"/>
        <v>2008.1</v>
      </c>
      <c r="B4181" s="54">
        <v>39449</v>
      </c>
      <c r="C4181" s="52">
        <v>4.3499999999999996</v>
      </c>
      <c r="D4181" s="9"/>
    </row>
    <row r="4182" spans="1:4" x14ac:dyDescent="0.25">
      <c r="A4182" s="7" t="str">
        <f t="shared" si="65"/>
        <v>2008.1</v>
      </c>
      <c r="B4182" s="54">
        <v>39448</v>
      </c>
      <c r="C4182" s="52">
        <v>4.45</v>
      </c>
      <c r="D4182" s="9"/>
    </row>
    <row r="4183" spans="1:4" x14ac:dyDescent="0.25">
      <c r="A4183" s="7" t="str">
        <f t="shared" si="65"/>
        <v>2007.4</v>
      </c>
      <c r="B4183" s="54">
        <v>39447</v>
      </c>
      <c r="C4183" s="52">
        <v>4.45</v>
      </c>
      <c r="D4183" s="9"/>
    </row>
    <row r="4184" spans="1:4" x14ac:dyDescent="0.25">
      <c r="A4184" s="7" t="str">
        <f t="shared" si="65"/>
        <v>2007.4</v>
      </c>
      <c r="B4184" s="54">
        <v>39444</v>
      </c>
      <c r="C4184" s="52">
        <v>4.51</v>
      </c>
      <c r="D4184" s="9"/>
    </row>
    <row r="4185" spans="1:4" x14ac:dyDescent="0.25">
      <c r="A4185" s="7" t="str">
        <f t="shared" si="65"/>
        <v>2007.4</v>
      </c>
      <c r="B4185" s="54">
        <v>39443</v>
      </c>
      <c r="C4185" s="52">
        <v>4.6100000000000003</v>
      </c>
      <c r="D4185" s="9"/>
    </row>
    <row r="4186" spans="1:4" x14ac:dyDescent="0.25">
      <c r="A4186" s="7" t="str">
        <f t="shared" si="65"/>
        <v>2007.4</v>
      </c>
      <c r="B4186" s="54">
        <v>39442</v>
      </c>
      <c r="C4186" s="52">
        <v>4.68</v>
      </c>
      <c r="D4186" s="9"/>
    </row>
    <row r="4187" spans="1:4" x14ac:dyDescent="0.25">
      <c r="A4187" s="7" t="str">
        <f t="shared" si="65"/>
        <v>2007.4</v>
      </c>
      <c r="B4187" s="54">
        <v>39441</v>
      </c>
      <c r="C4187" s="52">
        <v>4.62</v>
      </c>
      <c r="D4187" s="9"/>
    </row>
    <row r="4188" spans="1:4" x14ac:dyDescent="0.25">
      <c r="A4188" s="7" t="str">
        <f t="shared" si="65"/>
        <v>2007.4</v>
      </c>
      <c r="B4188" s="54">
        <v>39440</v>
      </c>
      <c r="C4188" s="52">
        <v>4.62</v>
      </c>
      <c r="D4188" s="9"/>
    </row>
    <row r="4189" spans="1:4" x14ac:dyDescent="0.25">
      <c r="A4189" s="7" t="str">
        <f t="shared" si="65"/>
        <v>2007.4</v>
      </c>
      <c r="B4189" s="54">
        <v>39437</v>
      </c>
      <c r="C4189" s="52">
        <v>4.58</v>
      </c>
      <c r="D4189" s="9"/>
    </row>
    <row r="4190" spans="1:4" x14ac:dyDescent="0.25">
      <c r="A4190" s="7" t="str">
        <f t="shared" si="65"/>
        <v>2007.4</v>
      </c>
      <c r="B4190" s="54">
        <v>39436</v>
      </c>
      <c r="C4190" s="52">
        <v>4.46</v>
      </c>
      <c r="D4190" s="9"/>
    </row>
    <row r="4191" spans="1:4" x14ac:dyDescent="0.25">
      <c r="A4191" s="7" t="str">
        <f t="shared" si="65"/>
        <v>2007.4</v>
      </c>
      <c r="B4191" s="54">
        <v>39435</v>
      </c>
      <c r="C4191" s="52">
        <v>4.47</v>
      </c>
      <c r="D4191" s="9"/>
    </row>
    <row r="4192" spans="1:4" x14ac:dyDescent="0.25">
      <c r="A4192" s="7" t="str">
        <f t="shared" si="65"/>
        <v>2007.4</v>
      </c>
      <c r="B4192" s="54">
        <v>39434</v>
      </c>
      <c r="C4192" s="52">
        <v>4.55</v>
      </c>
      <c r="D4192" s="9"/>
    </row>
    <row r="4193" spans="1:4" x14ac:dyDescent="0.25">
      <c r="A4193" s="7" t="str">
        <f t="shared" si="65"/>
        <v>2007.4</v>
      </c>
      <c r="B4193" s="54">
        <v>39433</v>
      </c>
      <c r="C4193" s="52">
        <v>4.62</v>
      </c>
      <c r="D4193" s="9"/>
    </row>
    <row r="4194" spans="1:4" x14ac:dyDescent="0.25">
      <c r="A4194" s="7" t="str">
        <f t="shared" si="65"/>
        <v>2007.4</v>
      </c>
      <c r="B4194" s="54">
        <v>39430</v>
      </c>
      <c r="C4194" s="52">
        <v>4.66</v>
      </c>
      <c r="D4194" s="9"/>
    </row>
    <row r="4195" spans="1:4" x14ac:dyDescent="0.25">
      <c r="A4195" s="7" t="str">
        <f t="shared" si="65"/>
        <v>2007.4</v>
      </c>
      <c r="B4195" s="54">
        <v>39429</v>
      </c>
      <c r="C4195" s="52">
        <v>4.6100000000000003</v>
      </c>
      <c r="D4195" s="9"/>
    </row>
    <row r="4196" spans="1:4" x14ac:dyDescent="0.25">
      <c r="A4196" s="7" t="str">
        <f t="shared" si="65"/>
        <v>2007.4</v>
      </c>
      <c r="B4196" s="54">
        <v>39428</v>
      </c>
      <c r="C4196" s="52">
        <v>4.51</v>
      </c>
      <c r="D4196" s="9"/>
    </row>
    <row r="4197" spans="1:4" x14ac:dyDescent="0.25">
      <c r="A4197" s="7" t="str">
        <f t="shared" si="65"/>
        <v>2007.4</v>
      </c>
      <c r="B4197" s="54">
        <v>39427</v>
      </c>
      <c r="C4197" s="52">
        <v>4.47</v>
      </c>
      <c r="D4197" s="9"/>
    </row>
    <row r="4198" spans="1:4" x14ac:dyDescent="0.25">
      <c r="A4198" s="7" t="str">
        <f t="shared" si="65"/>
        <v>2007.4</v>
      </c>
      <c r="B4198" s="54">
        <v>39426</v>
      </c>
      <c r="C4198" s="52">
        <v>4.5999999999999996</v>
      </c>
      <c r="D4198" s="9"/>
    </row>
    <row r="4199" spans="1:4" x14ac:dyDescent="0.25">
      <c r="A4199" s="7" t="str">
        <f t="shared" si="65"/>
        <v>2007.4</v>
      </c>
      <c r="B4199" s="54">
        <v>39423</v>
      </c>
      <c r="C4199" s="52">
        <v>4.58</v>
      </c>
      <c r="D4199" s="9"/>
    </row>
    <row r="4200" spans="1:4" x14ac:dyDescent="0.25">
      <c r="A4200" s="7" t="str">
        <f t="shared" si="65"/>
        <v>2007.4</v>
      </c>
      <c r="B4200" s="54">
        <v>39422</v>
      </c>
      <c r="C4200" s="52">
        <v>4.49</v>
      </c>
      <c r="D4200" s="9"/>
    </row>
    <row r="4201" spans="1:4" x14ac:dyDescent="0.25">
      <c r="A4201" s="7" t="str">
        <f t="shared" si="65"/>
        <v>2007.4</v>
      </c>
      <c r="B4201" s="54">
        <v>39421</v>
      </c>
      <c r="C4201" s="52">
        <v>4.3899999999999997</v>
      </c>
      <c r="D4201" s="9"/>
    </row>
    <row r="4202" spans="1:4" x14ac:dyDescent="0.25">
      <c r="A4202" s="7" t="str">
        <f t="shared" si="65"/>
        <v>2007.4</v>
      </c>
      <c r="B4202" s="54">
        <v>39420</v>
      </c>
      <c r="C4202" s="52">
        <v>4.34</v>
      </c>
      <c r="D4202" s="9"/>
    </row>
    <row r="4203" spans="1:4" x14ac:dyDescent="0.25">
      <c r="A4203" s="7" t="str">
        <f t="shared" si="65"/>
        <v>2007.4</v>
      </c>
      <c r="B4203" s="54">
        <v>39419</v>
      </c>
      <c r="C4203" s="52">
        <v>4.34</v>
      </c>
      <c r="D4203" s="9"/>
    </row>
    <row r="4204" spans="1:4" x14ac:dyDescent="0.25">
      <c r="A4204" s="7" t="str">
        <f t="shared" si="65"/>
        <v>2007.4</v>
      </c>
      <c r="B4204" s="54">
        <v>39416</v>
      </c>
      <c r="C4204" s="52">
        <v>4.4000000000000004</v>
      </c>
      <c r="D4204" s="9"/>
    </row>
    <row r="4205" spans="1:4" x14ac:dyDescent="0.25">
      <c r="A4205" s="7" t="str">
        <f t="shared" si="65"/>
        <v>2007.4</v>
      </c>
      <c r="B4205" s="54">
        <v>39415</v>
      </c>
      <c r="C4205" s="52">
        <v>4.3499999999999996</v>
      </c>
      <c r="D4205" s="9"/>
    </row>
    <row r="4206" spans="1:4" x14ac:dyDescent="0.25">
      <c r="A4206" s="7" t="str">
        <f t="shared" si="65"/>
        <v>2007.4</v>
      </c>
      <c r="B4206" s="54">
        <v>39414</v>
      </c>
      <c r="C4206" s="52">
        <v>4.41</v>
      </c>
      <c r="D4206" s="9"/>
    </row>
    <row r="4207" spans="1:4" x14ac:dyDescent="0.25">
      <c r="A4207" s="7" t="str">
        <f t="shared" si="65"/>
        <v>2007.4</v>
      </c>
      <c r="B4207" s="54">
        <v>39413</v>
      </c>
      <c r="C4207" s="52">
        <v>4.3600000000000003</v>
      </c>
      <c r="D4207" s="9"/>
    </row>
    <row r="4208" spans="1:4" x14ac:dyDescent="0.25">
      <c r="A4208" s="7" t="str">
        <f t="shared" si="65"/>
        <v>2007.4</v>
      </c>
      <c r="B4208" s="54">
        <v>39412</v>
      </c>
      <c r="C4208" s="52">
        <v>4.26</v>
      </c>
      <c r="D4208" s="9"/>
    </row>
    <row r="4209" spans="1:4" x14ac:dyDescent="0.25">
      <c r="A4209" s="7" t="str">
        <f t="shared" si="65"/>
        <v>2007.4</v>
      </c>
      <c r="B4209" s="54">
        <v>39409</v>
      </c>
      <c r="C4209" s="52">
        <v>4.43</v>
      </c>
      <c r="D4209" s="9"/>
    </row>
    <row r="4210" spans="1:4" x14ac:dyDescent="0.25">
      <c r="A4210" s="7" t="str">
        <f t="shared" si="65"/>
        <v>2007.4</v>
      </c>
      <c r="B4210" s="54">
        <v>39408</v>
      </c>
      <c r="C4210" s="52">
        <v>4.46</v>
      </c>
      <c r="D4210" s="9"/>
    </row>
    <row r="4211" spans="1:4" x14ac:dyDescent="0.25">
      <c r="A4211" s="7" t="str">
        <f t="shared" si="65"/>
        <v>2007.4</v>
      </c>
      <c r="B4211" s="54">
        <v>39407</v>
      </c>
      <c r="C4211" s="52">
        <v>4.46</v>
      </c>
      <c r="D4211" s="9"/>
    </row>
    <row r="4212" spans="1:4" x14ac:dyDescent="0.25">
      <c r="A4212" s="7" t="str">
        <f t="shared" si="65"/>
        <v>2007.4</v>
      </c>
      <c r="B4212" s="54">
        <v>39406</v>
      </c>
      <c r="C4212" s="52">
        <v>4.49</v>
      </c>
      <c r="D4212" s="9"/>
    </row>
    <row r="4213" spans="1:4" x14ac:dyDescent="0.25">
      <c r="A4213" s="7" t="str">
        <f t="shared" si="65"/>
        <v>2007.4</v>
      </c>
      <c r="B4213" s="54">
        <v>39405</v>
      </c>
      <c r="C4213" s="52">
        <v>4.47</v>
      </c>
      <c r="D4213" s="9"/>
    </row>
    <row r="4214" spans="1:4" x14ac:dyDescent="0.25">
      <c r="A4214" s="7" t="str">
        <f t="shared" si="65"/>
        <v>2007.4</v>
      </c>
      <c r="B4214" s="54">
        <v>39402</v>
      </c>
      <c r="C4214" s="52">
        <v>4.5199999999999996</v>
      </c>
      <c r="D4214" s="9"/>
    </row>
    <row r="4215" spans="1:4" x14ac:dyDescent="0.25">
      <c r="A4215" s="7" t="str">
        <f t="shared" si="65"/>
        <v>2007.4</v>
      </c>
      <c r="B4215" s="54">
        <v>39401</v>
      </c>
      <c r="C4215" s="52">
        <v>4.54</v>
      </c>
      <c r="D4215" s="9"/>
    </row>
    <row r="4216" spans="1:4" x14ac:dyDescent="0.25">
      <c r="A4216" s="7" t="str">
        <f t="shared" si="65"/>
        <v>2007.4</v>
      </c>
      <c r="B4216" s="54">
        <v>39400</v>
      </c>
      <c r="C4216" s="52">
        <v>4.6100000000000003</v>
      </c>
      <c r="D4216" s="9"/>
    </row>
    <row r="4217" spans="1:4" x14ac:dyDescent="0.25">
      <c r="A4217" s="7" t="str">
        <f t="shared" si="65"/>
        <v>2007.4</v>
      </c>
      <c r="B4217" s="54">
        <v>39399</v>
      </c>
      <c r="C4217" s="52">
        <v>4.6100000000000003</v>
      </c>
      <c r="D4217" s="9"/>
    </row>
    <row r="4218" spans="1:4" x14ac:dyDescent="0.25">
      <c r="A4218" s="7" t="str">
        <f t="shared" si="65"/>
        <v>2007.4</v>
      </c>
      <c r="B4218" s="54">
        <v>39395</v>
      </c>
      <c r="C4218" s="52">
        <v>4.6100000000000003</v>
      </c>
      <c r="D4218" s="9"/>
    </row>
    <row r="4219" spans="1:4" x14ac:dyDescent="0.25">
      <c r="A4219" s="7" t="str">
        <f t="shared" si="65"/>
        <v>2007.4</v>
      </c>
      <c r="B4219" s="54">
        <v>39394</v>
      </c>
      <c r="C4219" s="52">
        <v>4.67</v>
      </c>
      <c r="D4219" s="9"/>
    </row>
    <row r="4220" spans="1:4" x14ac:dyDescent="0.25">
      <c r="A4220" s="7" t="str">
        <f t="shared" si="65"/>
        <v>2007.4</v>
      </c>
      <c r="B4220" s="54">
        <v>39393</v>
      </c>
      <c r="C4220" s="52">
        <v>4.67</v>
      </c>
      <c r="D4220" s="9"/>
    </row>
    <row r="4221" spans="1:4" x14ac:dyDescent="0.25">
      <c r="A4221" s="7" t="str">
        <f t="shared" si="65"/>
        <v>2007.4</v>
      </c>
      <c r="B4221" s="54">
        <v>39392</v>
      </c>
      <c r="C4221" s="52">
        <v>4.66</v>
      </c>
      <c r="D4221" s="9"/>
    </row>
    <row r="4222" spans="1:4" x14ac:dyDescent="0.25">
      <c r="A4222" s="7" t="str">
        <f t="shared" si="65"/>
        <v>2007.4</v>
      </c>
      <c r="B4222" s="54">
        <v>39391</v>
      </c>
      <c r="C4222" s="52">
        <v>4.63</v>
      </c>
      <c r="D4222" s="9"/>
    </row>
    <row r="4223" spans="1:4" x14ac:dyDescent="0.25">
      <c r="A4223" s="7" t="str">
        <f t="shared" si="65"/>
        <v>2007.4</v>
      </c>
      <c r="B4223" s="54">
        <v>39388</v>
      </c>
      <c r="C4223" s="52">
        <v>4.6100000000000003</v>
      </c>
      <c r="D4223" s="9"/>
    </row>
    <row r="4224" spans="1:4" x14ac:dyDescent="0.25">
      <c r="A4224" s="7" t="str">
        <f t="shared" si="65"/>
        <v>2007.4</v>
      </c>
      <c r="B4224" s="54">
        <v>39387</v>
      </c>
      <c r="C4224" s="52">
        <v>4.6399999999999997</v>
      </c>
      <c r="D4224" s="9"/>
    </row>
    <row r="4225" spans="1:4" x14ac:dyDescent="0.25">
      <c r="A4225" s="7" t="str">
        <f t="shared" si="65"/>
        <v>2007.4</v>
      </c>
      <c r="B4225" s="54">
        <v>39386</v>
      </c>
      <c r="C4225" s="52">
        <v>4.74</v>
      </c>
      <c r="D4225" s="9"/>
    </row>
    <row r="4226" spans="1:4" x14ac:dyDescent="0.25">
      <c r="A4226" s="7" t="str">
        <f t="shared" si="65"/>
        <v>2007.4</v>
      </c>
      <c r="B4226" s="54">
        <v>39385</v>
      </c>
      <c r="C4226" s="52">
        <v>4.68</v>
      </c>
      <c r="D4226" s="9"/>
    </row>
    <row r="4227" spans="1:4" x14ac:dyDescent="0.25">
      <c r="A4227" s="7" t="str">
        <f t="shared" si="65"/>
        <v>2007.4</v>
      </c>
      <c r="B4227" s="54">
        <v>39384</v>
      </c>
      <c r="C4227" s="52">
        <v>4.66</v>
      </c>
      <c r="D4227" s="9"/>
    </row>
    <row r="4228" spans="1:4" x14ac:dyDescent="0.25">
      <c r="A4228" s="7" t="str">
        <f t="shared" ref="A4228:A4291" si="66">YEAR(B4228)&amp;"."&amp;INT((MONTH(B4228)-1)/3)+1</f>
        <v>2007.4</v>
      </c>
      <c r="B4228" s="54">
        <v>39381</v>
      </c>
      <c r="C4228" s="52">
        <v>4.68</v>
      </c>
      <c r="D4228" s="9"/>
    </row>
    <row r="4229" spans="1:4" x14ac:dyDescent="0.25">
      <c r="A4229" s="7" t="str">
        <f t="shared" si="66"/>
        <v>2007.4</v>
      </c>
      <c r="B4229" s="54">
        <v>39380</v>
      </c>
      <c r="C4229" s="52">
        <v>4.66</v>
      </c>
      <c r="D4229" s="9"/>
    </row>
    <row r="4230" spans="1:4" x14ac:dyDescent="0.25">
      <c r="A4230" s="7" t="str">
        <f t="shared" si="66"/>
        <v>2007.4</v>
      </c>
      <c r="B4230" s="54">
        <v>39379</v>
      </c>
      <c r="C4230" s="52">
        <v>4.6399999999999997</v>
      </c>
      <c r="D4230" s="9"/>
    </row>
    <row r="4231" spans="1:4" x14ac:dyDescent="0.25">
      <c r="A4231" s="7" t="str">
        <f t="shared" si="66"/>
        <v>2007.4</v>
      </c>
      <c r="B4231" s="54">
        <v>39378</v>
      </c>
      <c r="C4231" s="52">
        <v>4.6900000000000004</v>
      </c>
      <c r="D4231" s="9"/>
    </row>
    <row r="4232" spans="1:4" x14ac:dyDescent="0.25">
      <c r="A4232" s="7" t="str">
        <f t="shared" si="66"/>
        <v>2007.4</v>
      </c>
      <c r="B4232" s="54">
        <v>39377</v>
      </c>
      <c r="C4232" s="52">
        <v>4.68</v>
      </c>
      <c r="D4232" s="9"/>
    </row>
    <row r="4233" spans="1:4" x14ac:dyDescent="0.25">
      <c r="A4233" s="7" t="str">
        <f t="shared" si="66"/>
        <v>2007.4</v>
      </c>
      <c r="B4233" s="54">
        <v>39374</v>
      </c>
      <c r="C4233" s="52">
        <v>4.68</v>
      </c>
      <c r="D4233" s="9"/>
    </row>
    <row r="4234" spans="1:4" x14ac:dyDescent="0.25">
      <c r="A4234" s="7" t="str">
        <f t="shared" si="66"/>
        <v>2007.4</v>
      </c>
      <c r="B4234" s="54">
        <v>39373</v>
      </c>
      <c r="C4234" s="52">
        <v>4.78</v>
      </c>
      <c r="D4234" s="9"/>
    </row>
    <row r="4235" spans="1:4" x14ac:dyDescent="0.25">
      <c r="A4235" s="7" t="str">
        <f t="shared" si="66"/>
        <v>2007.4</v>
      </c>
      <c r="B4235" s="54">
        <v>39372</v>
      </c>
      <c r="C4235" s="52">
        <v>4.82</v>
      </c>
      <c r="D4235" s="9"/>
    </row>
    <row r="4236" spans="1:4" x14ac:dyDescent="0.25">
      <c r="A4236" s="7" t="str">
        <f t="shared" si="66"/>
        <v>2007.4</v>
      </c>
      <c r="B4236" s="54">
        <v>39371</v>
      </c>
      <c r="C4236" s="52">
        <v>4.9000000000000004</v>
      </c>
      <c r="D4236" s="9"/>
    </row>
    <row r="4237" spans="1:4" x14ac:dyDescent="0.25">
      <c r="A4237" s="7" t="str">
        <f t="shared" si="66"/>
        <v>2007.4</v>
      </c>
      <c r="B4237" s="54">
        <v>39370</v>
      </c>
      <c r="C4237" s="52">
        <v>4.91</v>
      </c>
      <c r="D4237" s="9"/>
    </row>
    <row r="4238" spans="1:4" x14ac:dyDescent="0.25">
      <c r="A4238" s="7" t="str">
        <f t="shared" si="66"/>
        <v>2007.4</v>
      </c>
      <c r="B4238" s="54">
        <v>39367</v>
      </c>
      <c r="C4238" s="52">
        <v>4.91</v>
      </c>
      <c r="D4238" s="9"/>
    </row>
    <row r="4239" spans="1:4" x14ac:dyDescent="0.25">
      <c r="A4239" s="7" t="str">
        <f t="shared" si="66"/>
        <v>2007.4</v>
      </c>
      <c r="B4239" s="54">
        <v>39366</v>
      </c>
      <c r="C4239" s="52">
        <v>4.87</v>
      </c>
      <c r="D4239" s="9"/>
    </row>
    <row r="4240" spans="1:4" x14ac:dyDescent="0.25">
      <c r="A4240" s="7" t="str">
        <f t="shared" si="66"/>
        <v>2007.4</v>
      </c>
      <c r="B4240" s="54">
        <v>39365</v>
      </c>
      <c r="C4240" s="52">
        <v>4.8600000000000003</v>
      </c>
      <c r="D4240" s="9"/>
    </row>
    <row r="4241" spans="1:4" x14ac:dyDescent="0.25">
      <c r="A4241" s="7" t="str">
        <f t="shared" si="66"/>
        <v>2007.4</v>
      </c>
      <c r="B4241" s="54">
        <v>39364</v>
      </c>
      <c r="C4241" s="52">
        <v>4.87</v>
      </c>
      <c r="D4241" s="9"/>
    </row>
    <row r="4242" spans="1:4" x14ac:dyDescent="0.25">
      <c r="A4242" s="7" t="str">
        <f t="shared" si="66"/>
        <v>2007.4</v>
      </c>
      <c r="B4242" s="54">
        <v>39363</v>
      </c>
      <c r="C4242" s="52">
        <v>4.87</v>
      </c>
      <c r="D4242" s="9"/>
    </row>
    <row r="4243" spans="1:4" x14ac:dyDescent="0.25">
      <c r="A4243" s="7" t="str">
        <f t="shared" si="66"/>
        <v>2007.4</v>
      </c>
      <c r="B4243" s="54">
        <v>39360</v>
      </c>
      <c r="C4243" s="52">
        <v>4.87</v>
      </c>
      <c r="D4243" s="9"/>
    </row>
    <row r="4244" spans="1:4" x14ac:dyDescent="0.25">
      <c r="A4244" s="7" t="str">
        <f t="shared" si="66"/>
        <v>2007.4</v>
      </c>
      <c r="B4244" s="54">
        <v>39359</v>
      </c>
      <c r="C4244" s="52">
        <v>4.7699999999999996</v>
      </c>
      <c r="D4244" s="9"/>
    </row>
    <row r="4245" spans="1:4" x14ac:dyDescent="0.25">
      <c r="A4245" s="7" t="str">
        <f t="shared" si="66"/>
        <v>2007.4</v>
      </c>
      <c r="B4245" s="54">
        <v>39358</v>
      </c>
      <c r="C4245" s="52">
        <v>4.79</v>
      </c>
      <c r="D4245" s="9"/>
    </row>
    <row r="4246" spans="1:4" x14ac:dyDescent="0.25">
      <c r="A4246" s="7" t="str">
        <f t="shared" si="66"/>
        <v>2007.4</v>
      </c>
      <c r="B4246" s="54">
        <v>39357</v>
      </c>
      <c r="C4246" s="52">
        <v>4.7699999999999996</v>
      </c>
      <c r="D4246" s="9"/>
    </row>
    <row r="4247" spans="1:4" x14ac:dyDescent="0.25">
      <c r="A4247" s="7" t="str">
        <f t="shared" si="66"/>
        <v>2007.4</v>
      </c>
      <c r="B4247" s="54">
        <v>39356</v>
      </c>
      <c r="C4247" s="52">
        <v>4.79</v>
      </c>
      <c r="D4247" s="9"/>
    </row>
    <row r="4248" spans="1:4" x14ac:dyDescent="0.25">
      <c r="A4248" s="7" t="str">
        <f t="shared" si="66"/>
        <v>2007.3</v>
      </c>
      <c r="B4248" s="54">
        <v>39353</v>
      </c>
      <c r="C4248" s="52">
        <v>4.83</v>
      </c>
      <c r="D4248" s="9"/>
    </row>
    <row r="4249" spans="1:4" x14ac:dyDescent="0.25">
      <c r="A4249" s="7" t="str">
        <f t="shared" si="66"/>
        <v>2007.3</v>
      </c>
      <c r="B4249" s="54">
        <v>39352</v>
      </c>
      <c r="C4249" s="52">
        <v>4.84</v>
      </c>
      <c r="D4249" s="9"/>
    </row>
    <row r="4250" spans="1:4" x14ac:dyDescent="0.25">
      <c r="A4250" s="7" t="str">
        <f t="shared" si="66"/>
        <v>2007.3</v>
      </c>
      <c r="B4250" s="54">
        <v>39351</v>
      </c>
      <c r="C4250" s="52">
        <v>4.9000000000000004</v>
      </c>
      <c r="D4250" s="9"/>
    </row>
    <row r="4251" spans="1:4" x14ac:dyDescent="0.25">
      <c r="A4251" s="7" t="str">
        <f t="shared" si="66"/>
        <v>2007.3</v>
      </c>
      <c r="B4251" s="54">
        <v>39350</v>
      </c>
      <c r="C4251" s="52">
        <v>4.8899999999999997</v>
      </c>
      <c r="D4251" s="9"/>
    </row>
    <row r="4252" spans="1:4" x14ac:dyDescent="0.25">
      <c r="A4252" s="7" t="str">
        <f t="shared" si="66"/>
        <v>2007.3</v>
      </c>
      <c r="B4252" s="54">
        <v>39349</v>
      </c>
      <c r="C4252" s="52">
        <v>4.88</v>
      </c>
      <c r="D4252" s="9"/>
    </row>
    <row r="4253" spans="1:4" x14ac:dyDescent="0.25">
      <c r="A4253" s="7" t="str">
        <f t="shared" si="66"/>
        <v>2007.3</v>
      </c>
      <c r="B4253" s="54">
        <v>39346</v>
      </c>
      <c r="C4253" s="52">
        <v>4.8899999999999997</v>
      </c>
      <c r="D4253" s="9"/>
    </row>
    <row r="4254" spans="1:4" x14ac:dyDescent="0.25">
      <c r="A4254" s="7" t="str">
        <f t="shared" si="66"/>
        <v>2007.3</v>
      </c>
      <c r="B4254" s="54">
        <v>39345</v>
      </c>
      <c r="C4254" s="52">
        <v>4.96</v>
      </c>
      <c r="D4254" s="9"/>
    </row>
    <row r="4255" spans="1:4" x14ac:dyDescent="0.25">
      <c r="A4255" s="7" t="str">
        <f t="shared" si="66"/>
        <v>2007.3</v>
      </c>
      <c r="B4255" s="54">
        <v>39344</v>
      </c>
      <c r="C4255" s="52">
        <v>4.83</v>
      </c>
      <c r="D4255" s="9"/>
    </row>
    <row r="4256" spans="1:4" x14ac:dyDescent="0.25">
      <c r="A4256" s="7" t="str">
        <f t="shared" si="66"/>
        <v>2007.3</v>
      </c>
      <c r="B4256" s="54">
        <v>39343</v>
      </c>
      <c r="C4256" s="52">
        <v>4.7699999999999996</v>
      </c>
      <c r="D4256" s="9"/>
    </row>
    <row r="4257" spans="1:4" x14ac:dyDescent="0.25">
      <c r="A4257" s="7" t="str">
        <f t="shared" si="66"/>
        <v>2007.3</v>
      </c>
      <c r="B4257" s="54">
        <v>39342</v>
      </c>
      <c r="C4257" s="52">
        <v>4.72</v>
      </c>
      <c r="D4257" s="9"/>
    </row>
    <row r="4258" spans="1:4" x14ac:dyDescent="0.25">
      <c r="A4258" s="7" t="str">
        <f t="shared" si="66"/>
        <v>2007.3</v>
      </c>
      <c r="B4258" s="54">
        <v>39339</v>
      </c>
      <c r="C4258" s="52">
        <v>4.72</v>
      </c>
      <c r="D4258" s="9"/>
    </row>
    <row r="4259" spans="1:4" x14ac:dyDescent="0.25">
      <c r="A4259" s="7" t="str">
        <f t="shared" si="66"/>
        <v>2007.3</v>
      </c>
      <c r="B4259" s="54">
        <v>39338</v>
      </c>
      <c r="C4259" s="52">
        <v>4.75</v>
      </c>
      <c r="D4259" s="9"/>
    </row>
    <row r="4260" spans="1:4" x14ac:dyDescent="0.25">
      <c r="A4260" s="7" t="str">
        <f t="shared" si="66"/>
        <v>2007.3</v>
      </c>
      <c r="B4260" s="54">
        <v>39337</v>
      </c>
      <c r="C4260" s="52">
        <v>4.68</v>
      </c>
      <c r="D4260" s="9"/>
    </row>
    <row r="4261" spans="1:4" x14ac:dyDescent="0.25">
      <c r="A4261" s="7" t="str">
        <f t="shared" si="66"/>
        <v>2007.3</v>
      </c>
      <c r="B4261" s="54">
        <v>39336</v>
      </c>
      <c r="C4261" s="52">
        <v>4.6500000000000004</v>
      </c>
      <c r="D4261" s="9"/>
    </row>
    <row r="4262" spans="1:4" x14ac:dyDescent="0.25">
      <c r="A4262" s="7" t="str">
        <f t="shared" si="66"/>
        <v>2007.3</v>
      </c>
      <c r="B4262" s="54">
        <v>39335</v>
      </c>
      <c r="C4262" s="52">
        <v>4.6500000000000004</v>
      </c>
      <c r="D4262" s="9"/>
    </row>
    <row r="4263" spans="1:4" x14ac:dyDescent="0.25">
      <c r="A4263" s="7" t="str">
        <f t="shared" si="66"/>
        <v>2007.3</v>
      </c>
      <c r="B4263" s="54">
        <v>39332</v>
      </c>
      <c r="C4263" s="52">
        <v>4.7</v>
      </c>
      <c r="D4263" s="9"/>
    </row>
    <row r="4264" spans="1:4" x14ac:dyDescent="0.25">
      <c r="A4264" s="7" t="str">
        <f t="shared" si="66"/>
        <v>2007.3</v>
      </c>
      <c r="B4264" s="54">
        <v>39331</v>
      </c>
      <c r="C4264" s="52">
        <v>4.79</v>
      </c>
      <c r="D4264" s="9"/>
    </row>
    <row r="4265" spans="1:4" x14ac:dyDescent="0.25">
      <c r="A4265" s="7" t="str">
        <f t="shared" si="66"/>
        <v>2007.3</v>
      </c>
      <c r="B4265" s="54">
        <v>39330</v>
      </c>
      <c r="C4265" s="52">
        <v>4.78</v>
      </c>
      <c r="D4265" s="9"/>
    </row>
    <row r="4266" spans="1:4" x14ac:dyDescent="0.25">
      <c r="A4266" s="7" t="str">
        <f t="shared" si="66"/>
        <v>2007.3</v>
      </c>
      <c r="B4266" s="54">
        <v>39329</v>
      </c>
      <c r="C4266" s="52">
        <v>4.84</v>
      </c>
      <c r="D4266" s="9"/>
    </row>
    <row r="4267" spans="1:4" x14ac:dyDescent="0.25">
      <c r="A4267" s="7" t="str">
        <f t="shared" si="66"/>
        <v>2007.3</v>
      </c>
      <c r="B4267" s="54">
        <v>39328</v>
      </c>
      <c r="C4267" s="52">
        <v>4.83</v>
      </c>
      <c r="D4267" s="9"/>
    </row>
    <row r="4268" spans="1:4" x14ac:dyDescent="0.25">
      <c r="A4268" s="7" t="str">
        <f t="shared" si="66"/>
        <v>2007.3</v>
      </c>
      <c r="B4268" s="54">
        <v>39325</v>
      </c>
      <c r="C4268" s="52">
        <v>4.83</v>
      </c>
      <c r="D4268" s="9"/>
    </row>
    <row r="4269" spans="1:4" x14ac:dyDescent="0.25">
      <c r="A4269" s="7" t="str">
        <f t="shared" si="66"/>
        <v>2007.3</v>
      </c>
      <c r="B4269" s="54">
        <v>39324</v>
      </c>
      <c r="C4269" s="52">
        <v>4.83</v>
      </c>
      <c r="D4269" s="9"/>
    </row>
    <row r="4270" spans="1:4" x14ac:dyDescent="0.25">
      <c r="A4270" s="7" t="str">
        <f t="shared" si="66"/>
        <v>2007.3</v>
      </c>
      <c r="B4270" s="54">
        <v>39323</v>
      </c>
      <c r="C4270" s="52">
        <v>4.88</v>
      </c>
      <c r="D4270" s="9"/>
    </row>
    <row r="4271" spans="1:4" x14ac:dyDescent="0.25">
      <c r="A4271" s="7" t="str">
        <f t="shared" si="66"/>
        <v>2007.3</v>
      </c>
      <c r="B4271" s="54">
        <v>39322</v>
      </c>
      <c r="C4271" s="52">
        <v>4.8600000000000003</v>
      </c>
      <c r="D4271" s="9"/>
    </row>
    <row r="4272" spans="1:4" x14ac:dyDescent="0.25">
      <c r="A4272" s="7" t="str">
        <f t="shared" si="66"/>
        <v>2007.3</v>
      </c>
      <c r="B4272" s="54">
        <v>39321</v>
      </c>
      <c r="C4272" s="52">
        <v>4.87</v>
      </c>
      <c r="D4272" s="9"/>
    </row>
    <row r="4273" spans="1:4" x14ac:dyDescent="0.25">
      <c r="A4273" s="7" t="str">
        <f t="shared" si="66"/>
        <v>2007.3</v>
      </c>
      <c r="B4273" s="54">
        <v>39318</v>
      </c>
      <c r="C4273" s="52">
        <v>4.88</v>
      </c>
      <c r="D4273" s="9"/>
    </row>
    <row r="4274" spans="1:4" x14ac:dyDescent="0.25">
      <c r="A4274" s="7" t="str">
        <f t="shared" si="66"/>
        <v>2007.3</v>
      </c>
      <c r="B4274" s="54">
        <v>39317</v>
      </c>
      <c r="C4274" s="52">
        <v>4.93</v>
      </c>
      <c r="D4274" s="9"/>
    </row>
    <row r="4275" spans="1:4" x14ac:dyDescent="0.25">
      <c r="A4275" s="7" t="str">
        <f t="shared" si="66"/>
        <v>2007.3</v>
      </c>
      <c r="B4275" s="54">
        <v>39316</v>
      </c>
      <c r="C4275" s="52">
        <v>4.96</v>
      </c>
      <c r="D4275" s="9"/>
    </row>
    <row r="4276" spans="1:4" x14ac:dyDescent="0.25">
      <c r="A4276" s="7" t="str">
        <f t="shared" si="66"/>
        <v>2007.3</v>
      </c>
      <c r="B4276" s="54">
        <v>39315</v>
      </c>
      <c r="C4276" s="52">
        <v>4.95</v>
      </c>
      <c r="D4276" s="9"/>
    </row>
    <row r="4277" spans="1:4" x14ac:dyDescent="0.25">
      <c r="A4277" s="7" t="str">
        <f t="shared" si="66"/>
        <v>2007.3</v>
      </c>
      <c r="B4277" s="54">
        <v>39314</v>
      </c>
      <c r="C4277" s="52">
        <v>4.9800000000000004</v>
      </c>
      <c r="D4277" s="9"/>
    </row>
    <row r="4278" spans="1:4" x14ac:dyDescent="0.25">
      <c r="A4278" s="7" t="str">
        <f t="shared" si="66"/>
        <v>2007.3</v>
      </c>
      <c r="B4278" s="54">
        <v>39311</v>
      </c>
      <c r="C4278" s="52">
        <v>5</v>
      </c>
      <c r="D4278" s="9"/>
    </row>
    <row r="4279" spans="1:4" x14ac:dyDescent="0.25">
      <c r="A4279" s="7" t="str">
        <f t="shared" si="66"/>
        <v>2007.3</v>
      </c>
      <c r="B4279" s="54">
        <v>39310</v>
      </c>
      <c r="C4279" s="52">
        <v>4.92</v>
      </c>
      <c r="D4279" s="9"/>
    </row>
    <row r="4280" spans="1:4" x14ac:dyDescent="0.25">
      <c r="A4280" s="7" t="str">
        <f t="shared" si="66"/>
        <v>2007.3</v>
      </c>
      <c r="B4280" s="54">
        <v>39309</v>
      </c>
      <c r="C4280" s="52">
        <v>5</v>
      </c>
      <c r="D4280" s="9"/>
    </row>
    <row r="4281" spans="1:4" x14ac:dyDescent="0.25">
      <c r="A4281" s="7" t="str">
        <f t="shared" si="66"/>
        <v>2007.3</v>
      </c>
      <c r="B4281" s="54">
        <v>39308</v>
      </c>
      <c r="C4281" s="52">
        <v>4.99</v>
      </c>
      <c r="D4281" s="9"/>
    </row>
    <row r="4282" spans="1:4" x14ac:dyDescent="0.25">
      <c r="A4282" s="7" t="str">
        <f t="shared" si="66"/>
        <v>2007.3</v>
      </c>
      <c r="B4282" s="54">
        <v>39307</v>
      </c>
      <c r="C4282" s="52">
        <v>5.01</v>
      </c>
      <c r="D4282" s="9"/>
    </row>
    <row r="4283" spans="1:4" x14ac:dyDescent="0.25">
      <c r="A4283" s="7" t="str">
        <f t="shared" si="66"/>
        <v>2007.3</v>
      </c>
      <c r="B4283" s="54">
        <v>39304</v>
      </c>
      <c r="C4283" s="52">
        <v>5.03</v>
      </c>
      <c r="D4283" s="9"/>
    </row>
    <row r="4284" spans="1:4" x14ac:dyDescent="0.25">
      <c r="A4284" s="7" t="str">
        <f t="shared" si="66"/>
        <v>2007.3</v>
      </c>
      <c r="B4284" s="54">
        <v>39303</v>
      </c>
      <c r="C4284" s="52">
        <v>5.0199999999999996</v>
      </c>
      <c r="D4284" s="9"/>
    </row>
    <row r="4285" spans="1:4" x14ac:dyDescent="0.25">
      <c r="A4285" s="7" t="str">
        <f t="shared" si="66"/>
        <v>2007.3</v>
      </c>
      <c r="B4285" s="54">
        <v>39302</v>
      </c>
      <c r="C4285" s="52">
        <v>5.01</v>
      </c>
      <c r="D4285" s="9"/>
    </row>
    <row r="4286" spans="1:4" x14ac:dyDescent="0.25">
      <c r="A4286" s="7" t="str">
        <f t="shared" si="66"/>
        <v>2007.3</v>
      </c>
      <c r="B4286" s="54">
        <v>39301</v>
      </c>
      <c r="C4286" s="52">
        <v>4.92</v>
      </c>
      <c r="D4286" s="9"/>
    </row>
    <row r="4287" spans="1:4" x14ac:dyDescent="0.25">
      <c r="A4287" s="7" t="str">
        <f t="shared" si="66"/>
        <v>2007.3</v>
      </c>
      <c r="B4287" s="54">
        <v>39300</v>
      </c>
      <c r="C4287" s="52">
        <v>4.8899999999999997</v>
      </c>
      <c r="D4287" s="9"/>
    </row>
    <row r="4288" spans="1:4" x14ac:dyDescent="0.25">
      <c r="A4288" s="7" t="str">
        <f t="shared" si="66"/>
        <v>2007.3</v>
      </c>
      <c r="B4288" s="54">
        <v>39297</v>
      </c>
      <c r="C4288" s="52">
        <v>4.87</v>
      </c>
      <c r="D4288" s="9"/>
    </row>
    <row r="4289" spans="1:4" x14ac:dyDescent="0.25">
      <c r="A4289" s="7" t="str">
        <f t="shared" si="66"/>
        <v>2007.3</v>
      </c>
      <c r="B4289" s="54">
        <v>39296</v>
      </c>
      <c r="C4289" s="52">
        <v>4.91</v>
      </c>
      <c r="D4289" s="9"/>
    </row>
    <row r="4290" spans="1:4" x14ac:dyDescent="0.25">
      <c r="A4290" s="7" t="str">
        <f t="shared" si="66"/>
        <v>2007.3</v>
      </c>
      <c r="B4290" s="54">
        <v>39295</v>
      </c>
      <c r="C4290" s="52">
        <v>4.9000000000000004</v>
      </c>
      <c r="D4290" s="9"/>
    </row>
    <row r="4291" spans="1:4" x14ac:dyDescent="0.25">
      <c r="A4291" s="7" t="str">
        <f t="shared" si="66"/>
        <v>2007.3</v>
      </c>
      <c r="B4291" s="54">
        <v>39294</v>
      </c>
      <c r="C4291" s="52">
        <v>4.92</v>
      </c>
      <c r="D4291" s="9"/>
    </row>
    <row r="4292" spans="1:4" x14ac:dyDescent="0.25">
      <c r="A4292" s="7" t="str">
        <f t="shared" ref="A4292:A4355" si="67">YEAR(B4292)&amp;"."&amp;INT((MONTH(B4292)-1)/3)+1</f>
        <v>2007.3</v>
      </c>
      <c r="B4292" s="54">
        <v>39293</v>
      </c>
      <c r="C4292" s="52">
        <v>4.97</v>
      </c>
      <c r="D4292" s="9"/>
    </row>
    <row r="4293" spans="1:4" x14ac:dyDescent="0.25">
      <c r="A4293" s="7" t="str">
        <f t="shared" si="67"/>
        <v>2007.3</v>
      </c>
      <c r="B4293" s="54">
        <v>39290</v>
      </c>
      <c r="C4293" s="52">
        <v>4.95</v>
      </c>
      <c r="D4293" s="9"/>
    </row>
    <row r="4294" spans="1:4" x14ac:dyDescent="0.25">
      <c r="A4294" s="7" t="str">
        <f t="shared" si="67"/>
        <v>2007.3</v>
      </c>
      <c r="B4294" s="54">
        <v>39289</v>
      </c>
      <c r="C4294" s="52">
        <v>4.95</v>
      </c>
      <c r="D4294" s="9"/>
    </row>
    <row r="4295" spans="1:4" x14ac:dyDescent="0.25">
      <c r="A4295" s="7" t="str">
        <f t="shared" si="67"/>
        <v>2007.3</v>
      </c>
      <c r="B4295" s="54">
        <v>39288</v>
      </c>
      <c r="C4295" s="52">
        <v>5.04</v>
      </c>
      <c r="D4295" s="9"/>
    </row>
    <row r="4296" spans="1:4" x14ac:dyDescent="0.25">
      <c r="A4296" s="7" t="str">
        <f t="shared" si="67"/>
        <v>2007.3</v>
      </c>
      <c r="B4296" s="54">
        <v>39287</v>
      </c>
      <c r="C4296" s="52">
        <v>5.05</v>
      </c>
      <c r="D4296" s="9"/>
    </row>
    <row r="4297" spans="1:4" x14ac:dyDescent="0.25">
      <c r="A4297" s="7" t="str">
        <f t="shared" si="67"/>
        <v>2007.3</v>
      </c>
      <c r="B4297" s="54">
        <v>39286</v>
      </c>
      <c r="C4297" s="52">
        <v>5.07</v>
      </c>
      <c r="D4297" s="9"/>
    </row>
    <row r="4298" spans="1:4" x14ac:dyDescent="0.25">
      <c r="A4298" s="7" t="str">
        <f t="shared" si="67"/>
        <v>2007.3</v>
      </c>
      <c r="B4298" s="54">
        <v>39283</v>
      </c>
      <c r="C4298" s="52">
        <v>5.07</v>
      </c>
      <c r="D4298" s="9"/>
    </row>
    <row r="4299" spans="1:4" x14ac:dyDescent="0.25">
      <c r="A4299" s="7" t="str">
        <f t="shared" si="67"/>
        <v>2007.3</v>
      </c>
      <c r="B4299" s="54">
        <v>39282</v>
      </c>
      <c r="C4299" s="52">
        <v>5.12</v>
      </c>
      <c r="D4299" s="9"/>
    </row>
    <row r="4300" spans="1:4" x14ac:dyDescent="0.25">
      <c r="A4300" s="7" t="str">
        <f t="shared" si="67"/>
        <v>2007.3</v>
      </c>
      <c r="B4300" s="54">
        <v>39281</v>
      </c>
      <c r="C4300" s="52">
        <v>5.0999999999999996</v>
      </c>
      <c r="D4300" s="9"/>
    </row>
    <row r="4301" spans="1:4" x14ac:dyDescent="0.25">
      <c r="A4301" s="7" t="str">
        <f t="shared" si="67"/>
        <v>2007.3</v>
      </c>
      <c r="B4301" s="54">
        <v>39280</v>
      </c>
      <c r="C4301" s="52">
        <v>5.16</v>
      </c>
      <c r="D4301" s="9"/>
    </row>
    <row r="4302" spans="1:4" x14ac:dyDescent="0.25">
      <c r="A4302" s="7" t="str">
        <f t="shared" si="67"/>
        <v>2007.3</v>
      </c>
      <c r="B4302" s="54">
        <v>39279</v>
      </c>
      <c r="C4302" s="52">
        <v>5.14</v>
      </c>
      <c r="D4302" s="9"/>
    </row>
    <row r="4303" spans="1:4" x14ac:dyDescent="0.25">
      <c r="A4303" s="7" t="str">
        <f t="shared" si="67"/>
        <v>2007.3</v>
      </c>
      <c r="B4303" s="54">
        <v>39276</v>
      </c>
      <c r="C4303" s="52">
        <v>5.19</v>
      </c>
      <c r="D4303" s="9"/>
    </row>
    <row r="4304" spans="1:4" x14ac:dyDescent="0.25">
      <c r="A4304" s="7" t="str">
        <f t="shared" si="67"/>
        <v>2007.3</v>
      </c>
      <c r="B4304" s="54">
        <v>39275</v>
      </c>
      <c r="C4304" s="52">
        <v>5.22</v>
      </c>
      <c r="D4304" s="9"/>
    </row>
    <row r="4305" spans="1:4" x14ac:dyDescent="0.25">
      <c r="A4305" s="7" t="str">
        <f t="shared" si="67"/>
        <v>2007.3</v>
      </c>
      <c r="B4305" s="54">
        <v>39274</v>
      </c>
      <c r="C4305" s="52">
        <v>5.18</v>
      </c>
      <c r="D4305" s="9"/>
    </row>
    <row r="4306" spans="1:4" x14ac:dyDescent="0.25">
      <c r="A4306" s="7" t="str">
        <f t="shared" si="67"/>
        <v>2007.3</v>
      </c>
      <c r="B4306" s="54">
        <v>39273</v>
      </c>
      <c r="C4306" s="52">
        <v>5.14</v>
      </c>
      <c r="D4306" s="9"/>
    </row>
    <row r="4307" spans="1:4" x14ac:dyDescent="0.25">
      <c r="A4307" s="7" t="str">
        <f t="shared" si="67"/>
        <v>2007.3</v>
      </c>
      <c r="B4307" s="54">
        <v>39272</v>
      </c>
      <c r="C4307" s="52">
        <v>5.25</v>
      </c>
      <c r="D4307" s="9"/>
    </row>
    <row r="4308" spans="1:4" x14ac:dyDescent="0.25">
      <c r="A4308" s="7" t="str">
        <f t="shared" si="67"/>
        <v>2007.3</v>
      </c>
      <c r="B4308" s="54">
        <v>39269</v>
      </c>
      <c r="C4308" s="52">
        <v>5.28</v>
      </c>
      <c r="D4308" s="9"/>
    </row>
    <row r="4309" spans="1:4" x14ac:dyDescent="0.25">
      <c r="A4309" s="7" t="str">
        <f t="shared" si="67"/>
        <v>2007.3</v>
      </c>
      <c r="B4309" s="54">
        <v>39268</v>
      </c>
      <c r="C4309" s="52">
        <v>5.24</v>
      </c>
      <c r="D4309" s="9"/>
    </row>
    <row r="4310" spans="1:4" x14ac:dyDescent="0.25">
      <c r="A4310" s="7" t="str">
        <f t="shared" si="67"/>
        <v>2007.3</v>
      </c>
      <c r="B4310" s="54">
        <v>39267</v>
      </c>
      <c r="C4310" s="52">
        <v>5.14</v>
      </c>
      <c r="D4310" s="9"/>
    </row>
    <row r="4311" spans="1:4" x14ac:dyDescent="0.25">
      <c r="A4311" s="7" t="str">
        <f t="shared" si="67"/>
        <v>2007.3</v>
      </c>
      <c r="B4311" s="54">
        <v>39266</v>
      </c>
      <c r="C4311" s="52">
        <v>5.14</v>
      </c>
      <c r="D4311" s="9"/>
    </row>
    <row r="4312" spans="1:4" x14ac:dyDescent="0.25">
      <c r="A4312" s="7" t="str">
        <f t="shared" si="67"/>
        <v>2007.3</v>
      </c>
      <c r="B4312" s="54">
        <v>39265</v>
      </c>
      <c r="C4312" s="52">
        <v>5.09</v>
      </c>
      <c r="D4312" s="9"/>
    </row>
    <row r="4313" spans="1:4" x14ac:dyDescent="0.25">
      <c r="A4313" s="7" t="str">
        <f t="shared" si="67"/>
        <v>2007.2</v>
      </c>
      <c r="B4313" s="54">
        <v>39262</v>
      </c>
      <c r="C4313" s="52">
        <v>5.12</v>
      </c>
      <c r="D4313" s="9"/>
    </row>
    <row r="4314" spans="1:4" x14ac:dyDescent="0.25">
      <c r="A4314" s="7" t="str">
        <f t="shared" si="67"/>
        <v>2007.2</v>
      </c>
      <c r="B4314" s="54">
        <v>39261</v>
      </c>
      <c r="C4314" s="52">
        <v>5.22</v>
      </c>
      <c r="D4314" s="9"/>
    </row>
    <row r="4315" spans="1:4" x14ac:dyDescent="0.25">
      <c r="A4315" s="7" t="str">
        <f t="shared" si="67"/>
        <v>2007.2</v>
      </c>
      <c r="B4315" s="54">
        <v>39260</v>
      </c>
      <c r="C4315" s="52">
        <v>5.2</v>
      </c>
      <c r="D4315" s="9"/>
    </row>
    <row r="4316" spans="1:4" x14ac:dyDescent="0.25">
      <c r="A4316" s="7" t="str">
        <f t="shared" si="67"/>
        <v>2007.2</v>
      </c>
      <c r="B4316" s="54">
        <v>39259</v>
      </c>
      <c r="C4316" s="52">
        <v>5.22</v>
      </c>
      <c r="D4316" s="9"/>
    </row>
    <row r="4317" spans="1:4" x14ac:dyDescent="0.25">
      <c r="A4317" s="7" t="str">
        <f t="shared" si="67"/>
        <v>2007.2</v>
      </c>
      <c r="B4317" s="54">
        <v>39258</v>
      </c>
      <c r="C4317" s="52">
        <v>5.2</v>
      </c>
      <c r="D4317" s="9"/>
    </row>
    <row r="4318" spans="1:4" x14ac:dyDescent="0.25">
      <c r="A4318" s="7" t="str">
        <f t="shared" si="67"/>
        <v>2007.2</v>
      </c>
      <c r="B4318" s="54">
        <v>39255</v>
      </c>
      <c r="C4318" s="52">
        <v>5.25</v>
      </c>
      <c r="D4318" s="9"/>
    </row>
    <row r="4319" spans="1:4" x14ac:dyDescent="0.25">
      <c r="A4319" s="7" t="str">
        <f t="shared" si="67"/>
        <v>2007.2</v>
      </c>
      <c r="B4319" s="54">
        <v>39254</v>
      </c>
      <c r="C4319" s="52">
        <v>5.28</v>
      </c>
      <c r="D4319" s="9"/>
    </row>
    <row r="4320" spans="1:4" x14ac:dyDescent="0.25">
      <c r="A4320" s="7" t="str">
        <f t="shared" si="67"/>
        <v>2007.2</v>
      </c>
      <c r="B4320" s="54">
        <v>39253</v>
      </c>
      <c r="C4320" s="52">
        <v>5.24</v>
      </c>
      <c r="D4320" s="9"/>
    </row>
    <row r="4321" spans="1:4" x14ac:dyDescent="0.25">
      <c r="A4321" s="7" t="str">
        <f t="shared" si="67"/>
        <v>2007.2</v>
      </c>
      <c r="B4321" s="54">
        <v>39252</v>
      </c>
      <c r="C4321" s="52">
        <v>5.2</v>
      </c>
      <c r="D4321" s="9"/>
    </row>
    <row r="4322" spans="1:4" x14ac:dyDescent="0.25">
      <c r="A4322" s="7" t="str">
        <f t="shared" si="67"/>
        <v>2007.2</v>
      </c>
      <c r="B4322" s="54">
        <v>39251</v>
      </c>
      <c r="C4322" s="52">
        <v>5.26</v>
      </c>
      <c r="D4322" s="9"/>
    </row>
    <row r="4323" spans="1:4" x14ac:dyDescent="0.25">
      <c r="A4323" s="7" t="str">
        <f t="shared" si="67"/>
        <v>2007.2</v>
      </c>
      <c r="B4323" s="54">
        <v>39248</v>
      </c>
      <c r="C4323" s="52">
        <v>5.26</v>
      </c>
      <c r="D4323" s="9"/>
    </row>
    <row r="4324" spans="1:4" x14ac:dyDescent="0.25">
      <c r="A4324" s="7" t="str">
        <f t="shared" si="67"/>
        <v>2007.2</v>
      </c>
      <c r="B4324" s="54">
        <v>39247</v>
      </c>
      <c r="C4324" s="52">
        <v>5.3</v>
      </c>
      <c r="D4324" s="9"/>
    </row>
    <row r="4325" spans="1:4" x14ac:dyDescent="0.25">
      <c r="A4325" s="7" t="str">
        <f t="shared" si="67"/>
        <v>2007.2</v>
      </c>
      <c r="B4325" s="54">
        <v>39246</v>
      </c>
      <c r="C4325" s="52">
        <v>5.28</v>
      </c>
      <c r="D4325" s="9"/>
    </row>
    <row r="4326" spans="1:4" x14ac:dyDescent="0.25">
      <c r="A4326" s="7" t="str">
        <f t="shared" si="67"/>
        <v>2007.2</v>
      </c>
      <c r="B4326" s="54">
        <v>39245</v>
      </c>
      <c r="C4326" s="52">
        <v>5.35</v>
      </c>
      <c r="D4326" s="9"/>
    </row>
    <row r="4327" spans="1:4" x14ac:dyDescent="0.25">
      <c r="A4327" s="7" t="str">
        <f t="shared" si="67"/>
        <v>2007.2</v>
      </c>
      <c r="B4327" s="54">
        <v>39244</v>
      </c>
      <c r="C4327" s="52">
        <v>5.24</v>
      </c>
      <c r="D4327" s="9"/>
    </row>
    <row r="4328" spans="1:4" x14ac:dyDescent="0.25">
      <c r="A4328" s="7" t="str">
        <f t="shared" si="67"/>
        <v>2007.2</v>
      </c>
      <c r="B4328" s="54">
        <v>39241</v>
      </c>
      <c r="C4328" s="52">
        <v>5.22</v>
      </c>
      <c r="D4328" s="9"/>
    </row>
    <row r="4329" spans="1:4" x14ac:dyDescent="0.25">
      <c r="A4329" s="7" t="str">
        <f t="shared" si="67"/>
        <v>2007.2</v>
      </c>
      <c r="B4329" s="54">
        <v>39240</v>
      </c>
      <c r="C4329" s="52">
        <v>5.2</v>
      </c>
      <c r="D4329" s="9"/>
    </row>
    <row r="4330" spans="1:4" x14ac:dyDescent="0.25">
      <c r="A4330" s="7" t="str">
        <f t="shared" si="67"/>
        <v>2007.2</v>
      </c>
      <c r="B4330" s="54">
        <v>39239</v>
      </c>
      <c r="C4330" s="52">
        <v>5.08</v>
      </c>
      <c r="D4330" s="9"/>
    </row>
    <row r="4331" spans="1:4" x14ac:dyDescent="0.25">
      <c r="A4331" s="7" t="str">
        <f t="shared" si="67"/>
        <v>2007.2</v>
      </c>
      <c r="B4331" s="54">
        <v>39238</v>
      </c>
      <c r="C4331" s="52">
        <v>5.07</v>
      </c>
      <c r="D4331" s="9"/>
    </row>
    <row r="4332" spans="1:4" x14ac:dyDescent="0.25">
      <c r="A4332" s="7" t="str">
        <f t="shared" si="67"/>
        <v>2007.2</v>
      </c>
      <c r="B4332" s="54">
        <v>39237</v>
      </c>
      <c r="C4332" s="52">
        <v>5.0199999999999996</v>
      </c>
      <c r="D4332" s="9"/>
    </row>
    <row r="4333" spans="1:4" x14ac:dyDescent="0.25">
      <c r="A4333" s="7" t="str">
        <f t="shared" si="67"/>
        <v>2007.2</v>
      </c>
      <c r="B4333" s="54">
        <v>39234</v>
      </c>
      <c r="C4333" s="52">
        <v>5.0599999999999996</v>
      </c>
      <c r="D4333" s="9"/>
    </row>
    <row r="4334" spans="1:4" x14ac:dyDescent="0.25">
      <c r="A4334" s="7" t="str">
        <f t="shared" si="67"/>
        <v>2007.2</v>
      </c>
      <c r="B4334" s="54">
        <v>39233</v>
      </c>
      <c r="C4334" s="52">
        <v>5.01</v>
      </c>
      <c r="D4334" s="9"/>
    </row>
    <row r="4335" spans="1:4" x14ac:dyDescent="0.25">
      <c r="A4335" s="7" t="str">
        <f t="shared" si="67"/>
        <v>2007.2</v>
      </c>
      <c r="B4335" s="54">
        <v>39232</v>
      </c>
      <c r="C4335" s="52">
        <v>5.01</v>
      </c>
      <c r="D4335" s="9"/>
    </row>
    <row r="4336" spans="1:4" x14ac:dyDescent="0.25">
      <c r="A4336" s="7" t="str">
        <f t="shared" si="67"/>
        <v>2007.2</v>
      </c>
      <c r="B4336" s="54">
        <v>39231</v>
      </c>
      <c r="C4336" s="52">
        <v>5.01</v>
      </c>
      <c r="D4336" s="9"/>
    </row>
    <row r="4337" spans="1:4" x14ac:dyDescent="0.25">
      <c r="A4337" s="7" t="str">
        <f t="shared" si="67"/>
        <v>2007.2</v>
      </c>
      <c r="B4337" s="54">
        <v>39230</v>
      </c>
      <c r="C4337" s="52">
        <v>5.01</v>
      </c>
      <c r="D4337" s="9"/>
    </row>
    <row r="4338" spans="1:4" x14ac:dyDescent="0.25">
      <c r="A4338" s="7" t="str">
        <f t="shared" si="67"/>
        <v>2007.2</v>
      </c>
      <c r="B4338" s="54">
        <v>39227</v>
      </c>
      <c r="C4338" s="52">
        <v>5.01</v>
      </c>
      <c r="D4338" s="9"/>
    </row>
    <row r="4339" spans="1:4" x14ac:dyDescent="0.25">
      <c r="A4339" s="7" t="str">
        <f t="shared" si="67"/>
        <v>2007.2</v>
      </c>
      <c r="B4339" s="54">
        <v>39226</v>
      </c>
      <c r="C4339" s="52">
        <v>5</v>
      </c>
      <c r="D4339" s="9"/>
    </row>
    <row r="4340" spans="1:4" x14ac:dyDescent="0.25">
      <c r="A4340" s="7" t="str">
        <f t="shared" si="67"/>
        <v>2007.2</v>
      </c>
      <c r="B4340" s="54">
        <v>39225</v>
      </c>
      <c r="C4340" s="52">
        <v>5.01</v>
      </c>
      <c r="D4340" s="9"/>
    </row>
    <row r="4341" spans="1:4" x14ac:dyDescent="0.25">
      <c r="A4341" s="7" t="str">
        <f t="shared" si="67"/>
        <v>2007.2</v>
      </c>
      <c r="B4341" s="54">
        <v>39224</v>
      </c>
      <c r="C4341" s="52">
        <v>4.9800000000000004</v>
      </c>
      <c r="D4341" s="9"/>
    </row>
    <row r="4342" spans="1:4" x14ac:dyDescent="0.25">
      <c r="A4342" s="7" t="str">
        <f t="shared" si="67"/>
        <v>2007.2</v>
      </c>
      <c r="B4342" s="54">
        <v>39223</v>
      </c>
      <c r="C4342" s="52">
        <v>4.9400000000000004</v>
      </c>
      <c r="D4342" s="9"/>
    </row>
    <row r="4343" spans="1:4" x14ac:dyDescent="0.25">
      <c r="A4343" s="7" t="str">
        <f t="shared" si="67"/>
        <v>2007.2</v>
      </c>
      <c r="B4343" s="54">
        <v>39220</v>
      </c>
      <c r="C4343" s="52">
        <v>4.96</v>
      </c>
      <c r="D4343" s="9"/>
    </row>
    <row r="4344" spans="1:4" x14ac:dyDescent="0.25">
      <c r="A4344" s="7" t="str">
        <f t="shared" si="67"/>
        <v>2007.2</v>
      </c>
      <c r="B4344" s="54">
        <v>39219</v>
      </c>
      <c r="C4344" s="52">
        <v>4.91</v>
      </c>
      <c r="D4344" s="9"/>
    </row>
    <row r="4345" spans="1:4" x14ac:dyDescent="0.25">
      <c r="A4345" s="7" t="str">
        <f t="shared" si="67"/>
        <v>2007.2</v>
      </c>
      <c r="B4345" s="54">
        <v>39218</v>
      </c>
      <c r="C4345" s="52">
        <v>4.88</v>
      </c>
      <c r="D4345" s="9"/>
    </row>
    <row r="4346" spans="1:4" x14ac:dyDescent="0.25">
      <c r="A4346" s="7" t="str">
        <f t="shared" si="67"/>
        <v>2007.2</v>
      </c>
      <c r="B4346" s="54">
        <v>39217</v>
      </c>
      <c r="C4346" s="52">
        <v>4.88</v>
      </c>
      <c r="D4346" s="9"/>
    </row>
    <row r="4347" spans="1:4" x14ac:dyDescent="0.25">
      <c r="A4347" s="7" t="str">
        <f t="shared" si="67"/>
        <v>2007.2</v>
      </c>
      <c r="B4347" s="54">
        <v>39216</v>
      </c>
      <c r="C4347" s="52">
        <v>4.8600000000000003</v>
      </c>
      <c r="D4347" s="9"/>
    </row>
    <row r="4348" spans="1:4" x14ac:dyDescent="0.25">
      <c r="A4348" s="7" t="str">
        <f t="shared" si="67"/>
        <v>2007.2</v>
      </c>
      <c r="B4348" s="54">
        <v>39213</v>
      </c>
      <c r="C4348" s="52">
        <v>4.8499999999999996</v>
      </c>
      <c r="D4348" s="9"/>
    </row>
    <row r="4349" spans="1:4" x14ac:dyDescent="0.25">
      <c r="A4349" s="7" t="str">
        <f t="shared" si="67"/>
        <v>2007.2</v>
      </c>
      <c r="B4349" s="54">
        <v>39212</v>
      </c>
      <c r="C4349" s="52">
        <v>4.83</v>
      </c>
      <c r="D4349" s="9"/>
    </row>
    <row r="4350" spans="1:4" x14ac:dyDescent="0.25">
      <c r="A4350" s="7" t="str">
        <f t="shared" si="67"/>
        <v>2007.2</v>
      </c>
      <c r="B4350" s="54">
        <v>39211</v>
      </c>
      <c r="C4350" s="52">
        <v>4.83</v>
      </c>
      <c r="D4350" s="9"/>
    </row>
    <row r="4351" spans="1:4" x14ac:dyDescent="0.25">
      <c r="A4351" s="7" t="str">
        <f t="shared" si="67"/>
        <v>2007.2</v>
      </c>
      <c r="B4351" s="54">
        <v>39210</v>
      </c>
      <c r="C4351" s="52">
        <v>4.8</v>
      </c>
      <c r="D4351" s="9"/>
    </row>
    <row r="4352" spans="1:4" x14ac:dyDescent="0.25">
      <c r="A4352" s="7" t="str">
        <f t="shared" si="67"/>
        <v>2007.2</v>
      </c>
      <c r="B4352" s="54">
        <v>39209</v>
      </c>
      <c r="C4352" s="52">
        <v>4.79</v>
      </c>
      <c r="D4352" s="9"/>
    </row>
    <row r="4353" spans="1:4" x14ac:dyDescent="0.25">
      <c r="A4353" s="7" t="str">
        <f t="shared" si="67"/>
        <v>2007.2</v>
      </c>
      <c r="B4353" s="54">
        <v>39206</v>
      </c>
      <c r="C4353" s="52">
        <v>4.8</v>
      </c>
      <c r="D4353" s="9"/>
    </row>
    <row r="4354" spans="1:4" x14ac:dyDescent="0.25">
      <c r="A4354" s="7" t="str">
        <f t="shared" si="67"/>
        <v>2007.2</v>
      </c>
      <c r="B4354" s="54">
        <v>39205</v>
      </c>
      <c r="C4354" s="52">
        <v>4.84</v>
      </c>
      <c r="D4354" s="9"/>
    </row>
    <row r="4355" spans="1:4" x14ac:dyDescent="0.25">
      <c r="A4355" s="7" t="str">
        <f t="shared" si="67"/>
        <v>2007.2</v>
      </c>
      <c r="B4355" s="54">
        <v>39204</v>
      </c>
      <c r="C4355" s="52">
        <v>4.82</v>
      </c>
      <c r="D4355" s="9"/>
    </row>
    <row r="4356" spans="1:4" x14ac:dyDescent="0.25">
      <c r="A4356" s="7" t="str">
        <f t="shared" ref="A4356:A4419" si="68">YEAR(B4356)&amp;"."&amp;INT((MONTH(B4356)-1)/3)+1</f>
        <v>2007.2</v>
      </c>
      <c r="B4356" s="54">
        <v>39203</v>
      </c>
      <c r="C4356" s="52">
        <v>4.8099999999999996</v>
      </c>
      <c r="D4356" s="9"/>
    </row>
    <row r="4357" spans="1:4" x14ac:dyDescent="0.25">
      <c r="A4357" s="7" t="str">
        <f t="shared" si="68"/>
        <v>2007.2</v>
      </c>
      <c r="B4357" s="54">
        <v>39202</v>
      </c>
      <c r="C4357" s="52">
        <v>4.8099999999999996</v>
      </c>
      <c r="D4357" s="9"/>
    </row>
    <row r="4358" spans="1:4" x14ac:dyDescent="0.25">
      <c r="A4358" s="7" t="str">
        <f t="shared" si="68"/>
        <v>2007.2</v>
      </c>
      <c r="B4358" s="54">
        <v>39199</v>
      </c>
      <c r="C4358" s="52">
        <v>4.8899999999999997</v>
      </c>
      <c r="D4358" s="9"/>
    </row>
    <row r="4359" spans="1:4" x14ac:dyDescent="0.25">
      <c r="A4359" s="7" t="str">
        <f t="shared" si="68"/>
        <v>2007.2</v>
      </c>
      <c r="B4359" s="54">
        <v>39198</v>
      </c>
      <c r="C4359" s="52">
        <v>4.87</v>
      </c>
      <c r="D4359" s="9"/>
    </row>
    <row r="4360" spans="1:4" x14ac:dyDescent="0.25">
      <c r="A4360" s="7" t="str">
        <f t="shared" si="68"/>
        <v>2007.2</v>
      </c>
      <c r="B4360" s="54">
        <v>39197</v>
      </c>
      <c r="C4360" s="52">
        <v>4.83</v>
      </c>
      <c r="D4360" s="9"/>
    </row>
    <row r="4361" spans="1:4" x14ac:dyDescent="0.25">
      <c r="A4361" s="7" t="str">
        <f t="shared" si="68"/>
        <v>2007.2</v>
      </c>
      <c r="B4361" s="54">
        <v>39196</v>
      </c>
      <c r="C4361" s="52">
        <v>4.8</v>
      </c>
      <c r="D4361" s="9"/>
    </row>
    <row r="4362" spans="1:4" x14ac:dyDescent="0.25">
      <c r="A4362" s="7" t="str">
        <f t="shared" si="68"/>
        <v>2007.2</v>
      </c>
      <c r="B4362" s="54">
        <v>39195</v>
      </c>
      <c r="C4362" s="52">
        <v>4.83</v>
      </c>
      <c r="D4362" s="9"/>
    </row>
    <row r="4363" spans="1:4" x14ac:dyDescent="0.25">
      <c r="A4363" s="7" t="str">
        <f t="shared" si="68"/>
        <v>2007.2</v>
      </c>
      <c r="B4363" s="54">
        <v>39192</v>
      </c>
      <c r="C4363" s="52">
        <v>4.8499999999999996</v>
      </c>
      <c r="D4363" s="9"/>
    </row>
    <row r="4364" spans="1:4" x14ac:dyDescent="0.25">
      <c r="A4364" s="7" t="str">
        <f t="shared" si="68"/>
        <v>2007.2</v>
      </c>
      <c r="B4364" s="54">
        <v>39191</v>
      </c>
      <c r="C4364" s="52">
        <v>4.84</v>
      </c>
      <c r="D4364" s="9"/>
    </row>
    <row r="4365" spans="1:4" x14ac:dyDescent="0.25">
      <c r="A4365" s="7" t="str">
        <f t="shared" si="68"/>
        <v>2007.2</v>
      </c>
      <c r="B4365" s="54">
        <v>39190</v>
      </c>
      <c r="C4365" s="52">
        <v>4.8099999999999996</v>
      </c>
      <c r="D4365" s="9"/>
    </row>
    <row r="4366" spans="1:4" x14ac:dyDescent="0.25">
      <c r="A4366" s="7" t="str">
        <f t="shared" si="68"/>
        <v>2007.2</v>
      </c>
      <c r="B4366" s="54">
        <v>39189</v>
      </c>
      <c r="C4366" s="52">
        <v>4.8499999999999996</v>
      </c>
      <c r="D4366" s="9"/>
    </row>
    <row r="4367" spans="1:4" x14ac:dyDescent="0.25">
      <c r="A4367" s="7" t="str">
        <f t="shared" si="68"/>
        <v>2007.2</v>
      </c>
      <c r="B4367" s="54">
        <v>39188</v>
      </c>
      <c r="C4367" s="52">
        <v>4.8899999999999997</v>
      </c>
      <c r="D4367" s="9"/>
    </row>
    <row r="4368" spans="1:4" x14ac:dyDescent="0.25">
      <c r="A4368" s="7" t="str">
        <f t="shared" si="68"/>
        <v>2007.2</v>
      </c>
      <c r="B4368" s="54">
        <v>39185</v>
      </c>
      <c r="C4368" s="52">
        <v>4.93</v>
      </c>
      <c r="D4368" s="9"/>
    </row>
    <row r="4369" spans="1:4" x14ac:dyDescent="0.25">
      <c r="A4369" s="7" t="str">
        <f t="shared" si="68"/>
        <v>2007.2</v>
      </c>
      <c r="B4369" s="54">
        <v>39184</v>
      </c>
      <c r="C4369" s="52">
        <v>4.91</v>
      </c>
      <c r="D4369" s="9"/>
    </row>
    <row r="4370" spans="1:4" x14ac:dyDescent="0.25">
      <c r="A4370" s="7" t="str">
        <f t="shared" si="68"/>
        <v>2007.2</v>
      </c>
      <c r="B4370" s="54">
        <v>39183</v>
      </c>
      <c r="C4370" s="52">
        <v>4.92</v>
      </c>
      <c r="D4370" s="9"/>
    </row>
    <row r="4371" spans="1:4" x14ac:dyDescent="0.25">
      <c r="A4371" s="7" t="str">
        <f t="shared" si="68"/>
        <v>2007.2</v>
      </c>
      <c r="B4371" s="54">
        <v>39182</v>
      </c>
      <c r="C4371" s="52">
        <v>4.91</v>
      </c>
      <c r="D4371" s="9"/>
    </row>
    <row r="4372" spans="1:4" x14ac:dyDescent="0.25">
      <c r="A4372" s="7" t="str">
        <f t="shared" si="68"/>
        <v>2007.2</v>
      </c>
      <c r="B4372" s="54">
        <v>39181</v>
      </c>
      <c r="C4372" s="52">
        <v>4.92</v>
      </c>
      <c r="D4372" s="9"/>
    </row>
    <row r="4373" spans="1:4" x14ac:dyDescent="0.25">
      <c r="A4373" s="7" t="str">
        <f t="shared" si="68"/>
        <v>2007.2</v>
      </c>
      <c r="B4373" s="54">
        <v>39178</v>
      </c>
      <c r="C4373" s="52">
        <v>4.92</v>
      </c>
      <c r="D4373" s="9"/>
    </row>
    <row r="4374" spans="1:4" x14ac:dyDescent="0.25">
      <c r="A4374" s="7" t="str">
        <f t="shared" si="68"/>
        <v>2007.2</v>
      </c>
      <c r="B4374" s="54">
        <v>39177</v>
      </c>
      <c r="C4374" s="52">
        <v>4.87</v>
      </c>
      <c r="D4374" s="9"/>
    </row>
    <row r="4375" spans="1:4" x14ac:dyDescent="0.25">
      <c r="A4375" s="7" t="str">
        <f t="shared" si="68"/>
        <v>2007.2</v>
      </c>
      <c r="B4375" s="54">
        <v>39176</v>
      </c>
      <c r="C4375" s="52">
        <v>4.8499999999999996</v>
      </c>
      <c r="D4375" s="9"/>
    </row>
    <row r="4376" spans="1:4" x14ac:dyDescent="0.25">
      <c r="A4376" s="7" t="str">
        <f t="shared" si="68"/>
        <v>2007.2</v>
      </c>
      <c r="B4376" s="54">
        <v>39175</v>
      </c>
      <c r="C4376" s="52">
        <v>4.8499999999999996</v>
      </c>
      <c r="D4376" s="9"/>
    </row>
    <row r="4377" spans="1:4" x14ac:dyDescent="0.25">
      <c r="A4377" s="7" t="str">
        <f t="shared" si="68"/>
        <v>2007.2</v>
      </c>
      <c r="B4377" s="54">
        <v>39174</v>
      </c>
      <c r="C4377" s="52">
        <v>4.84</v>
      </c>
      <c r="D4377" s="9"/>
    </row>
    <row r="4378" spans="1:4" x14ac:dyDescent="0.25">
      <c r="A4378" s="7" t="str">
        <f t="shared" si="68"/>
        <v>2007.1</v>
      </c>
      <c r="B4378" s="54">
        <v>39171</v>
      </c>
      <c r="C4378" s="52">
        <v>4.84</v>
      </c>
      <c r="D4378" s="9"/>
    </row>
    <row r="4379" spans="1:4" x14ac:dyDescent="0.25">
      <c r="A4379" s="7" t="str">
        <f t="shared" si="68"/>
        <v>2007.1</v>
      </c>
      <c r="B4379" s="54">
        <v>39170</v>
      </c>
      <c r="C4379" s="52">
        <v>4.83</v>
      </c>
      <c r="D4379" s="9"/>
    </row>
    <row r="4380" spans="1:4" x14ac:dyDescent="0.25">
      <c r="A4380" s="7" t="str">
        <f t="shared" si="68"/>
        <v>2007.1</v>
      </c>
      <c r="B4380" s="54">
        <v>39169</v>
      </c>
      <c r="C4380" s="52">
        <v>4.83</v>
      </c>
      <c r="D4380" s="9"/>
    </row>
    <row r="4381" spans="1:4" x14ac:dyDescent="0.25">
      <c r="A4381" s="7" t="str">
        <f t="shared" si="68"/>
        <v>2007.1</v>
      </c>
      <c r="B4381" s="54">
        <v>39168</v>
      </c>
      <c r="C4381" s="52">
        <v>4.8099999999999996</v>
      </c>
      <c r="D4381" s="9"/>
    </row>
    <row r="4382" spans="1:4" x14ac:dyDescent="0.25">
      <c r="A4382" s="7" t="str">
        <f t="shared" si="68"/>
        <v>2007.1</v>
      </c>
      <c r="B4382" s="54">
        <v>39167</v>
      </c>
      <c r="C4382" s="52">
        <v>4.79</v>
      </c>
      <c r="D4382" s="9"/>
    </row>
    <row r="4383" spans="1:4" x14ac:dyDescent="0.25">
      <c r="A4383" s="7" t="str">
        <f t="shared" si="68"/>
        <v>2007.1</v>
      </c>
      <c r="B4383" s="54">
        <v>39164</v>
      </c>
      <c r="C4383" s="52">
        <v>4.8</v>
      </c>
      <c r="D4383" s="9"/>
    </row>
    <row r="4384" spans="1:4" x14ac:dyDescent="0.25">
      <c r="A4384" s="7" t="str">
        <f t="shared" si="68"/>
        <v>2007.1</v>
      </c>
      <c r="B4384" s="54">
        <v>39163</v>
      </c>
      <c r="C4384" s="52">
        <v>4.78</v>
      </c>
      <c r="D4384" s="9"/>
    </row>
    <row r="4385" spans="1:4" x14ac:dyDescent="0.25">
      <c r="A4385" s="7" t="str">
        <f t="shared" si="68"/>
        <v>2007.1</v>
      </c>
      <c r="B4385" s="54">
        <v>39162</v>
      </c>
      <c r="C4385" s="52">
        <v>4.7</v>
      </c>
      <c r="D4385" s="9"/>
    </row>
    <row r="4386" spans="1:4" x14ac:dyDescent="0.25">
      <c r="A4386" s="7" t="str">
        <f t="shared" si="68"/>
        <v>2007.1</v>
      </c>
      <c r="B4386" s="54">
        <v>39161</v>
      </c>
      <c r="C4386" s="52">
        <v>4.71</v>
      </c>
      <c r="D4386" s="9"/>
    </row>
    <row r="4387" spans="1:4" x14ac:dyDescent="0.25">
      <c r="A4387" s="7" t="str">
        <f t="shared" si="68"/>
        <v>2007.1</v>
      </c>
      <c r="B4387" s="54">
        <v>39160</v>
      </c>
      <c r="C4387" s="52">
        <v>4.72</v>
      </c>
      <c r="D4387" s="9"/>
    </row>
    <row r="4388" spans="1:4" x14ac:dyDescent="0.25">
      <c r="A4388" s="7" t="str">
        <f t="shared" si="68"/>
        <v>2007.1</v>
      </c>
      <c r="B4388" s="54">
        <v>39157</v>
      </c>
      <c r="C4388" s="52">
        <v>4.7</v>
      </c>
      <c r="D4388" s="9"/>
    </row>
    <row r="4389" spans="1:4" x14ac:dyDescent="0.25">
      <c r="A4389" s="7" t="str">
        <f t="shared" si="68"/>
        <v>2007.1</v>
      </c>
      <c r="B4389" s="54">
        <v>39156</v>
      </c>
      <c r="C4389" s="52">
        <v>4.6900000000000004</v>
      </c>
      <c r="D4389" s="9"/>
    </row>
    <row r="4390" spans="1:4" x14ac:dyDescent="0.25">
      <c r="A4390" s="7" t="str">
        <f t="shared" si="68"/>
        <v>2007.1</v>
      </c>
      <c r="B4390" s="54">
        <v>39155</v>
      </c>
      <c r="C4390" s="52">
        <v>4.6900000000000004</v>
      </c>
      <c r="D4390" s="9"/>
    </row>
    <row r="4391" spans="1:4" x14ac:dyDescent="0.25">
      <c r="A4391" s="7" t="str">
        <f t="shared" si="68"/>
        <v>2007.1</v>
      </c>
      <c r="B4391" s="54">
        <v>39154</v>
      </c>
      <c r="C4391" s="52">
        <v>4.66</v>
      </c>
      <c r="D4391" s="9"/>
    </row>
    <row r="4392" spans="1:4" x14ac:dyDescent="0.25">
      <c r="A4392" s="7" t="str">
        <f t="shared" si="68"/>
        <v>2007.1</v>
      </c>
      <c r="B4392" s="54">
        <v>39153</v>
      </c>
      <c r="C4392" s="52">
        <v>4.6900000000000004</v>
      </c>
      <c r="D4392" s="9"/>
    </row>
    <row r="4393" spans="1:4" x14ac:dyDescent="0.25">
      <c r="A4393" s="7" t="str">
        <f t="shared" si="68"/>
        <v>2007.1</v>
      </c>
      <c r="B4393" s="54">
        <v>39150</v>
      </c>
      <c r="C4393" s="52">
        <v>4.72</v>
      </c>
      <c r="D4393" s="9"/>
    </row>
    <row r="4394" spans="1:4" x14ac:dyDescent="0.25">
      <c r="A4394" s="7" t="str">
        <f t="shared" si="68"/>
        <v>2007.1</v>
      </c>
      <c r="B4394" s="54">
        <v>39149</v>
      </c>
      <c r="C4394" s="52">
        <v>4.6500000000000004</v>
      </c>
      <c r="D4394" s="9"/>
    </row>
    <row r="4395" spans="1:4" x14ac:dyDescent="0.25">
      <c r="A4395" s="7" t="str">
        <f t="shared" si="68"/>
        <v>2007.1</v>
      </c>
      <c r="B4395" s="54">
        <v>39148</v>
      </c>
      <c r="C4395" s="52">
        <v>4.6399999999999997</v>
      </c>
      <c r="D4395" s="9"/>
    </row>
    <row r="4396" spans="1:4" x14ac:dyDescent="0.25">
      <c r="A4396" s="7" t="str">
        <f t="shared" si="68"/>
        <v>2007.1</v>
      </c>
      <c r="B4396" s="54">
        <v>39147</v>
      </c>
      <c r="C4396" s="52">
        <v>4.66</v>
      </c>
      <c r="D4396" s="9"/>
    </row>
    <row r="4397" spans="1:4" x14ac:dyDescent="0.25">
      <c r="A4397" s="7" t="str">
        <f t="shared" si="68"/>
        <v>2007.1</v>
      </c>
      <c r="B4397" s="54">
        <v>39146</v>
      </c>
      <c r="C4397" s="52">
        <v>4.6399999999999997</v>
      </c>
      <c r="D4397" s="9"/>
    </row>
    <row r="4398" spans="1:4" x14ac:dyDescent="0.25">
      <c r="A4398" s="7" t="str">
        <f t="shared" si="68"/>
        <v>2007.1</v>
      </c>
      <c r="B4398" s="54">
        <v>39143</v>
      </c>
      <c r="C4398" s="52">
        <v>4.6500000000000004</v>
      </c>
      <c r="D4398" s="9"/>
    </row>
    <row r="4399" spans="1:4" x14ac:dyDescent="0.25">
      <c r="A4399" s="7" t="str">
        <f t="shared" si="68"/>
        <v>2007.1</v>
      </c>
      <c r="B4399" s="54">
        <v>39142</v>
      </c>
      <c r="C4399" s="52">
        <v>4.68</v>
      </c>
      <c r="D4399" s="9"/>
    </row>
    <row r="4400" spans="1:4" x14ac:dyDescent="0.25">
      <c r="A4400" s="7" t="str">
        <f t="shared" si="68"/>
        <v>2007.1</v>
      </c>
      <c r="B4400" s="54">
        <v>39141</v>
      </c>
      <c r="C4400" s="52">
        <v>4.68</v>
      </c>
      <c r="D4400" s="9"/>
    </row>
    <row r="4401" spans="1:4" x14ac:dyDescent="0.25">
      <c r="A4401" s="7" t="str">
        <f t="shared" si="68"/>
        <v>2007.1</v>
      </c>
      <c r="B4401" s="54">
        <v>39140</v>
      </c>
      <c r="C4401" s="52">
        <v>4.62</v>
      </c>
      <c r="D4401" s="9"/>
    </row>
    <row r="4402" spans="1:4" x14ac:dyDescent="0.25">
      <c r="A4402" s="7" t="str">
        <f t="shared" si="68"/>
        <v>2007.1</v>
      </c>
      <c r="B4402" s="54">
        <v>39139</v>
      </c>
      <c r="C4402" s="52">
        <v>4.7300000000000004</v>
      </c>
      <c r="D4402" s="9"/>
    </row>
    <row r="4403" spans="1:4" x14ac:dyDescent="0.25">
      <c r="A4403" s="7" t="str">
        <f t="shared" si="68"/>
        <v>2007.1</v>
      </c>
      <c r="B4403" s="54">
        <v>39136</v>
      </c>
      <c r="C4403" s="52">
        <v>4.79</v>
      </c>
      <c r="D4403" s="9"/>
    </row>
    <row r="4404" spans="1:4" x14ac:dyDescent="0.25">
      <c r="A4404" s="7" t="str">
        <f t="shared" si="68"/>
        <v>2007.1</v>
      </c>
      <c r="B4404" s="54">
        <v>39135</v>
      </c>
      <c r="C4404" s="52">
        <v>4.83</v>
      </c>
      <c r="D4404" s="9"/>
    </row>
    <row r="4405" spans="1:4" x14ac:dyDescent="0.25">
      <c r="A4405" s="7" t="str">
        <f t="shared" si="68"/>
        <v>2007.1</v>
      </c>
      <c r="B4405" s="54">
        <v>39134</v>
      </c>
      <c r="C4405" s="52">
        <v>4.79</v>
      </c>
      <c r="D4405" s="9"/>
    </row>
    <row r="4406" spans="1:4" x14ac:dyDescent="0.25">
      <c r="A4406" s="7" t="str">
        <f t="shared" si="68"/>
        <v>2007.1</v>
      </c>
      <c r="B4406" s="54">
        <v>39133</v>
      </c>
      <c r="C4406" s="52">
        <v>4.78</v>
      </c>
      <c r="D4406" s="9"/>
    </row>
    <row r="4407" spans="1:4" x14ac:dyDescent="0.25">
      <c r="A4407" s="7" t="str">
        <f t="shared" si="68"/>
        <v>2007.1</v>
      </c>
      <c r="B4407" s="54">
        <v>39132</v>
      </c>
      <c r="C4407" s="52">
        <v>4.79</v>
      </c>
      <c r="D4407" s="9"/>
    </row>
    <row r="4408" spans="1:4" x14ac:dyDescent="0.25">
      <c r="A4408" s="7" t="str">
        <f t="shared" si="68"/>
        <v>2007.1</v>
      </c>
      <c r="B4408" s="54">
        <v>39129</v>
      </c>
      <c r="C4408" s="52">
        <v>4.79</v>
      </c>
      <c r="D4408" s="9"/>
    </row>
    <row r="4409" spans="1:4" x14ac:dyDescent="0.25">
      <c r="A4409" s="7" t="str">
        <f t="shared" si="68"/>
        <v>2007.1</v>
      </c>
      <c r="B4409" s="54">
        <v>39128</v>
      </c>
      <c r="C4409" s="52">
        <v>4.8099999999999996</v>
      </c>
      <c r="D4409" s="9"/>
    </row>
    <row r="4410" spans="1:4" x14ac:dyDescent="0.25">
      <c r="A4410" s="7" t="str">
        <f t="shared" si="68"/>
        <v>2007.1</v>
      </c>
      <c r="B4410" s="54">
        <v>39127</v>
      </c>
      <c r="C4410" s="52">
        <v>4.83</v>
      </c>
      <c r="D4410" s="9"/>
    </row>
    <row r="4411" spans="1:4" x14ac:dyDescent="0.25">
      <c r="A4411" s="7" t="str">
        <f t="shared" si="68"/>
        <v>2007.1</v>
      </c>
      <c r="B4411" s="54">
        <v>39126</v>
      </c>
      <c r="C4411" s="52">
        <v>4.9000000000000004</v>
      </c>
      <c r="D4411" s="9"/>
    </row>
    <row r="4412" spans="1:4" x14ac:dyDescent="0.25">
      <c r="A4412" s="7" t="str">
        <f t="shared" si="68"/>
        <v>2007.1</v>
      </c>
      <c r="B4412" s="54">
        <v>39125</v>
      </c>
      <c r="C4412" s="52">
        <v>4.88</v>
      </c>
      <c r="D4412" s="9"/>
    </row>
    <row r="4413" spans="1:4" x14ac:dyDescent="0.25">
      <c r="A4413" s="7" t="str">
        <f t="shared" si="68"/>
        <v>2007.1</v>
      </c>
      <c r="B4413" s="54">
        <v>39122</v>
      </c>
      <c r="C4413" s="52">
        <v>4.87</v>
      </c>
      <c r="D4413" s="9"/>
    </row>
    <row r="4414" spans="1:4" x14ac:dyDescent="0.25">
      <c r="A4414" s="7" t="str">
        <f t="shared" si="68"/>
        <v>2007.1</v>
      </c>
      <c r="B4414" s="54">
        <v>39121</v>
      </c>
      <c r="C4414" s="52">
        <v>4.8099999999999996</v>
      </c>
      <c r="D4414" s="9"/>
    </row>
    <row r="4415" spans="1:4" x14ac:dyDescent="0.25">
      <c r="A4415" s="7" t="str">
        <f t="shared" si="68"/>
        <v>2007.1</v>
      </c>
      <c r="B4415" s="54">
        <v>39120</v>
      </c>
      <c r="C4415" s="52">
        <v>4.8600000000000003</v>
      </c>
      <c r="D4415" s="9"/>
    </row>
    <row r="4416" spans="1:4" x14ac:dyDescent="0.25">
      <c r="A4416" s="7" t="str">
        <f t="shared" si="68"/>
        <v>2007.1</v>
      </c>
      <c r="B4416" s="54">
        <v>39119</v>
      </c>
      <c r="C4416" s="52">
        <v>4.87</v>
      </c>
      <c r="D4416" s="9"/>
    </row>
    <row r="4417" spans="1:4" x14ac:dyDescent="0.25">
      <c r="A4417" s="7" t="str">
        <f t="shared" si="68"/>
        <v>2007.1</v>
      </c>
      <c r="B4417" s="54">
        <v>39118</v>
      </c>
      <c r="C4417" s="52">
        <v>4.91</v>
      </c>
      <c r="D4417" s="9"/>
    </row>
    <row r="4418" spans="1:4" x14ac:dyDescent="0.25">
      <c r="A4418" s="7" t="str">
        <f t="shared" si="68"/>
        <v>2007.1</v>
      </c>
      <c r="B4418" s="54">
        <v>39115</v>
      </c>
      <c r="C4418" s="52">
        <v>4.93</v>
      </c>
      <c r="D4418" s="9"/>
    </row>
    <row r="4419" spans="1:4" x14ac:dyDescent="0.25">
      <c r="A4419" s="7" t="str">
        <f t="shared" si="68"/>
        <v>2007.1</v>
      </c>
      <c r="B4419" s="54">
        <v>39114</v>
      </c>
      <c r="C4419" s="52">
        <v>4.93</v>
      </c>
      <c r="D4419" s="9"/>
    </row>
    <row r="4420" spans="1:4" x14ac:dyDescent="0.25">
      <c r="A4420" s="7" t="str">
        <f t="shared" ref="A4420:A4483" si="69">YEAR(B4420)&amp;"."&amp;INT((MONTH(B4420)-1)/3)+1</f>
        <v>2007.1</v>
      </c>
      <c r="B4420" s="54">
        <v>39113</v>
      </c>
      <c r="C4420" s="52">
        <v>4.93</v>
      </c>
      <c r="D4420" s="9"/>
    </row>
    <row r="4421" spans="1:4" x14ac:dyDescent="0.25">
      <c r="A4421" s="7" t="str">
        <f t="shared" si="69"/>
        <v>2007.1</v>
      </c>
      <c r="B4421" s="54">
        <v>39112</v>
      </c>
      <c r="C4421" s="52">
        <v>4.9800000000000004</v>
      </c>
      <c r="D4421" s="9"/>
    </row>
    <row r="4422" spans="1:4" x14ac:dyDescent="0.25">
      <c r="A4422" s="7" t="str">
        <f t="shared" si="69"/>
        <v>2007.1</v>
      </c>
      <c r="B4422" s="54">
        <v>39111</v>
      </c>
      <c r="C4422" s="52">
        <v>4.99</v>
      </c>
      <c r="D4422" s="9"/>
    </row>
    <row r="4423" spans="1:4" x14ac:dyDescent="0.25">
      <c r="A4423" s="7" t="str">
        <f t="shared" si="69"/>
        <v>2007.1</v>
      </c>
      <c r="B4423" s="54">
        <v>39108</v>
      </c>
      <c r="C4423" s="52">
        <v>4.9800000000000004</v>
      </c>
      <c r="D4423" s="9"/>
    </row>
    <row r="4424" spans="1:4" x14ac:dyDescent="0.25">
      <c r="A4424" s="7" t="str">
        <f t="shared" si="69"/>
        <v>2007.1</v>
      </c>
      <c r="B4424" s="54">
        <v>39107</v>
      </c>
      <c r="C4424" s="52">
        <v>4.96</v>
      </c>
      <c r="D4424" s="9"/>
    </row>
    <row r="4425" spans="1:4" x14ac:dyDescent="0.25">
      <c r="A4425" s="7" t="str">
        <f t="shared" si="69"/>
        <v>2007.1</v>
      </c>
      <c r="B4425" s="54">
        <v>39106</v>
      </c>
      <c r="C4425" s="52">
        <v>4.91</v>
      </c>
      <c r="D4425" s="9"/>
    </row>
    <row r="4426" spans="1:4" x14ac:dyDescent="0.25">
      <c r="A4426" s="7" t="str">
        <f t="shared" si="69"/>
        <v>2007.1</v>
      </c>
      <c r="B4426" s="54">
        <v>39105</v>
      </c>
      <c r="C4426" s="52">
        <v>4.9000000000000004</v>
      </c>
      <c r="D4426" s="9"/>
    </row>
    <row r="4427" spans="1:4" x14ac:dyDescent="0.25">
      <c r="A4427" s="7" t="str">
        <f t="shared" si="69"/>
        <v>2007.1</v>
      </c>
      <c r="B4427" s="54">
        <v>39104</v>
      </c>
      <c r="C4427" s="52">
        <v>4.84</v>
      </c>
      <c r="D4427" s="9"/>
    </row>
    <row r="4428" spans="1:4" x14ac:dyDescent="0.25">
      <c r="A4428" s="7" t="str">
        <f t="shared" si="69"/>
        <v>2007.1</v>
      </c>
      <c r="B4428" s="54">
        <v>39101</v>
      </c>
      <c r="C4428" s="52">
        <v>4.87</v>
      </c>
      <c r="D4428" s="9"/>
    </row>
    <row r="4429" spans="1:4" x14ac:dyDescent="0.25">
      <c r="A4429" s="7" t="str">
        <f t="shared" si="69"/>
        <v>2007.1</v>
      </c>
      <c r="B4429" s="54">
        <v>39100</v>
      </c>
      <c r="C4429" s="52">
        <v>4.8499999999999996</v>
      </c>
      <c r="D4429" s="9"/>
    </row>
    <row r="4430" spans="1:4" x14ac:dyDescent="0.25">
      <c r="A4430" s="7" t="str">
        <f t="shared" si="69"/>
        <v>2007.1</v>
      </c>
      <c r="B4430" s="54">
        <v>39099</v>
      </c>
      <c r="C4430" s="52">
        <v>4.88</v>
      </c>
      <c r="D4430" s="9"/>
    </row>
    <row r="4431" spans="1:4" x14ac:dyDescent="0.25">
      <c r="A4431" s="7" t="str">
        <f t="shared" si="69"/>
        <v>2007.1</v>
      </c>
      <c r="B4431" s="54">
        <v>39098</v>
      </c>
      <c r="C4431" s="52">
        <v>4.8499999999999996</v>
      </c>
      <c r="D4431" s="9"/>
    </row>
    <row r="4432" spans="1:4" x14ac:dyDescent="0.25">
      <c r="A4432" s="7" t="str">
        <f t="shared" si="69"/>
        <v>2007.1</v>
      </c>
      <c r="B4432" s="54">
        <v>39097</v>
      </c>
      <c r="C4432" s="52">
        <v>4.8600000000000003</v>
      </c>
      <c r="D4432" s="9"/>
    </row>
    <row r="4433" spans="1:4" x14ac:dyDescent="0.25">
      <c r="A4433" s="7" t="str">
        <f t="shared" si="69"/>
        <v>2007.1</v>
      </c>
      <c r="B4433" s="54">
        <v>39094</v>
      </c>
      <c r="C4433" s="52">
        <v>4.8600000000000003</v>
      </c>
      <c r="D4433" s="9"/>
    </row>
    <row r="4434" spans="1:4" x14ac:dyDescent="0.25">
      <c r="A4434" s="7" t="str">
        <f t="shared" si="69"/>
        <v>2007.1</v>
      </c>
      <c r="B4434" s="54">
        <v>39093</v>
      </c>
      <c r="C4434" s="52">
        <v>4.82</v>
      </c>
      <c r="D4434" s="9"/>
    </row>
    <row r="4435" spans="1:4" x14ac:dyDescent="0.25">
      <c r="A4435" s="7" t="str">
        <f t="shared" si="69"/>
        <v>2007.1</v>
      </c>
      <c r="B4435" s="54">
        <v>39092</v>
      </c>
      <c r="C4435" s="52">
        <v>4.7699999999999996</v>
      </c>
      <c r="D4435" s="9"/>
    </row>
    <row r="4436" spans="1:4" x14ac:dyDescent="0.25">
      <c r="A4436" s="7" t="str">
        <f t="shared" si="69"/>
        <v>2007.1</v>
      </c>
      <c r="B4436" s="54">
        <v>39091</v>
      </c>
      <c r="C4436" s="52">
        <v>4.74</v>
      </c>
      <c r="D4436" s="9"/>
    </row>
    <row r="4437" spans="1:4" x14ac:dyDescent="0.25">
      <c r="A4437" s="7" t="str">
        <f t="shared" si="69"/>
        <v>2007.1</v>
      </c>
      <c r="B4437" s="54">
        <v>39090</v>
      </c>
      <c r="C4437" s="52">
        <v>4.74</v>
      </c>
      <c r="D4437" s="9"/>
    </row>
    <row r="4438" spans="1:4" x14ac:dyDescent="0.25">
      <c r="A4438" s="7" t="str">
        <f t="shared" si="69"/>
        <v>2007.1</v>
      </c>
      <c r="B4438" s="54">
        <v>39087</v>
      </c>
      <c r="C4438" s="52">
        <v>4.74</v>
      </c>
      <c r="D4438" s="9"/>
    </row>
    <row r="4439" spans="1:4" x14ac:dyDescent="0.25">
      <c r="A4439" s="7" t="str">
        <f t="shared" si="69"/>
        <v>2007.1</v>
      </c>
      <c r="B4439" s="54">
        <v>39086</v>
      </c>
      <c r="C4439" s="52">
        <v>4.72</v>
      </c>
      <c r="D4439" s="9"/>
    </row>
    <row r="4440" spans="1:4" x14ac:dyDescent="0.25">
      <c r="A4440" s="7" t="str">
        <f t="shared" si="69"/>
        <v>2007.1</v>
      </c>
      <c r="B4440" s="54">
        <v>39085</v>
      </c>
      <c r="C4440" s="52">
        <v>4.7699999999999996</v>
      </c>
      <c r="D4440" s="9"/>
    </row>
    <row r="4441" spans="1:4" x14ac:dyDescent="0.25">
      <c r="A4441" s="7" t="str">
        <f t="shared" si="69"/>
        <v>2007.1</v>
      </c>
      <c r="B4441" s="54">
        <v>39084</v>
      </c>
      <c r="C4441" s="52">
        <v>4.79</v>
      </c>
      <c r="D4441" s="9"/>
    </row>
    <row r="4442" spans="1:4" x14ac:dyDescent="0.25">
      <c r="A4442" s="7" t="str">
        <f t="shared" si="69"/>
        <v>2007.1</v>
      </c>
      <c r="B4442" s="54">
        <v>39083</v>
      </c>
      <c r="C4442" s="52">
        <v>4.8099999999999996</v>
      </c>
      <c r="D4442" s="9"/>
    </row>
    <row r="4443" spans="1:4" x14ac:dyDescent="0.25">
      <c r="A4443" s="7" t="str">
        <f t="shared" si="69"/>
        <v>2006.4</v>
      </c>
      <c r="B4443" s="54">
        <v>39080</v>
      </c>
      <c r="C4443" s="52">
        <v>4.8099999999999996</v>
      </c>
      <c r="D4443" s="9"/>
    </row>
    <row r="4444" spans="1:4" x14ac:dyDescent="0.25">
      <c r="A4444" s="7" t="str">
        <f t="shared" si="69"/>
        <v>2006.4</v>
      </c>
      <c r="B4444" s="54">
        <v>39079</v>
      </c>
      <c r="C4444" s="52">
        <v>4.8099999999999996</v>
      </c>
      <c r="D4444" s="9"/>
    </row>
    <row r="4445" spans="1:4" x14ac:dyDescent="0.25">
      <c r="A4445" s="7" t="str">
        <f t="shared" si="69"/>
        <v>2006.4</v>
      </c>
      <c r="B4445" s="54">
        <v>39078</v>
      </c>
      <c r="C4445" s="52">
        <v>4.78</v>
      </c>
      <c r="D4445" s="9"/>
    </row>
    <row r="4446" spans="1:4" x14ac:dyDescent="0.25">
      <c r="A4446" s="7" t="str">
        <f t="shared" si="69"/>
        <v>2006.4</v>
      </c>
      <c r="B4446" s="54">
        <v>39077</v>
      </c>
      <c r="C4446" s="52">
        <v>4.7300000000000004</v>
      </c>
      <c r="D4446" s="9"/>
    </row>
    <row r="4447" spans="1:4" x14ac:dyDescent="0.25">
      <c r="A4447" s="7" t="str">
        <f t="shared" si="69"/>
        <v>2006.4</v>
      </c>
      <c r="B4447" s="54">
        <v>39076</v>
      </c>
      <c r="C4447" s="52">
        <v>4.76</v>
      </c>
      <c r="D4447" s="9"/>
    </row>
    <row r="4448" spans="1:4" x14ac:dyDescent="0.25">
      <c r="A4448" s="7" t="str">
        <f t="shared" si="69"/>
        <v>2006.4</v>
      </c>
      <c r="B4448" s="54">
        <v>39073</v>
      </c>
      <c r="C4448" s="52">
        <v>4.76</v>
      </c>
      <c r="D4448" s="9"/>
    </row>
    <row r="4449" spans="1:4" x14ac:dyDescent="0.25">
      <c r="A4449" s="7" t="str">
        <f t="shared" si="69"/>
        <v>2006.4</v>
      </c>
      <c r="B4449" s="54">
        <v>39072</v>
      </c>
      <c r="C4449" s="52">
        <v>4.7</v>
      </c>
      <c r="D4449" s="9"/>
    </row>
    <row r="4450" spans="1:4" x14ac:dyDescent="0.25">
      <c r="A4450" s="7" t="str">
        <f t="shared" si="69"/>
        <v>2006.4</v>
      </c>
      <c r="B4450" s="54">
        <v>39071</v>
      </c>
      <c r="C4450" s="52">
        <v>4.7300000000000004</v>
      </c>
      <c r="D4450" s="9"/>
    </row>
    <row r="4451" spans="1:4" x14ac:dyDescent="0.25">
      <c r="A4451" s="7" t="str">
        <f t="shared" si="69"/>
        <v>2006.4</v>
      </c>
      <c r="B4451" s="54">
        <v>39070</v>
      </c>
      <c r="C4451" s="52">
        <v>4.7300000000000004</v>
      </c>
      <c r="D4451" s="9"/>
    </row>
    <row r="4452" spans="1:4" x14ac:dyDescent="0.25">
      <c r="A4452" s="7" t="str">
        <f t="shared" si="69"/>
        <v>2006.4</v>
      </c>
      <c r="B4452" s="54">
        <v>39069</v>
      </c>
      <c r="C4452" s="52">
        <v>4.72</v>
      </c>
      <c r="D4452" s="9"/>
    </row>
    <row r="4453" spans="1:4" x14ac:dyDescent="0.25">
      <c r="A4453" s="7" t="str">
        <f t="shared" si="69"/>
        <v>2006.4</v>
      </c>
      <c r="B4453" s="54">
        <v>39066</v>
      </c>
      <c r="C4453" s="52">
        <v>4.72</v>
      </c>
      <c r="D4453" s="9"/>
    </row>
    <row r="4454" spans="1:4" x14ac:dyDescent="0.25">
      <c r="A4454" s="7" t="str">
        <f t="shared" si="69"/>
        <v>2006.4</v>
      </c>
      <c r="B4454" s="54">
        <v>39065</v>
      </c>
      <c r="C4454" s="52">
        <v>4.72</v>
      </c>
      <c r="D4454" s="9"/>
    </row>
    <row r="4455" spans="1:4" x14ac:dyDescent="0.25">
      <c r="A4455" s="7" t="str">
        <f t="shared" si="69"/>
        <v>2006.4</v>
      </c>
      <c r="B4455" s="54">
        <v>39064</v>
      </c>
      <c r="C4455" s="52">
        <v>4.6900000000000004</v>
      </c>
      <c r="D4455" s="9"/>
    </row>
    <row r="4456" spans="1:4" x14ac:dyDescent="0.25">
      <c r="A4456" s="7" t="str">
        <f t="shared" si="69"/>
        <v>2006.4</v>
      </c>
      <c r="B4456" s="54">
        <v>39063</v>
      </c>
      <c r="C4456" s="52">
        <v>4.5999999999999996</v>
      </c>
      <c r="D4456" s="9"/>
    </row>
    <row r="4457" spans="1:4" x14ac:dyDescent="0.25">
      <c r="A4457" s="7" t="str">
        <f t="shared" si="69"/>
        <v>2006.4</v>
      </c>
      <c r="B4457" s="54">
        <v>39062</v>
      </c>
      <c r="C4457" s="52">
        <v>4.63</v>
      </c>
      <c r="D4457" s="9"/>
    </row>
    <row r="4458" spans="1:4" x14ac:dyDescent="0.25">
      <c r="A4458" s="7" t="str">
        <f t="shared" si="69"/>
        <v>2006.4</v>
      </c>
      <c r="B4458" s="54">
        <v>39059</v>
      </c>
      <c r="C4458" s="52">
        <v>4.66</v>
      </c>
      <c r="D4458" s="9"/>
    </row>
    <row r="4459" spans="1:4" x14ac:dyDescent="0.25">
      <c r="A4459" s="7" t="str">
        <f t="shared" si="69"/>
        <v>2006.4</v>
      </c>
      <c r="B4459" s="54">
        <v>39058</v>
      </c>
      <c r="C4459" s="52">
        <v>4.5999999999999996</v>
      </c>
      <c r="D4459" s="9"/>
    </row>
    <row r="4460" spans="1:4" x14ac:dyDescent="0.25">
      <c r="A4460" s="7" t="str">
        <f t="shared" si="69"/>
        <v>2006.4</v>
      </c>
      <c r="B4460" s="54">
        <v>39057</v>
      </c>
      <c r="C4460" s="52">
        <v>4.5999999999999996</v>
      </c>
      <c r="D4460" s="9"/>
    </row>
    <row r="4461" spans="1:4" x14ac:dyDescent="0.25">
      <c r="A4461" s="7" t="str">
        <f t="shared" si="69"/>
        <v>2006.4</v>
      </c>
      <c r="B4461" s="54">
        <v>39056</v>
      </c>
      <c r="C4461" s="52">
        <v>4.57</v>
      </c>
      <c r="D4461" s="9"/>
    </row>
    <row r="4462" spans="1:4" x14ac:dyDescent="0.25">
      <c r="A4462" s="7" t="str">
        <f t="shared" si="69"/>
        <v>2006.4</v>
      </c>
      <c r="B4462" s="54">
        <v>39055</v>
      </c>
      <c r="C4462" s="52">
        <v>4.55</v>
      </c>
      <c r="D4462" s="9"/>
    </row>
    <row r="4463" spans="1:4" x14ac:dyDescent="0.25">
      <c r="A4463" s="7" t="str">
        <f t="shared" si="69"/>
        <v>2006.4</v>
      </c>
      <c r="B4463" s="54">
        <v>39052</v>
      </c>
      <c r="C4463" s="52">
        <v>4.54</v>
      </c>
      <c r="D4463" s="9"/>
    </row>
    <row r="4464" spans="1:4" x14ac:dyDescent="0.25">
      <c r="A4464" s="7" t="str">
        <f t="shared" si="69"/>
        <v>2006.4</v>
      </c>
      <c r="B4464" s="54">
        <v>39051</v>
      </c>
      <c r="C4464" s="52">
        <v>4.5599999999999996</v>
      </c>
      <c r="D4464" s="9"/>
    </row>
    <row r="4465" spans="1:4" x14ac:dyDescent="0.25">
      <c r="A4465" s="7" t="str">
        <f t="shared" si="69"/>
        <v>2006.4</v>
      </c>
      <c r="B4465" s="54">
        <v>39050</v>
      </c>
      <c r="C4465" s="52">
        <v>4.6100000000000003</v>
      </c>
      <c r="D4465" s="9"/>
    </row>
    <row r="4466" spans="1:4" x14ac:dyDescent="0.25">
      <c r="A4466" s="7" t="str">
        <f t="shared" si="69"/>
        <v>2006.4</v>
      </c>
      <c r="B4466" s="54">
        <v>39049</v>
      </c>
      <c r="C4466" s="52">
        <v>4.59</v>
      </c>
      <c r="D4466" s="9"/>
    </row>
    <row r="4467" spans="1:4" x14ac:dyDescent="0.25">
      <c r="A4467" s="7" t="str">
        <f t="shared" si="69"/>
        <v>2006.4</v>
      </c>
      <c r="B4467" s="54">
        <v>39048</v>
      </c>
      <c r="C4467" s="52">
        <v>4.62</v>
      </c>
      <c r="D4467" s="9"/>
    </row>
    <row r="4468" spans="1:4" x14ac:dyDescent="0.25">
      <c r="A4468" s="7" t="str">
        <f t="shared" si="69"/>
        <v>2006.4</v>
      </c>
      <c r="B4468" s="54">
        <v>39045</v>
      </c>
      <c r="C4468" s="52">
        <v>4.63</v>
      </c>
      <c r="D4468" s="9"/>
    </row>
    <row r="4469" spans="1:4" x14ac:dyDescent="0.25">
      <c r="A4469" s="7" t="str">
        <f t="shared" si="69"/>
        <v>2006.4</v>
      </c>
      <c r="B4469" s="54">
        <v>39044</v>
      </c>
      <c r="C4469" s="52">
        <v>4.6500000000000004</v>
      </c>
      <c r="D4469" s="9"/>
    </row>
    <row r="4470" spans="1:4" x14ac:dyDescent="0.25">
      <c r="A4470" s="7" t="str">
        <f t="shared" si="69"/>
        <v>2006.4</v>
      </c>
      <c r="B4470" s="54">
        <v>39043</v>
      </c>
      <c r="C4470" s="52">
        <v>4.6500000000000004</v>
      </c>
      <c r="D4470" s="9"/>
    </row>
    <row r="4471" spans="1:4" x14ac:dyDescent="0.25">
      <c r="A4471" s="7" t="str">
        <f t="shared" si="69"/>
        <v>2006.4</v>
      </c>
      <c r="B4471" s="54">
        <v>39042</v>
      </c>
      <c r="C4471" s="52">
        <v>4.66</v>
      </c>
      <c r="D4471" s="9"/>
    </row>
    <row r="4472" spans="1:4" x14ac:dyDescent="0.25">
      <c r="A4472" s="7" t="str">
        <f t="shared" si="69"/>
        <v>2006.4</v>
      </c>
      <c r="B4472" s="54">
        <v>39041</v>
      </c>
      <c r="C4472" s="52">
        <v>4.68</v>
      </c>
      <c r="D4472" s="9"/>
    </row>
    <row r="4473" spans="1:4" x14ac:dyDescent="0.25">
      <c r="A4473" s="7" t="str">
        <f t="shared" si="69"/>
        <v>2006.4</v>
      </c>
      <c r="B4473" s="54">
        <v>39038</v>
      </c>
      <c r="C4473" s="52">
        <v>4.6900000000000004</v>
      </c>
      <c r="D4473" s="9"/>
    </row>
    <row r="4474" spans="1:4" x14ac:dyDescent="0.25">
      <c r="A4474" s="7" t="str">
        <f t="shared" si="69"/>
        <v>2006.4</v>
      </c>
      <c r="B4474" s="54">
        <v>39037</v>
      </c>
      <c r="C4474" s="52">
        <v>4.74</v>
      </c>
      <c r="D4474" s="9"/>
    </row>
    <row r="4475" spans="1:4" x14ac:dyDescent="0.25">
      <c r="A4475" s="7" t="str">
        <f t="shared" si="69"/>
        <v>2006.4</v>
      </c>
      <c r="B4475" s="54">
        <v>39036</v>
      </c>
      <c r="C4475" s="52">
        <v>4.6900000000000004</v>
      </c>
      <c r="D4475" s="9"/>
    </row>
    <row r="4476" spans="1:4" x14ac:dyDescent="0.25">
      <c r="A4476" s="7" t="str">
        <f t="shared" si="69"/>
        <v>2006.4</v>
      </c>
      <c r="B4476" s="54">
        <v>39035</v>
      </c>
      <c r="C4476" s="52">
        <v>4.66</v>
      </c>
      <c r="D4476" s="9"/>
    </row>
    <row r="4477" spans="1:4" x14ac:dyDescent="0.25">
      <c r="A4477" s="7" t="str">
        <f t="shared" si="69"/>
        <v>2006.4</v>
      </c>
      <c r="B4477" s="54">
        <v>39034</v>
      </c>
      <c r="C4477" s="52">
        <v>4.71</v>
      </c>
      <c r="D4477" s="9"/>
    </row>
    <row r="4478" spans="1:4" x14ac:dyDescent="0.25">
      <c r="A4478" s="7" t="str">
        <f t="shared" si="69"/>
        <v>2006.4</v>
      </c>
      <c r="B4478" s="54">
        <v>39031</v>
      </c>
      <c r="C4478" s="52">
        <v>4.6900000000000004</v>
      </c>
      <c r="D4478" s="9"/>
    </row>
    <row r="4479" spans="1:4" x14ac:dyDescent="0.25">
      <c r="A4479" s="7" t="str">
        <f t="shared" si="69"/>
        <v>2006.4</v>
      </c>
      <c r="B4479" s="54">
        <v>39030</v>
      </c>
      <c r="C4479" s="52">
        <v>4.7300000000000004</v>
      </c>
      <c r="D4479" s="9"/>
    </row>
    <row r="4480" spans="1:4" x14ac:dyDescent="0.25">
      <c r="A4480" s="7" t="str">
        <f t="shared" si="69"/>
        <v>2006.4</v>
      </c>
      <c r="B4480" s="54">
        <v>39029</v>
      </c>
      <c r="C4480" s="52">
        <v>4.7300000000000004</v>
      </c>
      <c r="D4480" s="9"/>
    </row>
    <row r="4481" spans="1:4" x14ac:dyDescent="0.25">
      <c r="A4481" s="7" t="str">
        <f t="shared" si="69"/>
        <v>2006.4</v>
      </c>
      <c r="B4481" s="54">
        <v>39028</v>
      </c>
      <c r="C4481" s="52">
        <v>4.76</v>
      </c>
      <c r="D4481" s="9"/>
    </row>
    <row r="4482" spans="1:4" x14ac:dyDescent="0.25">
      <c r="A4482" s="7" t="str">
        <f t="shared" si="69"/>
        <v>2006.4</v>
      </c>
      <c r="B4482" s="54">
        <v>39027</v>
      </c>
      <c r="C4482" s="52">
        <v>4.79</v>
      </c>
      <c r="D4482" s="9"/>
    </row>
    <row r="4483" spans="1:4" x14ac:dyDescent="0.25">
      <c r="A4483" s="7" t="str">
        <f t="shared" si="69"/>
        <v>2006.4</v>
      </c>
      <c r="B4483" s="54">
        <v>39024</v>
      </c>
      <c r="C4483" s="52">
        <v>4.8099999999999996</v>
      </c>
      <c r="D4483" s="9"/>
    </row>
    <row r="4484" spans="1:4" x14ac:dyDescent="0.25">
      <c r="A4484" s="7" t="str">
        <f t="shared" ref="A4484:A4547" si="70">YEAR(B4484)&amp;"."&amp;INT((MONTH(B4484)-1)/3)+1</f>
        <v>2006.4</v>
      </c>
      <c r="B4484" s="54">
        <v>39023</v>
      </c>
      <c r="C4484" s="52">
        <v>4.72</v>
      </c>
      <c r="D4484" s="9"/>
    </row>
    <row r="4485" spans="1:4" x14ac:dyDescent="0.25">
      <c r="A4485" s="7" t="str">
        <f t="shared" si="70"/>
        <v>2006.4</v>
      </c>
      <c r="B4485" s="54">
        <v>39022</v>
      </c>
      <c r="C4485" s="52">
        <v>4.68</v>
      </c>
      <c r="D4485" s="9"/>
    </row>
    <row r="4486" spans="1:4" x14ac:dyDescent="0.25">
      <c r="A4486" s="7" t="str">
        <f t="shared" si="70"/>
        <v>2006.4</v>
      </c>
      <c r="B4486" s="54">
        <v>39021</v>
      </c>
      <c r="C4486" s="52">
        <v>4.72</v>
      </c>
      <c r="D4486" s="9"/>
    </row>
    <row r="4487" spans="1:4" x14ac:dyDescent="0.25">
      <c r="A4487" s="7" t="str">
        <f t="shared" si="70"/>
        <v>2006.4</v>
      </c>
      <c r="B4487" s="54">
        <v>39020</v>
      </c>
      <c r="C4487" s="52">
        <v>4.78</v>
      </c>
      <c r="D4487" s="9"/>
    </row>
    <row r="4488" spans="1:4" x14ac:dyDescent="0.25">
      <c r="A4488" s="7" t="str">
        <f t="shared" si="70"/>
        <v>2006.4</v>
      </c>
      <c r="B4488" s="54">
        <v>39017</v>
      </c>
      <c r="C4488" s="52">
        <v>4.8</v>
      </c>
      <c r="D4488" s="9"/>
    </row>
    <row r="4489" spans="1:4" x14ac:dyDescent="0.25">
      <c r="A4489" s="7" t="str">
        <f t="shared" si="70"/>
        <v>2006.4</v>
      </c>
      <c r="B4489" s="54">
        <v>39016</v>
      </c>
      <c r="C4489" s="52">
        <v>4.84</v>
      </c>
      <c r="D4489" s="9"/>
    </row>
    <row r="4490" spans="1:4" x14ac:dyDescent="0.25">
      <c r="A4490" s="7" t="str">
        <f t="shared" si="70"/>
        <v>2006.4</v>
      </c>
      <c r="B4490" s="54">
        <v>39015</v>
      </c>
      <c r="C4490" s="52">
        <v>4.8899999999999997</v>
      </c>
      <c r="D4490" s="9"/>
    </row>
    <row r="4491" spans="1:4" x14ac:dyDescent="0.25">
      <c r="A4491" s="7" t="str">
        <f t="shared" si="70"/>
        <v>2006.4</v>
      </c>
      <c r="B4491" s="54">
        <v>39014</v>
      </c>
      <c r="C4491" s="52">
        <v>4.95</v>
      </c>
      <c r="D4491" s="9"/>
    </row>
    <row r="4492" spans="1:4" x14ac:dyDescent="0.25">
      <c r="A4492" s="7" t="str">
        <f t="shared" si="70"/>
        <v>2006.4</v>
      </c>
      <c r="B4492" s="54">
        <v>39013</v>
      </c>
      <c r="C4492" s="52">
        <v>4.95</v>
      </c>
      <c r="D4492" s="9"/>
    </row>
    <row r="4493" spans="1:4" x14ac:dyDescent="0.25">
      <c r="A4493" s="7" t="str">
        <f t="shared" si="70"/>
        <v>2006.4</v>
      </c>
      <c r="B4493" s="54">
        <v>39010</v>
      </c>
      <c r="C4493" s="52">
        <v>4.91</v>
      </c>
      <c r="D4493" s="9"/>
    </row>
    <row r="4494" spans="1:4" x14ac:dyDescent="0.25">
      <c r="A4494" s="7" t="str">
        <f t="shared" si="70"/>
        <v>2006.4</v>
      </c>
      <c r="B4494" s="54">
        <v>39009</v>
      </c>
      <c r="C4494" s="52">
        <v>4.91</v>
      </c>
      <c r="D4494" s="9"/>
    </row>
    <row r="4495" spans="1:4" x14ac:dyDescent="0.25">
      <c r="A4495" s="7" t="str">
        <f t="shared" si="70"/>
        <v>2006.4</v>
      </c>
      <c r="B4495" s="54">
        <v>39008</v>
      </c>
      <c r="C4495" s="52">
        <v>4.8899999999999997</v>
      </c>
      <c r="D4495" s="9"/>
    </row>
    <row r="4496" spans="1:4" x14ac:dyDescent="0.25">
      <c r="A4496" s="7" t="str">
        <f t="shared" si="70"/>
        <v>2006.4</v>
      </c>
      <c r="B4496" s="54">
        <v>39007</v>
      </c>
      <c r="C4496" s="52">
        <v>4.91</v>
      </c>
      <c r="D4496" s="9"/>
    </row>
    <row r="4497" spans="1:4" x14ac:dyDescent="0.25">
      <c r="A4497" s="7" t="str">
        <f t="shared" si="70"/>
        <v>2006.4</v>
      </c>
      <c r="B4497" s="54">
        <v>39006</v>
      </c>
      <c r="C4497" s="52">
        <v>4.92</v>
      </c>
      <c r="D4497" s="9"/>
    </row>
    <row r="4498" spans="1:4" x14ac:dyDescent="0.25">
      <c r="A4498" s="7" t="str">
        <f t="shared" si="70"/>
        <v>2006.4</v>
      </c>
      <c r="B4498" s="54">
        <v>39003</v>
      </c>
      <c r="C4498" s="52">
        <v>4.9400000000000004</v>
      </c>
      <c r="D4498" s="9"/>
    </row>
    <row r="4499" spans="1:4" x14ac:dyDescent="0.25">
      <c r="A4499" s="7" t="str">
        <f t="shared" si="70"/>
        <v>2006.4</v>
      </c>
      <c r="B4499" s="54">
        <v>39002</v>
      </c>
      <c r="C4499" s="52">
        <v>4.91</v>
      </c>
      <c r="D4499" s="9"/>
    </row>
    <row r="4500" spans="1:4" x14ac:dyDescent="0.25">
      <c r="A4500" s="7" t="str">
        <f t="shared" si="70"/>
        <v>2006.4</v>
      </c>
      <c r="B4500" s="54">
        <v>39001</v>
      </c>
      <c r="C4500" s="52">
        <v>4.91</v>
      </c>
      <c r="D4500" s="9"/>
    </row>
    <row r="4501" spans="1:4" x14ac:dyDescent="0.25">
      <c r="A4501" s="7" t="str">
        <f t="shared" si="70"/>
        <v>2006.4</v>
      </c>
      <c r="B4501" s="54">
        <v>39000</v>
      </c>
      <c r="C4501" s="52">
        <v>4.88</v>
      </c>
      <c r="D4501" s="9"/>
    </row>
    <row r="4502" spans="1:4" x14ac:dyDescent="0.25">
      <c r="A4502" s="7" t="str">
        <f t="shared" si="70"/>
        <v>2006.4</v>
      </c>
      <c r="B4502" s="54">
        <v>38999</v>
      </c>
      <c r="C4502" s="52">
        <v>4.84</v>
      </c>
      <c r="D4502" s="9"/>
    </row>
    <row r="4503" spans="1:4" x14ac:dyDescent="0.25">
      <c r="A4503" s="7" t="str">
        <f t="shared" si="70"/>
        <v>2006.4</v>
      </c>
      <c r="B4503" s="54">
        <v>38996</v>
      </c>
      <c r="C4503" s="52">
        <v>4.84</v>
      </c>
      <c r="D4503" s="9"/>
    </row>
    <row r="4504" spans="1:4" x14ac:dyDescent="0.25">
      <c r="A4504" s="7" t="str">
        <f t="shared" si="70"/>
        <v>2006.4</v>
      </c>
      <c r="B4504" s="54">
        <v>38995</v>
      </c>
      <c r="C4504" s="52">
        <v>4.76</v>
      </c>
      <c r="D4504" s="9"/>
    </row>
    <row r="4505" spans="1:4" x14ac:dyDescent="0.25">
      <c r="A4505" s="7" t="str">
        <f t="shared" si="70"/>
        <v>2006.4</v>
      </c>
      <c r="B4505" s="54">
        <v>38994</v>
      </c>
      <c r="C4505" s="52">
        <v>4.72</v>
      </c>
      <c r="D4505" s="9"/>
    </row>
    <row r="4506" spans="1:4" x14ac:dyDescent="0.25">
      <c r="A4506" s="7" t="str">
        <f t="shared" si="70"/>
        <v>2006.4</v>
      </c>
      <c r="B4506" s="54">
        <v>38993</v>
      </c>
      <c r="C4506" s="52">
        <v>4.76</v>
      </c>
      <c r="D4506" s="9"/>
    </row>
    <row r="4507" spans="1:4" x14ac:dyDescent="0.25">
      <c r="A4507" s="7" t="str">
        <f t="shared" si="70"/>
        <v>2006.4</v>
      </c>
      <c r="B4507" s="54">
        <v>38992</v>
      </c>
      <c r="C4507" s="52">
        <v>4.76</v>
      </c>
      <c r="D4507" s="9"/>
    </row>
    <row r="4508" spans="1:4" x14ac:dyDescent="0.25">
      <c r="A4508" s="7" t="str">
        <f t="shared" si="70"/>
        <v>2006.3</v>
      </c>
      <c r="B4508" s="54">
        <v>38989</v>
      </c>
      <c r="C4508" s="52">
        <v>4.7699999999999996</v>
      </c>
      <c r="D4508" s="9"/>
    </row>
    <row r="4509" spans="1:4" x14ac:dyDescent="0.25">
      <c r="A4509" s="7" t="str">
        <f t="shared" si="70"/>
        <v>2006.3</v>
      </c>
      <c r="B4509" s="54">
        <v>38988</v>
      </c>
      <c r="C4509" s="52">
        <v>4.76</v>
      </c>
      <c r="D4509" s="9"/>
    </row>
    <row r="4510" spans="1:4" x14ac:dyDescent="0.25">
      <c r="A4510" s="7" t="str">
        <f t="shared" si="70"/>
        <v>2006.3</v>
      </c>
      <c r="B4510" s="54">
        <v>38987</v>
      </c>
      <c r="C4510" s="52">
        <v>4.7300000000000004</v>
      </c>
      <c r="D4510" s="9"/>
    </row>
    <row r="4511" spans="1:4" x14ac:dyDescent="0.25">
      <c r="A4511" s="7" t="str">
        <f t="shared" si="70"/>
        <v>2006.3</v>
      </c>
      <c r="B4511" s="54">
        <v>38986</v>
      </c>
      <c r="C4511" s="52">
        <v>4.71</v>
      </c>
      <c r="D4511" s="9"/>
    </row>
    <row r="4512" spans="1:4" x14ac:dyDescent="0.25">
      <c r="A4512" s="7" t="str">
        <f t="shared" si="70"/>
        <v>2006.3</v>
      </c>
      <c r="B4512" s="54">
        <v>38985</v>
      </c>
      <c r="C4512" s="52">
        <v>4.7</v>
      </c>
      <c r="D4512" s="9"/>
    </row>
    <row r="4513" spans="1:4" x14ac:dyDescent="0.25">
      <c r="A4513" s="7" t="str">
        <f t="shared" si="70"/>
        <v>2006.3</v>
      </c>
      <c r="B4513" s="54">
        <v>38982</v>
      </c>
      <c r="C4513" s="52">
        <v>4.74</v>
      </c>
      <c r="D4513" s="9"/>
    </row>
    <row r="4514" spans="1:4" x14ac:dyDescent="0.25">
      <c r="A4514" s="7" t="str">
        <f t="shared" si="70"/>
        <v>2006.3</v>
      </c>
      <c r="B4514" s="54">
        <v>38981</v>
      </c>
      <c r="C4514" s="52">
        <v>4.78</v>
      </c>
      <c r="D4514" s="9"/>
    </row>
    <row r="4515" spans="1:4" x14ac:dyDescent="0.25">
      <c r="A4515" s="7" t="str">
        <f t="shared" si="70"/>
        <v>2006.3</v>
      </c>
      <c r="B4515" s="54">
        <v>38980</v>
      </c>
      <c r="C4515" s="52">
        <v>4.8499999999999996</v>
      </c>
      <c r="D4515" s="9"/>
    </row>
    <row r="4516" spans="1:4" x14ac:dyDescent="0.25">
      <c r="A4516" s="7" t="str">
        <f t="shared" si="70"/>
        <v>2006.3</v>
      </c>
      <c r="B4516" s="54">
        <v>38979</v>
      </c>
      <c r="C4516" s="52">
        <v>4.8600000000000003</v>
      </c>
      <c r="D4516" s="9"/>
    </row>
    <row r="4517" spans="1:4" x14ac:dyDescent="0.25">
      <c r="A4517" s="7" t="str">
        <f t="shared" si="70"/>
        <v>2006.3</v>
      </c>
      <c r="B4517" s="54">
        <v>38978</v>
      </c>
      <c r="C4517" s="52">
        <v>4.93</v>
      </c>
      <c r="D4517" s="9"/>
    </row>
    <row r="4518" spans="1:4" x14ac:dyDescent="0.25">
      <c r="A4518" s="7" t="str">
        <f t="shared" si="70"/>
        <v>2006.3</v>
      </c>
      <c r="B4518" s="54">
        <v>38975</v>
      </c>
      <c r="C4518" s="52">
        <v>4.92</v>
      </c>
      <c r="D4518" s="9"/>
    </row>
    <row r="4519" spans="1:4" x14ac:dyDescent="0.25">
      <c r="A4519" s="7" t="str">
        <f t="shared" si="70"/>
        <v>2006.3</v>
      </c>
      <c r="B4519" s="54">
        <v>38974</v>
      </c>
      <c r="C4519" s="52">
        <v>4.92</v>
      </c>
      <c r="D4519" s="9"/>
    </row>
    <row r="4520" spans="1:4" x14ac:dyDescent="0.25">
      <c r="A4520" s="7" t="str">
        <f t="shared" si="70"/>
        <v>2006.3</v>
      </c>
      <c r="B4520" s="54">
        <v>38973</v>
      </c>
      <c r="C4520" s="52">
        <v>4.9000000000000004</v>
      </c>
      <c r="D4520" s="9"/>
    </row>
    <row r="4521" spans="1:4" x14ac:dyDescent="0.25">
      <c r="A4521" s="7" t="str">
        <f t="shared" si="70"/>
        <v>2006.3</v>
      </c>
      <c r="B4521" s="54">
        <v>38972</v>
      </c>
      <c r="C4521" s="52">
        <v>4.91</v>
      </c>
      <c r="D4521" s="9"/>
    </row>
    <row r="4522" spans="1:4" x14ac:dyDescent="0.25">
      <c r="A4522" s="7" t="str">
        <f t="shared" si="70"/>
        <v>2006.3</v>
      </c>
      <c r="B4522" s="54">
        <v>38971</v>
      </c>
      <c r="C4522" s="52">
        <v>4.95</v>
      </c>
      <c r="D4522" s="9"/>
    </row>
    <row r="4523" spans="1:4" x14ac:dyDescent="0.25">
      <c r="A4523" s="7" t="str">
        <f t="shared" si="70"/>
        <v>2006.3</v>
      </c>
      <c r="B4523" s="54">
        <v>38968</v>
      </c>
      <c r="C4523" s="52">
        <v>4.92</v>
      </c>
      <c r="D4523" s="9"/>
    </row>
    <row r="4524" spans="1:4" x14ac:dyDescent="0.25">
      <c r="A4524" s="7" t="str">
        <f t="shared" si="70"/>
        <v>2006.3</v>
      </c>
      <c r="B4524" s="54">
        <v>38967</v>
      </c>
      <c r="C4524" s="52">
        <v>4.9400000000000004</v>
      </c>
      <c r="D4524" s="9"/>
    </row>
    <row r="4525" spans="1:4" x14ac:dyDescent="0.25">
      <c r="A4525" s="7" t="str">
        <f t="shared" si="70"/>
        <v>2006.3</v>
      </c>
      <c r="B4525" s="54">
        <v>38966</v>
      </c>
      <c r="C4525" s="52">
        <v>4.95</v>
      </c>
      <c r="D4525" s="9"/>
    </row>
    <row r="4526" spans="1:4" x14ac:dyDescent="0.25">
      <c r="A4526" s="7" t="str">
        <f t="shared" si="70"/>
        <v>2006.3</v>
      </c>
      <c r="B4526" s="54">
        <v>38965</v>
      </c>
      <c r="C4526" s="52">
        <v>4.93</v>
      </c>
      <c r="D4526" s="9"/>
    </row>
    <row r="4527" spans="1:4" x14ac:dyDescent="0.25">
      <c r="A4527" s="7" t="str">
        <f t="shared" si="70"/>
        <v>2006.3</v>
      </c>
      <c r="B4527" s="54">
        <v>38964</v>
      </c>
      <c r="C4527" s="52">
        <v>4.87</v>
      </c>
      <c r="D4527" s="9"/>
    </row>
    <row r="4528" spans="1:4" x14ac:dyDescent="0.25">
      <c r="A4528" s="7" t="str">
        <f t="shared" si="70"/>
        <v>2006.3</v>
      </c>
      <c r="B4528" s="54">
        <v>38961</v>
      </c>
      <c r="C4528" s="52">
        <v>4.87</v>
      </c>
      <c r="D4528" s="9"/>
    </row>
    <row r="4529" spans="1:4" x14ac:dyDescent="0.25">
      <c r="A4529" s="7" t="str">
        <f t="shared" si="70"/>
        <v>2006.3</v>
      </c>
      <c r="B4529" s="54">
        <v>38960</v>
      </c>
      <c r="C4529" s="52">
        <v>4.88</v>
      </c>
      <c r="D4529" s="9"/>
    </row>
    <row r="4530" spans="1:4" x14ac:dyDescent="0.25">
      <c r="A4530" s="7" t="str">
        <f t="shared" si="70"/>
        <v>2006.3</v>
      </c>
      <c r="B4530" s="54">
        <v>38959</v>
      </c>
      <c r="C4530" s="52">
        <v>4.91</v>
      </c>
      <c r="D4530" s="9"/>
    </row>
    <row r="4531" spans="1:4" x14ac:dyDescent="0.25">
      <c r="A4531" s="7" t="str">
        <f t="shared" si="70"/>
        <v>2006.3</v>
      </c>
      <c r="B4531" s="54">
        <v>38958</v>
      </c>
      <c r="C4531" s="52">
        <v>4.93</v>
      </c>
      <c r="D4531" s="9"/>
    </row>
    <row r="4532" spans="1:4" x14ac:dyDescent="0.25">
      <c r="A4532" s="7" t="str">
        <f t="shared" si="70"/>
        <v>2006.3</v>
      </c>
      <c r="B4532" s="54">
        <v>38957</v>
      </c>
      <c r="C4532" s="52">
        <v>4.9400000000000004</v>
      </c>
      <c r="D4532" s="9"/>
    </row>
    <row r="4533" spans="1:4" x14ac:dyDescent="0.25">
      <c r="A4533" s="7" t="str">
        <f t="shared" si="70"/>
        <v>2006.3</v>
      </c>
      <c r="B4533" s="54">
        <v>38954</v>
      </c>
      <c r="C4533" s="52">
        <v>4.93</v>
      </c>
      <c r="D4533" s="9"/>
    </row>
    <row r="4534" spans="1:4" x14ac:dyDescent="0.25">
      <c r="A4534" s="7" t="str">
        <f t="shared" si="70"/>
        <v>2006.3</v>
      </c>
      <c r="B4534" s="54">
        <v>38953</v>
      </c>
      <c r="C4534" s="52">
        <v>4.9400000000000004</v>
      </c>
      <c r="D4534" s="9"/>
    </row>
    <row r="4535" spans="1:4" x14ac:dyDescent="0.25">
      <c r="A4535" s="7" t="str">
        <f t="shared" si="70"/>
        <v>2006.3</v>
      </c>
      <c r="B4535" s="54">
        <v>38952</v>
      </c>
      <c r="C4535" s="52">
        <v>4.95</v>
      </c>
      <c r="D4535" s="9"/>
    </row>
    <row r="4536" spans="1:4" x14ac:dyDescent="0.25">
      <c r="A4536" s="7" t="str">
        <f t="shared" si="70"/>
        <v>2006.3</v>
      </c>
      <c r="B4536" s="54">
        <v>38951</v>
      </c>
      <c r="C4536" s="52">
        <v>4.95</v>
      </c>
      <c r="D4536" s="9"/>
    </row>
    <row r="4537" spans="1:4" x14ac:dyDescent="0.25">
      <c r="A4537" s="7" t="str">
        <f t="shared" si="70"/>
        <v>2006.3</v>
      </c>
      <c r="B4537" s="54">
        <v>38950</v>
      </c>
      <c r="C4537" s="52">
        <v>4.96</v>
      </c>
      <c r="D4537" s="9"/>
    </row>
    <row r="4538" spans="1:4" x14ac:dyDescent="0.25">
      <c r="A4538" s="7" t="str">
        <f t="shared" si="70"/>
        <v>2006.3</v>
      </c>
      <c r="B4538" s="54">
        <v>38947</v>
      </c>
      <c r="C4538" s="52">
        <v>4.97</v>
      </c>
      <c r="D4538" s="9"/>
    </row>
    <row r="4539" spans="1:4" x14ac:dyDescent="0.25">
      <c r="A4539" s="7" t="str">
        <f t="shared" si="70"/>
        <v>2006.3</v>
      </c>
      <c r="B4539" s="54">
        <v>38946</v>
      </c>
      <c r="C4539" s="52">
        <v>5</v>
      </c>
      <c r="D4539" s="9"/>
    </row>
    <row r="4540" spans="1:4" x14ac:dyDescent="0.25">
      <c r="A4540" s="7" t="str">
        <f t="shared" si="70"/>
        <v>2006.3</v>
      </c>
      <c r="B4540" s="54">
        <v>38945</v>
      </c>
      <c r="C4540" s="52">
        <v>5</v>
      </c>
      <c r="D4540" s="9"/>
    </row>
    <row r="4541" spans="1:4" x14ac:dyDescent="0.25">
      <c r="A4541" s="7" t="str">
        <f t="shared" si="70"/>
        <v>2006.3</v>
      </c>
      <c r="B4541" s="54">
        <v>38944</v>
      </c>
      <c r="C4541" s="52">
        <v>5.05</v>
      </c>
      <c r="D4541" s="9"/>
    </row>
    <row r="4542" spans="1:4" x14ac:dyDescent="0.25">
      <c r="A4542" s="7" t="str">
        <f t="shared" si="70"/>
        <v>2006.3</v>
      </c>
      <c r="B4542" s="54">
        <v>38943</v>
      </c>
      <c r="C4542" s="52">
        <v>5.12</v>
      </c>
      <c r="D4542" s="9"/>
    </row>
    <row r="4543" spans="1:4" x14ac:dyDescent="0.25">
      <c r="A4543" s="7" t="str">
        <f t="shared" si="70"/>
        <v>2006.3</v>
      </c>
      <c r="B4543" s="54">
        <v>38940</v>
      </c>
      <c r="C4543" s="52">
        <v>5.09</v>
      </c>
      <c r="D4543" s="9"/>
    </row>
    <row r="4544" spans="1:4" x14ac:dyDescent="0.25">
      <c r="A4544" s="7" t="str">
        <f t="shared" si="70"/>
        <v>2006.3</v>
      </c>
      <c r="B4544" s="54">
        <v>38939</v>
      </c>
      <c r="C4544" s="52">
        <v>5.0599999999999996</v>
      </c>
      <c r="D4544" s="9"/>
    </row>
    <row r="4545" spans="1:4" x14ac:dyDescent="0.25">
      <c r="A4545" s="7" t="str">
        <f t="shared" si="70"/>
        <v>2006.3</v>
      </c>
      <c r="B4545" s="54">
        <v>38938</v>
      </c>
      <c r="C4545" s="52">
        <v>5.05</v>
      </c>
      <c r="D4545" s="9"/>
    </row>
    <row r="4546" spans="1:4" x14ac:dyDescent="0.25">
      <c r="A4546" s="7" t="str">
        <f t="shared" si="70"/>
        <v>2006.3</v>
      </c>
      <c r="B4546" s="54">
        <v>38937</v>
      </c>
      <c r="C4546" s="52">
        <v>5.0199999999999996</v>
      </c>
      <c r="D4546" s="9"/>
    </row>
    <row r="4547" spans="1:4" x14ac:dyDescent="0.25">
      <c r="A4547" s="7" t="str">
        <f t="shared" si="70"/>
        <v>2006.3</v>
      </c>
      <c r="B4547" s="54">
        <v>38936</v>
      </c>
      <c r="C4547" s="52">
        <v>5</v>
      </c>
      <c r="D4547" s="9"/>
    </row>
    <row r="4548" spans="1:4" x14ac:dyDescent="0.25">
      <c r="A4548" s="7" t="str">
        <f t="shared" ref="A4548:A4611" si="71">YEAR(B4548)&amp;"."&amp;INT((MONTH(B4548)-1)/3)+1</f>
        <v>2006.3</v>
      </c>
      <c r="B4548" s="54">
        <v>38933</v>
      </c>
      <c r="C4548" s="52">
        <v>5</v>
      </c>
      <c r="D4548" s="9"/>
    </row>
    <row r="4549" spans="1:4" x14ac:dyDescent="0.25">
      <c r="A4549" s="7" t="str">
        <f t="shared" si="71"/>
        <v>2006.3</v>
      </c>
      <c r="B4549" s="54">
        <v>38932</v>
      </c>
      <c r="C4549" s="52">
        <v>5.04</v>
      </c>
      <c r="D4549" s="9"/>
    </row>
    <row r="4550" spans="1:4" x14ac:dyDescent="0.25">
      <c r="A4550" s="7" t="str">
        <f t="shared" si="71"/>
        <v>2006.3</v>
      </c>
      <c r="B4550" s="54">
        <v>38931</v>
      </c>
      <c r="C4550" s="52">
        <v>5.05</v>
      </c>
      <c r="D4550" s="9"/>
    </row>
    <row r="4551" spans="1:4" x14ac:dyDescent="0.25">
      <c r="A4551" s="7" t="str">
        <f t="shared" si="71"/>
        <v>2006.3</v>
      </c>
      <c r="B4551" s="54">
        <v>38930</v>
      </c>
      <c r="C4551" s="52">
        <v>5.07</v>
      </c>
      <c r="D4551" s="9"/>
    </row>
    <row r="4552" spans="1:4" x14ac:dyDescent="0.25">
      <c r="A4552" s="7" t="str">
        <f t="shared" si="71"/>
        <v>2006.3</v>
      </c>
      <c r="B4552" s="54">
        <v>38929</v>
      </c>
      <c r="C4552" s="52">
        <v>5.07</v>
      </c>
      <c r="D4552" s="9"/>
    </row>
    <row r="4553" spans="1:4" x14ac:dyDescent="0.25">
      <c r="A4553" s="7" t="str">
        <f t="shared" si="71"/>
        <v>2006.3</v>
      </c>
      <c r="B4553" s="54">
        <v>38926</v>
      </c>
      <c r="C4553" s="52">
        <v>5.07</v>
      </c>
      <c r="D4553" s="9"/>
    </row>
    <row r="4554" spans="1:4" x14ac:dyDescent="0.25">
      <c r="A4554" s="7" t="str">
        <f t="shared" si="71"/>
        <v>2006.3</v>
      </c>
      <c r="B4554" s="54">
        <v>38925</v>
      </c>
      <c r="C4554" s="52">
        <v>5.1100000000000003</v>
      </c>
      <c r="D4554" s="9"/>
    </row>
    <row r="4555" spans="1:4" x14ac:dyDescent="0.25">
      <c r="A4555" s="7" t="str">
        <f t="shared" si="71"/>
        <v>2006.3</v>
      </c>
      <c r="B4555" s="54">
        <v>38924</v>
      </c>
      <c r="C4555" s="52">
        <v>5.0999999999999996</v>
      </c>
      <c r="D4555" s="9"/>
    </row>
    <row r="4556" spans="1:4" x14ac:dyDescent="0.25">
      <c r="A4556" s="7" t="str">
        <f t="shared" si="71"/>
        <v>2006.3</v>
      </c>
      <c r="B4556" s="54">
        <v>38923</v>
      </c>
      <c r="C4556" s="52">
        <v>5.13</v>
      </c>
      <c r="D4556" s="9"/>
    </row>
    <row r="4557" spans="1:4" x14ac:dyDescent="0.25">
      <c r="A4557" s="7" t="str">
        <f t="shared" si="71"/>
        <v>2006.3</v>
      </c>
      <c r="B4557" s="54">
        <v>38922</v>
      </c>
      <c r="C4557" s="52">
        <v>5.1100000000000003</v>
      </c>
      <c r="D4557" s="9"/>
    </row>
    <row r="4558" spans="1:4" x14ac:dyDescent="0.25">
      <c r="A4558" s="7" t="str">
        <f t="shared" si="71"/>
        <v>2006.3</v>
      </c>
      <c r="B4558" s="54">
        <v>38919</v>
      </c>
      <c r="C4558" s="52">
        <v>5.0999999999999996</v>
      </c>
      <c r="D4558" s="9"/>
    </row>
    <row r="4559" spans="1:4" x14ac:dyDescent="0.25">
      <c r="A4559" s="7" t="str">
        <f t="shared" si="71"/>
        <v>2006.3</v>
      </c>
      <c r="B4559" s="54">
        <v>38918</v>
      </c>
      <c r="C4559" s="52">
        <v>5.08</v>
      </c>
      <c r="D4559" s="9"/>
    </row>
    <row r="4560" spans="1:4" x14ac:dyDescent="0.25">
      <c r="A4560" s="7" t="str">
        <f t="shared" si="71"/>
        <v>2006.3</v>
      </c>
      <c r="B4560" s="54">
        <v>38917</v>
      </c>
      <c r="C4560" s="52">
        <v>5.0999999999999996</v>
      </c>
      <c r="D4560" s="9"/>
    </row>
    <row r="4561" spans="1:4" x14ac:dyDescent="0.25">
      <c r="A4561" s="7" t="str">
        <f t="shared" si="71"/>
        <v>2006.3</v>
      </c>
      <c r="B4561" s="54">
        <v>38916</v>
      </c>
      <c r="C4561" s="52">
        <v>5.16</v>
      </c>
      <c r="D4561" s="9"/>
    </row>
    <row r="4562" spans="1:4" x14ac:dyDescent="0.25">
      <c r="A4562" s="7" t="str">
        <f t="shared" si="71"/>
        <v>2006.3</v>
      </c>
      <c r="B4562" s="54">
        <v>38915</v>
      </c>
      <c r="C4562" s="52">
        <v>5.0999999999999996</v>
      </c>
      <c r="D4562" s="9"/>
    </row>
    <row r="4563" spans="1:4" x14ac:dyDescent="0.25">
      <c r="A4563" s="7" t="str">
        <f t="shared" si="71"/>
        <v>2006.3</v>
      </c>
      <c r="B4563" s="54">
        <v>38912</v>
      </c>
      <c r="C4563" s="52">
        <v>5.1100000000000003</v>
      </c>
      <c r="D4563" s="9"/>
    </row>
    <row r="4564" spans="1:4" x14ac:dyDescent="0.25">
      <c r="A4564" s="7" t="str">
        <f t="shared" si="71"/>
        <v>2006.3</v>
      </c>
      <c r="B4564" s="54">
        <v>38911</v>
      </c>
      <c r="C4564" s="52">
        <v>5.12</v>
      </c>
      <c r="D4564" s="9"/>
    </row>
    <row r="4565" spans="1:4" x14ac:dyDescent="0.25">
      <c r="A4565" s="7" t="str">
        <f t="shared" si="71"/>
        <v>2006.3</v>
      </c>
      <c r="B4565" s="54">
        <v>38910</v>
      </c>
      <c r="C4565" s="52">
        <v>5.14</v>
      </c>
      <c r="D4565" s="9"/>
    </row>
    <row r="4566" spans="1:4" x14ac:dyDescent="0.25">
      <c r="A4566" s="7" t="str">
        <f t="shared" si="71"/>
        <v>2006.3</v>
      </c>
      <c r="B4566" s="54">
        <v>38909</v>
      </c>
      <c r="C4566" s="52">
        <v>5.14</v>
      </c>
      <c r="D4566" s="9"/>
    </row>
    <row r="4567" spans="1:4" x14ac:dyDescent="0.25">
      <c r="A4567" s="7" t="str">
        <f t="shared" si="71"/>
        <v>2006.3</v>
      </c>
      <c r="B4567" s="54">
        <v>38908</v>
      </c>
      <c r="C4567" s="52">
        <v>5.17</v>
      </c>
      <c r="D4567" s="9"/>
    </row>
    <row r="4568" spans="1:4" x14ac:dyDescent="0.25">
      <c r="A4568" s="7" t="str">
        <f t="shared" si="71"/>
        <v>2006.3</v>
      </c>
      <c r="B4568" s="54">
        <v>38905</v>
      </c>
      <c r="C4568" s="52">
        <v>5.18</v>
      </c>
      <c r="D4568" s="9"/>
    </row>
    <row r="4569" spans="1:4" x14ac:dyDescent="0.25">
      <c r="A4569" s="7" t="str">
        <f t="shared" si="71"/>
        <v>2006.3</v>
      </c>
      <c r="B4569" s="54">
        <v>38904</v>
      </c>
      <c r="C4569" s="52">
        <v>5.23</v>
      </c>
      <c r="D4569" s="9"/>
    </row>
    <row r="4570" spans="1:4" x14ac:dyDescent="0.25">
      <c r="A4570" s="7" t="str">
        <f t="shared" si="71"/>
        <v>2006.3</v>
      </c>
      <c r="B4570" s="54">
        <v>38903</v>
      </c>
      <c r="C4570" s="52">
        <v>5.27</v>
      </c>
      <c r="D4570" s="9"/>
    </row>
    <row r="4571" spans="1:4" x14ac:dyDescent="0.25">
      <c r="A4571" s="7" t="str">
        <f t="shared" si="71"/>
        <v>2006.3</v>
      </c>
      <c r="B4571" s="54">
        <v>38902</v>
      </c>
      <c r="C4571" s="52">
        <v>5.2</v>
      </c>
      <c r="D4571" s="9"/>
    </row>
    <row r="4572" spans="1:4" x14ac:dyDescent="0.25">
      <c r="A4572" s="7" t="str">
        <f t="shared" si="71"/>
        <v>2006.3</v>
      </c>
      <c r="B4572" s="54">
        <v>38901</v>
      </c>
      <c r="C4572" s="52">
        <v>5.2</v>
      </c>
      <c r="D4572" s="9"/>
    </row>
    <row r="4573" spans="1:4" x14ac:dyDescent="0.25">
      <c r="A4573" s="7" t="str">
        <f t="shared" si="71"/>
        <v>2006.2</v>
      </c>
      <c r="B4573" s="54">
        <v>38898</v>
      </c>
      <c r="C4573" s="52">
        <v>5.19</v>
      </c>
      <c r="D4573" s="9"/>
    </row>
    <row r="4574" spans="1:4" x14ac:dyDescent="0.25">
      <c r="A4574" s="7" t="str">
        <f t="shared" si="71"/>
        <v>2006.2</v>
      </c>
      <c r="B4574" s="54">
        <v>38897</v>
      </c>
      <c r="C4574" s="52">
        <v>5.26</v>
      </c>
      <c r="D4574" s="9"/>
    </row>
    <row r="4575" spans="1:4" x14ac:dyDescent="0.25">
      <c r="A4575" s="7" t="str">
        <f t="shared" si="71"/>
        <v>2006.2</v>
      </c>
      <c r="B4575" s="54">
        <v>38896</v>
      </c>
      <c r="C4575" s="52">
        <v>5.28</v>
      </c>
      <c r="D4575" s="9"/>
    </row>
    <row r="4576" spans="1:4" x14ac:dyDescent="0.25">
      <c r="A4576" s="7" t="str">
        <f t="shared" si="71"/>
        <v>2006.2</v>
      </c>
      <c r="B4576" s="54">
        <v>38895</v>
      </c>
      <c r="C4576" s="52">
        <v>5.24</v>
      </c>
      <c r="D4576" s="9"/>
    </row>
    <row r="4577" spans="1:4" x14ac:dyDescent="0.25">
      <c r="A4577" s="7" t="str">
        <f t="shared" si="71"/>
        <v>2006.2</v>
      </c>
      <c r="B4577" s="54">
        <v>38894</v>
      </c>
      <c r="C4577" s="52">
        <v>5.28</v>
      </c>
      <c r="D4577" s="9"/>
    </row>
    <row r="4578" spans="1:4" x14ac:dyDescent="0.25">
      <c r="A4578" s="7" t="str">
        <f t="shared" si="71"/>
        <v>2006.2</v>
      </c>
      <c r="B4578" s="54">
        <v>38891</v>
      </c>
      <c r="C4578" s="52">
        <v>5.26</v>
      </c>
      <c r="D4578" s="9"/>
    </row>
    <row r="4579" spans="1:4" x14ac:dyDescent="0.25">
      <c r="A4579" s="7" t="str">
        <f t="shared" si="71"/>
        <v>2006.2</v>
      </c>
      <c r="B4579" s="54">
        <v>38890</v>
      </c>
      <c r="C4579" s="52">
        <v>5.23</v>
      </c>
      <c r="D4579" s="9"/>
    </row>
    <row r="4580" spans="1:4" x14ac:dyDescent="0.25">
      <c r="A4580" s="7" t="str">
        <f t="shared" si="71"/>
        <v>2006.2</v>
      </c>
      <c r="B4580" s="54">
        <v>38889</v>
      </c>
      <c r="C4580" s="52">
        <v>5.19</v>
      </c>
      <c r="D4580" s="9"/>
    </row>
    <row r="4581" spans="1:4" x14ac:dyDescent="0.25">
      <c r="A4581" s="7" t="str">
        <f t="shared" si="71"/>
        <v>2006.2</v>
      </c>
      <c r="B4581" s="54">
        <v>38888</v>
      </c>
      <c r="C4581" s="52">
        <v>5.19</v>
      </c>
      <c r="D4581" s="9"/>
    </row>
    <row r="4582" spans="1:4" x14ac:dyDescent="0.25">
      <c r="A4582" s="7" t="str">
        <f t="shared" si="71"/>
        <v>2006.2</v>
      </c>
      <c r="B4582" s="54">
        <v>38887</v>
      </c>
      <c r="C4582" s="52">
        <v>5.18</v>
      </c>
      <c r="D4582" s="9"/>
    </row>
    <row r="4583" spans="1:4" x14ac:dyDescent="0.25">
      <c r="A4583" s="7" t="str">
        <f t="shared" si="71"/>
        <v>2006.2</v>
      </c>
      <c r="B4583" s="54">
        <v>38884</v>
      </c>
      <c r="C4583" s="52">
        <v>5.17</v>
      </c>
      <c r="D4583" s="9"/>
    </row>
    <row r="4584" spans="1:4" x14ac:dyDescent="0.25">
      <c r="A4584" s="7" t="str">
        <f t="shared" si="71"/>
        <v>2006.2</v>
      </c>
      <c r="B4584" s="54">
        <v>38883</v>
      </c>
      <c r="C4584" s="52">
        <v>5.13</v>
      </c>
      <c r="D4584" s="9"/>
    </row>
    <row r="4585" spans="1:4" x14ac:dyDescent="0.25">
      <c r="A4585" s="7" t="str">
        <f t="shared" si="71"/>
        <v>2006.2</v>
      </c>
      <c r="B4585" s="54">
        <v>38882</v>
      </c>
      <c r="C4585" s="52">
        <v>5.09</v>
      </c>
      <c r="D4585" s="9"/>
    </row>
    <row r="4586" spans="1:4" x14ac:dyDescent="0.25">
      <c r="A4586" s="7" t="str">
        <f t="shared" si="71"/>
        <v>2006.2</v>
      </c>
      <c r="B4586" s="54">
        <v>38881</v>
      </c>
      <c r="C4586" s="52">
        <v>5.01</v>
      </c>
      <c r="D4586" s="9"/>
    </row>
    <row r="4587" spans="1:4" x14ac:dyDescent="0.25">
      <c r="A4587" s="7" t="str">
        <f t="shared" si="71"/>
        <v>2006.2</v>
      </c>
      <c r="B4587" s="54">
        <v>38880</v>
      </c>
      <c r="C4587" s="52">
        <v>5.03</v>
      </c>
      <c r="D4587" s="9"/>
    </row>
    <row r="4588" spans="1:4" x14ac:dyDescent="0.25">
      <c r="A4588" s="7" t="str">
        <f t="shared" si="71"/>
        <v>2006.2</v>
      </c>
      <c r="B4588" s="54">
        <v>38877</v>
      </c>
      <c r="C4588" s="52">
        <v>5.03</v>
      </c>
      <c r="D4588" s="9"/>
    </row>
    <row r="4589" spans="1:4" x14ac:dyDescent="0.25">
      <c r="A4589" s="7" t="str">
        <f t="shared" si="71"/>
        <v>2006.2</v>
      </c>
      <c r="B4589" s="54">
        <v>38876</v>
      </c>
      <c r="C4589" s="52">
        <v>5.0599999999999996</v>
      </c>
      <c r="D4589" s="9"/>
    </row>
    <row r="4590" spans="1:4" x14ac:dyDescent="0.25">
      <c r="A4590" s="7" t="str">
        <f t="shared" si="71"/>
        <v>2006.2</v>
      </c>
      <c r="B4590" s="54">
        <v>38875</v>
      </c>
      <c r="C4590" s="52">
        <v>5.09</v>
      </c>
      <c r="D4590" s="9"/>
    </row>
    <row r="4591" spans="1:4" x14ac:dyDescent="0.25">
      <c r="A4591" s="7" t="str">
        <f t="shared" si="71"/>
        <v>2006.2</v>
      </c>
      <c r="B4591" s="54">
        <v>38874</v>
      </c>
      <c r="C4591" s="52">
        <v>5.08</v>
      </c>
      <c r="D4591" s="9"/>
    </row>
    <row r="4592" spans="1:4" x14ac:dyDescent="0.25">
      <c r="A4592" s="7" t="str">
        <f t="shared" si="71"/>
        <v>2006.2</v>
      </c>
      <c r="B4592" s="54">
        <v>38873</v>
      </c>
      <c r="C4592" s="52">
        <v>5.0999999999999996</v>
      </c>
      <c r="D4592" s="9"/>
    </row>
    <row r="4593" spans="1:4" x14ac:dyDescent="0.25">
      <c r="A4593" s="7" t="str">
        <f t="shared" si="71"/>
        <v>2006.2</v>
      </c>
      <c r="B4593" s="54">
        <v>38870</v>
      </c>
      <c r="C4593" s="52">
        <v>5.0999999999999996</v>
      </c>
      <c r="D4593" s="9"/>
    </row>
    <row r="4594" spans="1:4" x14ac:dyDescent="0.25">
      <c r="A4594" s="7" t="str">
        <f t="shared" si="71"/>
        <v>2006.2</v>
      </c>
      <c r="B4594" s="54">
        <v>38869</v>
      </c>
      <c r="C4594" s="52">
        <v>5.2</v>
      </c>
      <c r="D4594" s="9"/>
    </row>
    <row r="4595" spans="1:4" x14ac:dyDescent="0.25">
      <c r="A4595" s="7" t="str">
        <f t="shared" si="71"/>
        <v>2006.2</v>
      </c>
      <c r="B4595" s="54">
        <v>38868</v>
      </c>
      <c r="C4595" s="52">
        <v>5.21</v>
      </c>
      <c r="D4595" s="9"/>
    </row>
    <row r="4596" spans="1:4" x14ac:dyDescent="0.25">
      <c r="A4596" s="7" t="str">
        <f t="shared" si="71"/>
        <v>2006.2</v>
      </c>
      <c r="B4596" s="54">
        <v>38867</v>
      </c>
      <c r="C4596" s="52">
        <v>5.19</v>
      </c>
      <c r="D4596" s="9"/>
    </row>
    <row r="4597" spans="1:4" x14ac:dyDescent="0.25">
      <c r="A4597" s="7" t="str">
        <f t="shared" si="71"/>
        <v>2006.2</v>
      </c>
      <c r="B4597" s="54">
        <v>38866</v>
      </c>
      <c r="C4597" s="52">
        <v>5.16</v>
      </c>
      <c r="D4597" s="9"/>
    </row>
    <row r="4598" spans="1:4" x14ac:dyDescent="0.25">
      <c r="A4598" s="7" t="str">
        <f t="shared" si="71"/>
        <v>2006.2</v>
      </c>
      <c r="B4598" s="54">
        <v>38863</v>
      </c>
      <c r="C4598" s="52">
        <v>5.16</v>
      </c>
      <c r="D4598" s="9"/>
    </row>
    <row r="4599" spans="1:4" x14ac:dyDescent="0.25">
      <c r="A4599" s="7" t="str">
        <f t="shared" si="71"/>
        <v>2006.2</v>
      </c>
      <c r="B4599" s="54">
        <v>38862</v>
      </c>
      <c r="C4599" s="52">
        <v>5.17</v>
      </c>
      <c r="D4599" s="9"/>
    </row>
    <row r="4600" spans="1:4" x14ac:dyDescent="0.25">
      <c r="A4600" s="7" t="str">
        <f t="shared" si="71"/>
        <v>2006.2</v>
      </c>
      <c r="B4600" s="54">
        <v>38861</v>
      </c>
      <c r="C4600" s="52">
        <v>5.13</v>
      </c>
      <c r="D4600" s="9"/>
    </row>
    <row r="4601" spans="1:4" x14ac:dyDescent="0.25">
      <c r="A4601" s="7" t="str">
        <f t="shared" si="71"/>
        <v>2006.2</v>
      </c>
      <c r="B4601" s="54">
        <v>38860</v>
      </c>
      <c r="C4601" s="52">
        <v>5.16</v>
      </c>
      <c r="D4601" s="9"/>
    </row>
    <row r="4602" spans="1:4" x14ac:dyDescent="0.25">
      <c r="A4602" s="7" t="str">
        <f t="shared" si="71"/>
        <v>2006.2</v>
      </c>
      <c r="B4602" s="54">
        <v>38859</v>
      </c>
      <c r="C4602" s="52">
        <v>5.13</v>
      </c>
      <c r="D4602" s="9"/>
    </row>
    <row r="4603" spans="1:4" x14ac:dyDescent="0.25">
      <c r="A4603" s="7" t="str">
        <f t="shared" si="71"/>
        <v>2006.2</v>
      </c>
      <c r="B4603" s="54">
        <v>38856</v>
      </c>
      <c r="C4603" s="52">
        <v>5.14</v>
      </c>
      <c r="D4603" s="9"/>
    </row>
    <row r="4604" spans="1:4" x14ac:dyDescent="0.25">
      <c r="A4604" s="7" t="str">
        <f t="shared" si="71"/>
        <v>2006.2</v>
      </c>
      <c r="B4604" s="54">
        <v>38855</v>
      </c>
      <c r="C4604" s="52">
        <v>5.18</v>
      </c>
      <c r="D4604" s="9"/>
    </row>
    <row r="4605" spans="1:4" x14ac:dyDescent="0.25">
      <c r="A4605" s="7" t="str">
        <f t="shared" si="71"/>
        <v>2006.2</v>
      </c>
      <c r="B4605" s="54">
        <v>38854</v>
      </c>
      <c r="C4605" s="52">
        <v>5.28</v>
      </c>
      <c r="D4605" s="9"/>
    </row>
    <row r="4606" spans="1:4" x14ac:dyDescent="0.25">
      <c r="A4606" s="7" t="str">
        <f t="shared" si="71"/>
        <v>2006.2</v>
      </c>
      <c r="B4606" s="54">
        <v>38853</v>
      </c>
      <c r="C4606" s="52">
        <v>5.22</v>
      </c>
      <c r="D4606" s="9"/>
    </row>
    <row r="4607" spans="1:4" x14ac:dyDescent="0.25">
      <c r="A4607" s="7" t="str">
        <f t="shared" si="71"/>
        <v>2006.2</v>
      </c>
      <c r="B4607" s="54">
        <v>38852</v>
      </c>
      <c r="C4607" s="52">
        <v>5.26</v>
      </c>
      <c r="D4607" s="9"/>
    </row>
    <row r="4608" spans="1:4" x14ac:dyDescent="0.25">
      <c r="A4608" s="7" t="str">
        <f t="shared" si="71"/>
        <v>2006.2</v>
      </c>
      <c r="B4608" s="54">
        <v>38849</v>
      </c>
      <c r="C4608" s="52">
        <v>5.29</v>
      </c>
      <c r="D4608" s="9"/>
    </row>
    <row r="4609" spans="1:4" x14ac:dyDescent="0.25">
      <c r="A4609" s="7" t="str">
        <f t="shared" si="71"/>
        <v>2006.2</v>
      </c>
      <c r="B4609" s="54">
        <v>38848</v>
      </c>
      <c r="C4609" s="52">
        <v>5.23</v>
      </c>
      <c r="D4609" s="9"/>
    </row>
    <row r="4610" spans="1:4" x14ac:dyDescent="0.25">
      <c r="A4610" s="7" t="str">
        <f t="shared" si="71"/>
        <v>2006.2</v>
      </c>
      <c r="B4610" s="54">
        <v>38847</v>
      </c>
      <c r="C4610" s="52">
        <v>5.19</v>
      </c>
      <c r="D4610" s="9"/>
    </row>
    <row r="4611" spans="1:4" x14ac:dyDescent="0.25">
      <c r="A4611" s="7" t="str">
        <f t="shared" si="71"/>
        <v>2006.2</v>
      </c>
      <c r="B4611" s="54">
        <v>38846</v>
      </c>
      <c r="C4611" s="52">
        <v>5.2</v>
      </c>
      <c r="D4611" s="9"/>
    </row>
    <row r="4612" spans="1:4" x14ac:dyDescent="0.25">
      <c r="A4612" s="7" t="str">
        <f t="shared" ref="A4612:A4675" si="72">YEAR(B4612)&amp;"."&amp;INT((MONTH(B4612)-1)/3)+1</f>
        <v>2006.2</v>
      </c>
      <c r="B4612" s="54">
        <v>38845</v>
      </c>
      <c r="C4612" s="52">
        <v>5.19</v>
      </c>
      <c r="D4612" s="9"/>
    </row>
    <row r="4613" spans="1:4" x14ac:dyDescent="0.25">
      <c r="A4613" s="7" t="str">
        <f t="shared" si="72"/>
        <v>2006.2</v>
      </c>
      <c r="B4613" s="54">
        <v>38842</v>
      </c>
      <c r="C4613" s="52">
        <v>5.2</v>
      </c>
      <c r="D4613" s="9"/>
    </row>
    <row r="4614" spans="1:4" x14ac:dyDescent="0.25">
      <c r="A4614" s="7" t="str">
        <f t="shared" si="72"/>
        <v>2006.2</v>
      </c>
      <c r="B4614" s="54">
        <v>38841</v>
      </c>
      <c r="C4614" s="52">
        <v>5.23</v>
      </c>
      <c r="D4614" s="9"/>
    </row>
    <row r="4615" spans="1:4" x14ac:dyDescent="0.25">
      <c r="A4615" s="7" t="str">
        <f t="shared" si="72"/>
        <v>2006.2</v>
      </c>
      <c r="B4615" s="54">
        <v>38840</v>
      </c>
      <c r="C4615" s="52">
        <v>5.24</v>
      </c>
      <c r="D4615" s="9"/>
    </row>
    <row r="4616" spans="1:4" x14ac:dyDescent="0.25">
      <c r="A4616" s="7" t="str">
        <f t="shared" si="72"/>
        <v>2006.2</v>
      </c>
      <c r="B4616" s="54">
        <v>38839</v>
      </c>
      <c r="C4616" s="52">
        <v>5.2</v>
      </c>
      <c r="D4616" s="9"/>
    </row>
    <row r="4617" spans="1:4" x14ac:dyDescent="0.25">
      <c r="A4617" s="7" t="str">
        <f t="shared" si="72"/>
        <v>2006.2</v>
      </c>
      <c r="B4617" s="54">
        <v>38838</v>
      </c>
      <c r="C4617" s="52">
        <v>5.23</v>
      </c>
      <c r="D4617" s="9"/>
    </row>
    <row r="4618" spans="1:4" x14ac:dyDescent="0.25">
      <c r="A4618" s="7" t="str">
        <f t="shared" si="72"/>
        <v>2006.2</v>
      </c>
      <c r="B4618" s="54">
        <v>38835</v>
      </c>
      <c r="C4618" s="52">
        <v>5.17</v>
      </c>
      <c r="D4618" s="9"/>
    </row>
    <row r="4619" spans="1:4" x14ac:dyDescent="0.25">
      <c r="A4619" s="7" t="str">
        <f t="shared" si="72"/>
        <v>2006.2</v>
      </c>
      <c r="B4619" s="54">
        <v>38834</v>
      </c>
      <c r="C4619" s="52">
        <v>5.18</v>
      </c>
      <c r="D4619" s="9"/>
    </row>
    <row r="4620" spans="1:4" x14ac:dyDescent="0.25">
      <c r="A4620" s="7" t="str">
        <f t="shared" si="72"/>
        <v>2006.2</v>
      </c>
      <c r="B4620" s="54">
        <v>38833</v>
      </c>
      <c r="C4620" s="52">
        <v>5.18</v>
      </c>
      <c r="D4620" s="9"/>
    </row>
    <row r="4621" spans="1:4" x14ac:dyDescent="0.25">
      <c r="A4621" s="7" t="str">
        <f t="shared" si="72"/>
        <v>2006.2</v>
      </c>
      <c r="B4621" s="54">
        <v>38832</v>
      </c>
      <c r="C4621" s="52">
        <v>5.16</v>
      </c>
      <c r="D4621" s="9"/>
    </row>
    <row r="4622" spans="1:4" x14ac:dyDescent="0.25">
      <c r="A4622" s="7" t="str">
        <f t="shared" si="72"/>
        <v>2006.2</v>
      </c>
      <c r="B4622" s="54">
        <v>38831</v>
      </c>
      <c r="C4622" s="52">
        <v>5.07</v>
      </c>
      <c r="D4622" s="9"/>
    </row>
    <row r="4623" spans="1:4" x14ac:dyDescent="0.25">
      <c r="A4623" s="7" t="str">
        <f t="shared" si="72"/>
        <v>2006.2</v>
      </c>
      <c r="B4623" s="54">
        <v>38828</v>
      </c>
      <c r="C4623" s="52">
        <v>5.0999999999999996</v>
      </c>
      <c r="D4623" s="9"/>
    </row>
    <row r="4624" spans="1:4" x14ac:dyDescent="0.25">
      <c r="A4624" s="7" t="str">
        <f t="shared" si="72"/>
        <v>2006.2</v>
      </c>
      <c r="B4624" s="54">
        <v>38827</v>
      </c>
      <c r="C4624" s="52">
        <v>5.14</v>
      </c>
      <c r="D4624" s="9"/>
    </row>
    <row r="4625" spans="1:4" x14ac:dyDescent="0.25">
      <c r="A4625" s="7" t="str">
        <f t="shared" si="72"/>
        <v>2006.2</v>
      </c>
      <c r="B4625" s="54">
        <v>38826</v>
      </c>
      <c r="C4625" s="52">
        <v>5.13</v>
      </c>
      <c r="D4625" s="9"/>
    </row>
    <row r="4626" spans="1:4" x14ac:dyDescent="0.25">
      <c r="A4626" s="7" t="str">
        <f t="shared" si="72"/>
        <v>2006.2</v>
      </c>
      <c r="B4626" s="54">
        <v>38825</v>
      </c>
      <c r="C4626" s="52">
        <v>5.07</v>
      </c>
      <c r="D4626" s="9"/>
    </row>
    <row r="4627" spans="1:4" x14ac:dyDescent="0.25">
      <c r="A4627" s="7" t="str">
        <f t="shared" si="72"/>
        <v>2006.2</v>
      </c>
      <c r="B4627" s="54">
        <v>38824</v>
      </c>
      <c r="C4627" s="52">
        <v>5.08</v>
      </c>
      <c r="D4627" s="9"/>
    </row>
    <row r="4628" spans="1:4" x14ac:dyDescent="0.25">
      <c r="A4628" s="7" t="str">
        <f t="shared" si="72"/>
        <v>2006.2</v>
      </c>
      <c r="B4628" s="54">
        <v>38821</v>
      </c>
      <c r="C4628" s="52">
        <v>5.1100000000000003</v>
      </c>
      <c r="D4628" s="9"/>
    </row>
    <row r="4629" spans="1:4" x14ac:dyDescent="0.25">
      <c r="A4629" s="7" t="str">
        <f t="shared" si="72"/>
        <v>2006.2</v>
      </c>
      <c r="B4629" s="54">
        <v>38820</v>
      </c>
      <c r="C4629" s="52">
        <v>5.1100000000000003</v>
      </c>
      <c r="D4629" s="9"/>
    </row>
    <row r="4630" spans="1:4" x14ac:dyDescent="0.25">
      <c r="A4630" s="7" t="str">
        <f t="shared" si="72"/>
        <v>2006.2</v>
      </c>
      <c r="B4630" s="54">
        <v>38819</v>
      </c>
      <c r="C4630" s="52">
        <v>5.05</v>
      </c>
      <c r="D4630" s="9"/>
    </row>
    <row r="4631" spans="1:4" x14ac:dyDescent="0.25">
      <c r="A4631" s="7" t="str">
        <f t="shared" si="72"/>
        <v>2006.2</v>
      </c>
      <c r="B4631" s="54">
        <v>38818</v>
      </c>
      <c r="C4631" s="52">
        <v>5</v>
      </c>
      <c r="D4631" s="9"/>
    </row>
    <row r="4632" spans="1:4" x14ac:dyDescent="0.25">
      <c r="A4632" s="7" t="str">
        <f t="shared" si="72"/>
        <v>2006.2</v>
      </c>
      <c r="B4632" s="54">
        <v>38817</v>
      </c>
      <c r="C4632" s="52">
        <v>5.04</v>
      </c>
      <c r="D4632" s="9"/>
    </row>
    <row r="4633" spans="1:4" x14ac:dyDescent="0.25">
      <c r="A4633" s="7" t="str">
        <f t="shared" si="72"/>
        <v>2006.2</v>
      </c>
      <c r="B4633" s="54">
        <v>38814</v>
      </c>
      <c r="C4633" s="52">
        <v>5.04</v>
      </c>
      <c r="D4633" s="9"/>
    </row>
    <row r="4634" spans="1:4" x14ac:dyDescent="0.25">
      <c r="A4634" s="7" t="str">
        <f t="shared" si="72"/>
        <v>2006.2</v>
      </c>
      <c r="B4634" s="54">
        <v>38813</v>
      </c>
      <c r="C4634" s="52">
        <v>4.96</v>
      </c>
      <c r="D4634" s="9"/>
    </row>
    <row r="4635" spans="1:4" x14ac:dyDescent="0.25">
      <c r="A4635" s="7" t="str">
        <f t="shared" si="72"/>
        <v>2006.2</v>
      </c>
      <c r="B4635" s="54">
        <v>38812</v>
      </c>
      <c r="C4635" s="52">
        <v>4.9000000000000004</v>
      </c>
      <c r="D4635" s="9"/>
    </row>
    <row r="4636" spans="1:4" x14ac:dyDescent="0.25">
      <c r="A4636" s="7" t="str">
        <f t="shared" si="72"/>
        <v>2006.2</v>
      </c>
      <c r="B4636" s="54">
        <v>38811</v>
      </c>
      <c r="C4636" s="52">
        <v>4.91</v>
      </c>
      <c r="D4636" s="9"/>
    </row>
    <row r="4637" spans="1:4" x14ac:dyDescent="0.25">
      <c r="A4637" s="7" t="str">
        <f t="shared" si="72"/>
        <v>2006.2</v>
      </c>
      <c r="B4637" s="54">
        <v>38810</v>
      </c>
      <c r="C4637" s="52">
        <v>4.9000000000000004</v>
      </c>
      <c r="D4637" s="9"/>
    </row>
    <row r="4638" spans="1:4" x14ac:dyDescent="0.25">
      <c r="A4638" s="7" t="str">
        <f t="shared" si="72"/>
        <v>2006.1</v>
      </c>
      <c r="B4638" s="54">
        <v>38807</v>
      </c>
      <c r="C4638" s="52">
        <v>4.9000000000000004</v>
      </c>
      <c r="D4638" s="9"/>
    </row>
    <row r="4639" spans="1:4" x14ac:dyDescent="0.25">
      <c r="A4639" s="7" t="str">
        <f t="shared" si="72"/>
        <v>2006.1</v>
      </c>
      <c r="B4639" s="54">
        <v>38806</v>
      </c>
      <c r="C4639" s="52">
        <v>4.8899999999999997</v>
      </c>
      <c r="D4639" s="9"/>
    </row>
    <row r="4640" spans="1:4" x14ac:dyDescent="0.25">
      <c r="A4640" s="7" t="str">
        <f t="shared" si="72"/>
        <v>2006.1</v>
      </c>
      <c r="B4640" s="54">
        <v>38805</v>
      </c>
      <c r="C4640" s="52">
        <v>4.84</v>
      </c>
      <c r="D4640" s="9"/>
    </row>
    <row r="4641" spans="1:4" x14ac:dyDescent="0.25">
      <c r="A4641" s="7" t="str">
        <f t="shared" si="72"/>
        <v>2006.1</v>
      </c>
      <c r="B4641" s="54">
        <v>38804</v>
      </c>
      <c r="C4641" s="52">
        <v>4.8</v>
      </c>
      <c r="D4641" s="9"/>
    </row>
    <row r="4642" spans="1:4" x14ac:dyDescent="0.25">
      <c r="A4642" s="7" t="str">
        <f t="shared" si="72"/>
        <v>2006.1</v>
      </c>
      <c r="B4642" s="54">
        <v>38803</v>
      </c>
      <c r="C4642" s="52">
        <v>4.7300000000000004</v>
      </c>
      <c r="D4642" s="9"/>
    </row>
    <row r="4643" spans="1:4" x14ac:dyDescent="0.25">
      <c r="A4643" s="7" t="str">
        <f t="shared" si="72"/>
        <v>2006.1</v>
      </c>
      <c r="B4643" s="54">
        <v>38800</v>
      </c>
      <c r="C4643" s="52">
        <v>4.7</v>
      </c>
      <c r="D4643" s="9"/>
    </row>
    <row r="4644" spans="1:4" x14ac:dyDescent="0.25">
      <c r="A4644" s="7" t="str">
        <f t="shared" si="72"/>
        <v>2006.1</v>
      </c>
      <c r="B4644" s="54">
        <v>38799</v>
      </c>
      <c r="C4644" s="52">
        <v>4.75</v>
      </c>
      <c r="D4644" s="9"/>
    </row>
    <row r="4645" spans="1:4" x14ac:dyDescent="0.25">
      <c r="A4645" s="7" t="str">
        <f t="shared" si="72"/>
        <v>2006.1</v>
      </c>
      <c r="B4645" s="54">
        <v>38798</v>
      </c>
      <c r="C4645" s="52">
        <v>4.7300000000000004</v>
      </c>
      <c r="D4645" s="9"/>
    </row>
    <row r="4646" spans="1:4" x14ac:dyDescent="0.25">
      <c r="A4646" s="7" t="str">
        <f t="shared" si="72"/>
        <v>2006.1</v>
      </c>
      <c r="B4646" s="54">
        <v>38797</v>
      </c>
      <c r="C4646" s="52">
        <v>4.74</v>
      </c>
      <c r="D4646" s="9"/>
    </row>
    <row r="4647" spans="1:4" x14ac:dyDescent="0.25">
      <c r="A4647" s="7" t="str">
        <f t="shared" si="72"/>
        <v>2006.1</v>
      </c>
      <c r="B4647" s="54">
        <v>38796</v>
      </c>
      <c r="C4647" s="52">
        <v>4.7</v>
      </c>
      <c r="D4647" s="9"/>
    </row>
    <row r="4648" spans="1:4" x14ac:dyDescent="0.25">
      <c r="A4648" s="7" t="str">
        <f t="shared" si="72"/>
        <v>2006.1</v>
      </c>
      <c r="B4648" s="54">
        <v>38793</v>
      </c>
      <c r="C4648" s="52">
        <v>4.72</v>
      </c>
      <c r="D4648" s="9"/>
    </row>
    <row r="4649" spans="1:4" x14ac:dyDescent="0.25">
      <c r="A4649" s="7" t="str">
        <f t="shared" si="72"/>
        <v>2006.1</v>
      </c>
      <c r="B4649" s="54">
        <v>38792</v>
      </c>
      <c r="C4649" s="52">
        <v>4.7</v>
      </c>
      <c r="D4649" s="9"/>
    </row>
    <row r="4650" spans="1:4" x14ac:dyDescent="0.25">
      <c r="A4650" s="7" t="str">
        <f t="shared" si="72"/>
        <v>2006.1</v>
      </c>
      <c r="B4650" s="54">
        <v>38791</v>
      </c>
      <c r="C4650" s="52">
        <v>4.75</v>
      </c>
      <c r="D4650" s="9"/>
    </row>
    <row r="4651" spans="1:4" x14ac:dyDescent="0.25">
      <c r="A4651" s="7" t="str">
        <f t="shared" si="72"/>
        <v>2006.1</v>
      </c>
      <c r="B4651" s="54">
        <v>38790</v>
      </c>
      <c r="C4651" s="52">
        <v>4.71</v>
      </c>
      <c r="D4651" s="9"/>
    </row>
    <row r="4652" spans="1:4" x14ac:dyDescent="0.25">
      <c r="A4652" s="7" t="str">
        <f t="shared" si="72"/>
        <v>2006.1</v>
      </c>
      <c r="B4652" s="54">
        <v>38789</v>
      </c>
      <c r="C4652" s="52">
        <v>4.7699999999999996</v>
      </c>
      <c r="D4652" s="9"/>
    </row>
    <row r="4653" spans="1:4" x14ac:dyDescent="0.25">
      <c r="A4653" s="7" t="str">
        <f t="shared" si="72"/>
        <v>2006.1</v>
      </c>
      <c r="B4653" s="54">
        <v>38786</v>
      </c>
      <c r="C4653" s="52">
        <v>4.74</v>
      </c>
      <c r="D4653" s="9"/>
    </row>
    <row r="4654" spans="1:4" x14ac:dyDescent="0.25">
      <c r="A4654" s="7" t="str">
        <f t="shared" si="72"/>
        <v>2006.1</v>
      </c>
      <c r="B4654" s="54">
        <v>38785</v>
      </c>
      <c r="C4654" s="52">
        <v>4.72</v>
      </c>
      <c r="D4654" s="9"/>
    </row>
    <row r="4655" spans="1:4" x14ac:dyDescent="0.25">
      <c r="A4655" s="7" t="str">
        <f t="shared" si="72"/>
        <v>2006.1</v>
      </c>
      <c r="B4655" s="54">
        <v>38784</v>
      </c>
      <c r="C4655" s="52">
        <v>4.72</v>
      </c>
      <c r="D4655" s="9"/>
    </row>
    <row r="4656" spans="1:4" x14ac:dyDescent="0.25">
      <c r="A4656" s="7" t="str">
        <f t="shared" si="72"/>
        <v>2006.1</v>
      </c>
      <c r="B4656" s="54">
        <v>38783</v>
      </c>
      <c r="C4656" s="52">
        <v>4.72</v>
      </c>
      <c r="D4656" s="9"/>
    </row>
    <row r="4657" spans="1:4" x14ac:dyDescent="0.25">
      <c r="A4657" s="7" t="str">
        <f t="shared" si="72"/>
        <v>2006.1</v>
      </c>
      <c r="B4657" s="54">
        <v>38782</v>
      </c>
      <c r="C4657" s="52">
        <v>4.72</v>
      </c>
      <c r="D4657" s="9"/>
    </row>
    <row r="4658" spans="1:4" x14ac:dyDescent="0.25">
      <c r="A4658" s="7" t="str">
        <f t="shared" si="72"/>
        <v>2006.1</v>
      </c>
      <c r="B4658" s="54">
        <v>38779</v>
      </c>
      <c r="C4658" s="52">
        <v>4.66</v>
      </c>
      <c r="D4658" s="9"/>
    </row>
    <row r="4659" spans="1:4" x14ac:dyDescent="0.25">
      <c r="A4659" s="7" t="str">
        <f t="shared" si="72"/>
        <v>2006.1</v>
      </c>
      <c r="B4659" s="54">
        <v>38778</v>
      </c>
      <c r="C4659" s="52">
        <v>4.62</v>
      </c>
      <c r="D4659" s="9"/>
    </row>
    <row r="4660" spans="1:4" x14ac:dyDescent="0.25">
      <c r="A4660" s="7" t="str">
        <f t="shared" si="72"/>
        <v>2006.1</v>
      </c>
      <c r="B4660" s="54">
        <v>38777</v>
      </c>
      <c r="C4660" s="52">
        <v>4.5599999999999996</v>
      </c>
      <c r="D4660" s="9"/>
    </row>
    <row r="4661" spans="1:4" x14ac:dyDescent="0.25">
      <c r="A4661" s="7" t="str">
        <f t="shared" si="72"/>
        <v>2006.1</v>
      </c>
      <c r="B4661" s="54">
        <v>38776</v>
      </c>
      <c r="C4661" s="52">
        <v>4.51</v>
      </c>
      <c r="D4661" s="9"/>
    </row>
    <row r="4662" spans="1:4" x14ac:dyDescent="0.25">
      <c r="A4662" s="7" t="str">
        <f t="shared" si="72"/>
        <v>2006.1</v>
      </c>
      <c r="B4662" s="54">
        <v>38775</v>
      </c>
      <c r="C4662" s="52">
        <v>4.55</v>
      </c>
      <c r="D4662" s="9"/>
    </row>
    <row r="4663" spans="1:4" x14ac:dyDescent="0.25">
      <c r="A4663" s="7" t="str">
        <f t="shared" si="72"/>
        <v>2006.1</v>
      </c>
      <c r="B4663" s="54">
        <v>38772</v>
      </c>
      <c r="C4663" s="52">
        <v>4.5199999999999996</v>
      </c>
      <c r="D4663" s="9"/>
    </row>
    <row r="4664" spans="1:4" x14ac:dyDescent="0.25">
      <c r="A4664" s="7" t="str">
        <f t="shared" si="72"/>
        <v>2006.1</v>
      </c>
      <c r="B4664" s="54">
        <v>38771</v>
      </c>
      <c r="C4664" s="52">
        <v>4.51</v>
      </c>
      <c r="D4664" s="9"/>
    </row>
    <row r="4665" spans="1:4" x14ac:dyDescent="0.25">
      <c r="A4665" s="7" t="str">
        <f t="shared" si="72"/>
        <v>2006.1</v>
      </c>
      <c r="B4665" s="54">
        <v>38770</v>
      </c>
      <c r="C4665" s="52">
        <v>4.4800000000000004</v>
      </c>
      <c r="D4665" s="9"/>
    </row>
    <row r="4666" spans="1:4" x14ac:dyDescent="0.25">
      <c r="A4666" s="7" t="str">
        <f t="shared" si="72"/>
        <v>2006.1</v>
      </c>
      <c r="B4666" s="54">
        <v>38769</v>
      </c>
      <c r="C4666" s="52">
        <v>4.53</v>
      </c>
      <c r="D4666" s="9"/>
    </row>
    <row r="4667" spans="1:4" x14ac:dyDescent="0.25">
      <c r="A4667" s="7" t="str">
        <f t="shared" si="72"/>
        <v>2006.1</v>
      </c>
      <c r="B4667" s="54">
        <v>38768</v>
      </c>
      <c r="C4667" s="52">
        <v>4.51</v>
      </c>
      <c r="D4667" s="9"/>
    </row>
    <row r="4668" spans="1:4" x14ac:dyDescent="0.25">
      <c r="A4668" s="7" t="str">
        <f t="shared" si="72"/>
        <v>2006.1</v>
      </c>
      <c r="B4668" s="54">
        <v>38765</v>
      </c>
      <c r="C4668" s="52">
        <v>4.51</v>
      </c>
      <c r="D4668" s="9"/>
    </row>
    <row r="4669" spans="1:4" x14ac:dyDescent="0.25">
      <c r="A4669" s="7" t="str">
        <f t="shared" si="72"/>
        <v>2006.1</v>
      </c>
      <c r="B4669" s="54">
        <v>38764</v>
      </c>
      <c r="C4669" s="52">
        <v>4.57</v>
      </c>
      <c r="D4669" s="9"/>
    </row>
    <row r="4670" spans="1:4" x14ac:dyDescent="0.25">
      <c r="A4670" s="7" t="str">
        <f t="shared" si="72"/>
        <v>2006.1</v>
      </c>
      <c r="B4670" s="54">
        <v>38763</v>
      </c>
      <c r="C4670" s="52">
        <v>4.58</v>
      </c>
      <c r="D4670" s="9"/>
    </row>
    <row r="4671" spans="1:4" x14ac:dyDescent="0.25">
      <c r="A4671" s="7" t="str">
        <f t="shared" si="72"/>
        <v>2006.1</v>
      </c>
      <c r="B4671" s="54">
        <v>38762</v>
      </c>
      <c r="C4671" s="52">
        <v>4.5999999999999996</v>
      </c>
      <c r="D4671" s="9"/>
    </row>
    <row r="4672" spans="1:4" x14ac:dyDescent="0.25">
      <c r="A4672" s="7" t="str">
        <f t="shared" si="72"/>
        <v>2006.1</v>
      </c>
      <c r="B4672" s="54">
        <v>38761</v>
      </c>
      <c r="C4672" s="52">
        <v>4.5599999999999996</v>
      </c>
      <c r="D4672" s="9"/>
    </row>
    <row r="4673" spans="1:4" x14ac:dyDescent="0.25">
      <c r="A4673" s="7" t="str">
        <f t="shared" si="72"/>
        <v>2006.1</v>
      </c>
      <c r="B4673" s="54">
        <v>38758</v>
      </c>
      <c r="C4673" s="52">
        <v>4.55</v>
      </c>
      <c r="D4673" s="9"/>
    </row>
    <row r="4674" spans="1:4" x14ac:dyDescent="0.25">
      <c r="A4674" s="7" t="str">
        <f t="shared" si="72"/>
        <v>2006.1</v>
      </c>
      <c r="B4674" s="54">
        <v>38757</v>
      </c>
      <c r="C4674" s="52">
        <v>4.51</v>
      </c>
      <c r="D4674" s="9"/>
    </row>
    <row r="4675" spans="1:4" x14ac:dyDescent="0.25">
      <c r="A4675" s="7" t="str">
        <f t="shared" si="72"/>
        <v>2006.1</v>
      </c>
      <c r="B4675" s="54">
        <v>38756</v>
      </c>
      <c r="C4675" s="52">
        <v>4.67</v>
      </c>
      <c r="D4675" s="9"/>
    </row>
    <row r="4676" spans="1:4" x14ac:dyDescent="0.25">
      <c r="A4676" s="7" t="str">
        <f t="shared" ref="A4676:A4739" si="73">YEAR(B4676)&amp;"."&amp;INT((MONTH(B4676)-1)/3)+1</f>
        <v>2006.1</v>
      </c>
      <c r="B4676" s="54">
        <v>38755</v>
      </c>
      <c r="C4676" s="52">
        <v>4.6399999999999997</v>
      </c>
      <c r="D4676" s="9"/>
    </row>
    <row r="4677" spans="1:4" x14ac:dyDescent="0.25">
      <c r="A4677" s="7" t="str">
        <f t="shared" si="73"/>
        <v>2006.1</v>
      </c>
      <c r="B4677" s="54">
        <v>38754</v>
      </c>
      <c r="C4677" s="52">
        <v>4.6100000000000003</v>
      </c>
      <c r="D4677" s="9"/>
    </row>
    <row r="4678" spans="1:4" x14ac:dyDescent="0.25">
      <c r="A4678" s="7" t="str">
        <f t="shared" si="73"/>
        <v>2006.1</v>
      </c>
      <c r="B4678" s="54">
        <v>38751</v>
      </c>
      <c r="C4678" s="52">
        <v>4.6399999999999997</v>
      </c>
      <c r="D4678" s="9"/>
    </row>
    <row r="4679" spans="1:4" x14ac:dyDescent="0.25">
      <c r="A4679" s="7" t="str">
        <f t="shared" si="73"/>
        <v>2006.1</v>
      </c>
      <c r="B4679" s="54">
        <v>38750</v>
      </c>
      <c r="C4679" s="52">
        <v>4.68</v>
      </c>
      <c r="D4679" s="9"/>
    </row>
    <row r="4680" spans="1:4" x14ac:dyDescent="0.25">
      <c r="A4680" s="7" t="str">
        <f t="shared" si="73"/>
        <v>2006.1</v>
      </c>
      <c r="B4680" s="54">
        <v>38749</v>
      </c>
      <c r="C4680" s="52">
        <v>4.6900000000000004</v>
      </c>
      <c r="D4680" s="9"/>
    </row>
    <row r="4681" spans="1:4" x14ac:dyDescent="0.25">
      <c r="A4681" s="7" t="str">
        <f t="shared" si="73"/>
        <v>2006.1</v>
      </c>
      <c r="B4681" s="54">
        <v>38748</v>
      </c>
      <c r="C4681" s="52">
        <v>4.6900000000000004</v>
      </c>
      <c r="D4681" s="9"/>
    </row>
    <row r="4682" spans="1:4" x14ac:dyDescent="0.25">
      <c r="A4682" s="7" t="str">
        <f t="shared" si="73"/>
        <v>2006.1</v>
      </c>
      <c r="B4682" s="54">
        <v>38747</v>
      </c>
      <c r="C4682" s="52">
        <v>4.67</v>
      </c>
      <c r="D4682" s="9"/>
    </row>
    <row r="4683" spans="1:4" x14ac:dyDescent="0.25">
      <c r="A4683" s="7" t="str">
        <f t="shared" si="73"/>
        <v>2006.1</v>
      </c>
      <c r="B4683" s="54">
        <v>38744</v>
      </c>
      <c r="C4683" s="52">
        <v>4.7</v>
      </c>
      <c r="D4683" s="9"/>
    </row>
    <row r="4684" spans="1:4" x14ac:dyDescent="0.25">
      <c r="A4684" s="7" t="str">
        <f t="shared" si="73"/>
        <v>2006.1</v>
      </c>
      <c r="B4684" s="54">
        <v>38743</v>
      </c>
      <c r="C4684" s="52">
        <v>4.66</v>
      </c>
      <c r="D4684" s="9"/>
    </row>
    <row r="4685" spans="1:4" x14ac:dyDescent="0.25">
      <c r="A4685" s="7" t="str">
        <f t="shared" si="73"/>
        <v>2006.1</v>
      </c>
      <c r="B4685" s="54">
        <v>38742</v>
      </c>
      <c r="C4685" s="52">
        <v>4.62</v>
      </c>
      <c r="D4685" s="9"/>
    </row>
    <row r="4686" spans="1:4" x14ac:dyDescent="0.25">
      <c r="A4686" s="7" t="str">
        <f t="shared" si="73"/>
        <v>2006.1</v>
      </c>
      <c r="B4686" s="54">
        <v>38741</v>
      </c>
      <c r="C4686" s="52">
        <v>4.53</v>
      </c>
      <c r="D4686" s="9"/>
    </row>
    <row r="4687" spans="1:4" x14ac:dyDescent="0.25">
      <c r="A4687" s="7" t="str">
        <f t="shared" si="73"/>
        <v>2006.1</v>
      </c>
      <c r="B4687" s="54">
        <v>38740</v>
      </c>
      <c r="C4687" s="52">
        <v>4.5599999999999996</v>
      </c>
      <c r="D4687" s="9"/>
    </row>
    <row r="4688" spans="1:4" x14ac:dyDescent="0.25">
      <c r="A4688" s="7" t="str">
        <f t="shared" si="73"/>
        <v>2006.1</v>
      </c>
      <c r="B4688" s="54">
        <v>38737</v>
      </c>
      <c r="C4688" s="52">
        <v>4.54</v>
      </c>
      <c r="D4688" s="9"/>
    </row>
    <row r="4689" spans="1:4" x14ac:dyDescent="0.25">
      <c r="A4689" s="7" t="str">
        <f t="shared" si="73"/>
        <v>2006.1</v>
      </c>
      <c r="B4689" s="54">
        <v>38736</v>
      </c>
      <c r="C4689" s="52">
        <v>4.51</v>
      </c>
      <c r="D4689" s="9"/>
    </row>
    <row r="4690" spans="1:4" x14ac:dyDescent="0.25">
      <c r="A4690" s="7" t="str">
        <f t="shared" si="73"/>
        <v>2006.1</v>
      </c>
      <c r="B4690" s="54">
        <v>38735</v>
      </c>
      <c r="C4690" s="52">
        <v>4.53</v>
      </c>
      <c r="D4690" s="9"/>
    </row>
    <row r="4691" spans="1:4" x14ac:dyDescent="0.25">
      <c r="A4691" s="7" t="str">
        <f t="shared" si="73"/>
        <v>2006.1</v>
      </c>
      <c r="B4691" s="54">
        <v>38734</v>
      </c>
      <c r="C4691" s="52">
        <v>4.5199999999999996</v>
      </c>
      <c r="D4691" s="9"/>
    </row>
    <row r="4692" spans="1:4" x14ac:dyDescent="0.25">
      <c r="A4692" s="7" t="str">
        <f t="shared" si="73"/>
        <v>2006.1</v>
      </c>
      <c r="B4692" s="54">
        <v>38733</v>
      </c>
      <c r="C4692" s="52">
        <v>4.49</v>
      </c>
      <c r="D4692" s="9"/>
    </row>
    <row r="4693" spans="1:4" x14ac:dyDescent="0.25">
      <c r="A4693" s="7" t="str">
        <f t="shared" si="73"/>
        <v>2006.1</v>
      </c>
      <c r="B4693" s="54">
        <v>38730</v>
      </c>
      <c r="C4693" s="52">
        <v>4.49</v>
      </c>
      <c r="D4693" s="9"/>
    </row>
    <row r="4694" spans="1:4" x14ac:dyDescent="0.25">
      <c r="A4694" s="7" t="str">
        <f t="shared" si="73"/>
        <v>2006.1</v>
      </c>
      <c r="B4694" s="54">
        <v>38729</v>
      </c>
      <c r="C4694" s="52">
        <v>4.5599999999999996</v>
      </c>
      <c r="D4694" s="9"/>
    </row>
    <row r="4695" spans="1:4" x14ac:dyDescent="0.25">
      <c r="A4695" s="7" t="str">
        <f t="shared" si="73"/>
        <v>2006.1</v>
      </c>
      <c r="B4695" s="54">
        <v>38728</v>
      </c>
      <c r="C4695" s="52">
        <v>4.6100000000000003</v>
      </c>
      <c r="D4695" s="9"/>
    </row>
    <row r="4696" spans="1:4" x14ac:dyDescent="0.25">
      <c r="A4696" s="7" t="str">
        <f t="shared" si="73"/>
        <v>2006.1</v>
      </c>
      <c r="B4696" s="54">
        <v>38727</v>
      </c>
      <c r="C4696" s="52">
        <v>4.62</v>
      </c>
      <c r="D4696" s="9"/>
    </row>
    <row r="4697" spans="1:4" x14ac:dyDescent="0.25">
      <c r="A4697" s="7" t="str">
        <f t="shared" si="73"/>
        <v>2006.1</v>
      </c>
      <c r="B4697" s="54">
        <v>38726</v>
      </c>
      <c r="C4697" s="52">
        <v>4.53</v>
      </c>
      <c r="D4697" s="9"/>
    </row>
    <row r="4698" spans="1:4" x14ac:dyDescent="0.25">
      <c r="A4698" s="7" t="str">
        <f t="shared" si="73"/>
        <v>2006.1</v>
      </c>
      <c r="B4698" s="54">
        <v>38723</v>
      </c>
      <c r="C4698" s="52">
        <v>4.53</v>
      </c>
      <c r="D4698" s="9"/>
    </row>
    <row r="4699" spans="1:4" x14ac:dyDescent="0.25">
      <c r="A4699" s="7" t="str">
        <f t="shared" si="73"/>
        <v>2006.1</v>
      </c>
      <c r="B4699" s="54">
        <v>38722</v>
      </c>
      <c r="C4699" s="52">
        <v>4.51</v>
      </c>
      <c r="D4699" s="9"/>
    </row>
    <row r="4700" spans="1:4" x14ac:dyDescent="0.25">
      <c r="A4700" s="7" t="str">
        <f t="shared" si="73"/>
        <v>2006.1</v>
      </c>
      <c r="B4700" s="54">
        <v>38721</v>
      </c>
      <c r="C4700" s="52">
        <v>4.55</v>
      </c>
      <c r="D4700" s="9"/>
    </row>
    <row r="4701" spans="1:4" x14ac:dyDescent="0.25">
      <c r="A4701" s="7" t="str">
        <f t="shared" si="73"/>
        <v>2006.1</v>
      </c>
      <c r="B4701" s="54">
        <v>38720</v>
      </c>
      <c r="C4701" s="52">
        <v>4.5199999999999996</v>
      </c>
      <c r="D4701" s="9"/>
    </row>
    <row r="4702" spans="1:4" x14ac:dyDescent="0.25">
      <c r="A4702" s="7" t="str">
        <f t="shared" si="73"/>
        <v>2006.1</v>
      </c>
      <c r="B4702" s="54">
        <v>38719</v>
      </c>
      <c r="C4702" s="52">
        <v>4.51</v>
      </c>
      <c r="D4702" s="9"/>
    </row>
    <row r="4703" spans="1:4" x14ac:dyDescent="0.25">
      <c r="A4703" s="7" t="str">
        <f t="shared" si="73"/>
        <v>2005.4</v>
      </c>
      <c r="B4703" s="54">
        <v>38716</v>
      </c>
      <c r="C4703" s="52">
        <v>4.51</v>
      </c>
      <c r="D4703" s="9"/>
    </row>
    <row r="4704" spans="1:4" x14ac:dyDescent="0.25">
      <c r="A4704" s="7" t="str">
        <f t="shared" si="73"/>
        <v>2005.4</v>
      </c>
      <c r="B4704" s="54">
        <v>38715</v>
      </c>
      <c r="C4704" s="52">
        <v>4.49</v>
      </c>
      <c r="D4704" s="9"/>
    </row>
    <row r="4705" spans="1:4" x14ac:dyDescent="0.25">
      <c r="A4705" s="7" t="str">
        <f t="shared" si="73"/>
        <v>2005.4</v>
      </c>
      <c r="B4705" s="54">
        <v>38714</v>
      </c>
      <c r="C4705" s="52">
        <v>4.51</v>
      </c>
      <c r="D4705" s="9"/>
    </row>
    <row r="4706" spans="1:4" x14ac:dyDescent="0.25">
      <c r="A4706" s="7" t="str">
        <f t="shared" si="73"/>
        <v>2005.4</v>
      </c>
      <c r="B4706" s="54">
        <v>38713</v>
      </c>
      <c r="C4706" s="52">
        <v>4.4800000000000004</v>
      </c>
      <c r="D4706" s="9"/>
    </row>
    <row r="4707" spans="1:4" x14ac:dyDescent="0.25">
      <c r="A4707" s="7" t="str">
        <f t="shared" si="73"/>
        <v>2005.4</v>
      </c>
      <c r="B4707" s="54">
        <v>38712</v>
      </c>
      <c r="C4707" s="52">
        <v>4.5199999999999996</v>
      </c>
      <c r="D4707" s="9"/>
    </row>
    <row r="4708" spans="1:4" x14ac:dyDescent="0.25">
      <c r="A4708" s="7" t="str">
        <f t="shared" si="73"/>
        <v>2005.4</v>
      </c>
      <c r="B4708" s="54">
        <v>38709</v>
      </c>
      <c r="C4708" s="52">
        <v>4.5199999999999996</v>
      </c>
      <c r="D4708" s="9"/>
    </row>
    <row r="4709" spans="1:4" x14ac:dyDescent="0.25">
      <c r="A4709" s="7" t="str">
        <f t="shared" si="73"/>
        <v>2005.4</v>
      </c>
      <c r="B4709" s="54">
        <v>38708</v>
      </c>
      <c r="C4709" s="52">
        <v>4.59</v>
      </c>
      <c r="D4709" s="9"/>
    </row>
    <row r="4710" spans="1:4" x14ac:dyDescent="0.25">
      <c r="A4710" s="7" t="str">
        <f t="shared" si="73"/>
        <v>2005.4</v>
      </c>
      <c r="B4710" s="54">
        <v>38707</v>
      </c>
      <c r="C4710" s="52">
        <v>4.6500000000000004</v>
      </c>
      <c r="D4710" s="9"/>
    </row>
    <row r="4711" spans="1:4" x14ac:dyDescent="0.25">
      <c r="A4711" s="7" t="str">
        <f t="shared" si="73"/>
        <v>2005.4</v>
      </c>
      <c r="B4711" s="54">
        <v>38706</v>
      </c>
      <c r="C4711" s="52">
        <v>4.63</v>
      </c>
      <c r="D4711" s="9"/>
    </row>
    <row r="4712" spans="1:4" x14ac:dyDescent="0.25">
      <c r="A4712" s="7" t="str">
        <f t="shared" si="73"/>
        <v>2005.4</v>
      </c>
      <c r="B4712" s="54">
        <v>38705</v>
      </c>
      <c r="C4712" s="52">
        <v>4.62</v>
      </c>
      <c r="D4712" s="9"/>
    </row>
    <row r="4713" spans="1:4" x14ac:dyDescent="0.25">
      <c r="A4713" s="7" t="str">
        <f t="shared" si="73"/>
        <v>2005.4</v>
      </c>
      <c r="B4713" s="54">
        <v>38702</v>
      </c>
      <c r="C4713" s="52">
        <v>4.63</v>
      </c>
      <c r="D4713" s="9"/>
    </row>
    <row r="4714" spans="1:4" x14ac:dyDescent="0.25">
      <c r="A4714" s="7" t="str">
        <f t="shared" si="73"/>
        <v>2005.4</v>
      </c>
      <c r="B4714" s="54">
        <v>38701</v>
      </c>
      <c r="C4714" s="52">
        <v>4.62</v>
      </c>
      <c r="D4714" s="9"/>
    </row>
    <row r="4715" spans="1:4" x14ac:dyDescent="0.25">
      <c r="A4715" s="7" t="str">
        <f t="shared" si="73"/>
        <v>2005.4</v>
      </c>
      <c r="B4715" s="54">
        <v>38700</v>
      </c>
      <c r="C4715" s="52">
        <v>4.63</v>
      </c>
      <c r="D4715" s="9"/>
    </row>
    <row r="4716" spans="1:4" x14ac:dyDescent="0.25">
      <c r="A4716" s="7" t="str">
        <f t="shared" si="73"/>
        <v>2005.4</v>
      </c>
      <c r="B4716" s="54">
        <v>38699</v>
      </c>
      <c r="C4716" s="52">
        <v>4.68</v>
      </c>
      <c r="D4716" s="9"/>
    </row>
    <row r="4717" spans="1:4" x14ac:dyDescent="0.25">
      <c r="A4717" s="7" t="str">
        <f t="shared" si="73"/>
        <v>2005.4</v>
      </c>
      <c r="B4717" s="54">
        <v>38698</v>
      </c>
      <c r="C4717" s="52">
        <v>4.6900000000000004</v>
      </c>
      <c r="D4717" s="9"/>
    </row>
    <row r="4718" spans="1:4" x14ac:dyDescent="0.25">
      <c r="A4718" s="7" t="str">
        <f t="shared" si="73"/>
        <v>2005.4</v>
      </c>
      <c r="B4718" s="54">
        <v>38695</v>
      </c>
      <c r="C4718" s="52">
        <v>4.72</v>
      </c>
      <c r="D4718" s="9"/>
    </row>
    <row r="4719" spans="1:4" x14ac:dyDescent="0.25">
      <c r="A4719" s="7" t="str">
        <f t="shared" si="73"/>
        <v>2005.4</v>
      </c>
      <c r="B4719" s="54">
        <v>38694</v>
      </c>
      <c r="C4719" s="52">
        <v>4.62</v>
      </c>
      <c r="D4719" s="9"/>
    </row>
    <row r="4720" spans="1:4" x14ac:dyDescent="0.25">
      <c r="A4720" s="7" t="str">
        <f t="shared" si="73"/>
        <v>2005.4</v>
      </c>
      <c r="B4720" s="54">
        <v>38693</v>
      </c>
      <c r="C4720" s="52">
        <v>4.67</v>
      </c>
      <c r="D4720" s="9"/>
    </row>
    <row r="4721" spans="1:4" x14ac:dyDescent="0.25">
      <c r="A4721" s="7" t="str">
        <f t="shared" si="73"/>
        <v>2005.4</v>
      </c>
      <c r="B4721" s="54">
        <v>38692</v>
      </c>
      <c r="C4721" s="52">
        <v>4.68</v>
      </c>
      <c r="D4721" s="9"/>
    </row>
    <row r="4722" spans="1:4" x14ac:dyDescent="0.25">
      <c r="A4722" s="7" t="str">
        <f t="shared" si="73"/>
        <v>2005.4</v>
      </c>
      <c r="B4722" s="54">
        <v>38691</v>
      </c>
      <c r="C4722" s="52">
        <v>4.72</v>
      </c>
      <c r="D4722" s="9"/>
    </row>
    <row r="4723" spans="1:4" x14ac:dyDescent="0.25">
      <c r="A4723" s="7" t="str">
        <f t="shared" si="73"/>
        <v>2005.4</v>
      </c>
      <c r="B4723" s="54">
        <v>38688</v>
      </c>
      <c r="C4723" s="52">
        <v>4.68</v>
      </c>
      <c r="D4723" s="9"/>
    </row>
    <row r="4724" spans="1:4" x14ac:dyDescent="0.25">
      <c r="A4724" s="7" t="str">
        <f t="shared" si="73"/>
        <v>2005.4</v>
      </c>
      <c r="B4724" s="54">
        <v>38687</v>
      </c>
      <c r="C4724" s="52">
        <v>4.68</v>
      </c>
      <c r="D4724" s="9"/>
    </row>
    <row r="4725" spans="1:4" x14ac:dyDescent="0.25">
      <c r="A4725" s="7" t="str">
        <f t="shared" si="73"/>
        <v>2005.4</v>
      </c>
      <c r="B4725" s="54">
        <v>38686</v>
      </c>
      <c r="C4725" s="52">
        <v>4.66</v>
      </c>
      <c r="D4725" s="9"/>
    </row>
    <row r="4726" spans="1:4" x14ac:dyDescent="0.25">
      <c r="A4726" s="7" t="str">
        <f t="shared" si="73"/>
        <v>2005.4</v>
      </c>
      <c r="B4726" s="54">
        <v>38685</v>
      </c>
      <c r="C4726" s="52">
        <v>4.6500000000000004</v>
      </c>
      <c r="D4726" s="9"/>
    </row>
    <row r="4727" spans="1:4" x14ac:dyDescent="0.25">
      <c r="A4727" s="7" t="str">
        <f t="shared" si="73"/>
        <v>2005.4</v>
      </c>
      <c r="B4727" s="54">
        <v>38684</v>
      </c>
      <c r="C4727" s="52">
        <v>4.58</v>
      </c>
      <c r="D4727" s="9"/>
    </row>
    <row r="4728" spans="1:4" x14ac:dyDescent="0.25">
      <c r="A4728" s="7" t="str">
        <f t="shared" si="73"/>
        <v>2005.4</v>
      </c>
      <c r="B4728" s="54">
        <v>38681</v>
      </c>
      <c r="C4728" s="52">
        <v>4.66</v>
      </c>
      <c r="D4728" s="9"/>
    </row>
    <row r="4729" spans="1:4" x14ac:dyDescent="0.25">
      <c r="A4729" s="7" t="str">
        <f t="shared" si="73"/>
        <v>2005.4</v>
      </c>
      <c r="B4729" s="54">
        <v>38680</v>
      </c>
      <c r="C4729" s="52">
        <v>4.7</v>
      </c>
      <c r="D4729" s="9"/>
    </row>
    <row r="4730" spans="1:4" x14ac:dyDescent="0.25">
      <c r="A4730" s="7" t="str">
        <f t="shared" si="73"/>
        <v>2005.4</v>
      </c>
      <c r="B4730" s="54">
        <v>38679</v>
      </c>
      <c r="C4730" s="52">
        <v>4.7</v>
      </c>
      <c r="D4730" s="9"/>
    </row>
    <row r="4731" spans="1:4" x14ac:dyDescent="0.25">
      <c r="A4731" s="7" t="str">
        <f t="shared" si="73"/>
        <v>2005.4</v>
      </c>
      <c r="B4731" s="54">
        <v>38678</v>
      </c>
      <c r="C4731" s="52">
        <v>4.6500000000000004</v>
      </c>
      <c r="D4731" s="9"/>
    </row>
    <row r="4732" spans="1:4" x14ac:dyDescent="0.25">
      <c r="A4732" s="7" t="str">
        <f t="shared" si="73"/>
        <v>2005.4</v>
      </c>
      <c r="B4732" s="54">
        <v>38677</v>
      </c>
      <c r="C4732" s="52">
        <v>4.62</v>
      </c>
      <c r="D4732" s="9"/>
    </row>
    <row r="4733" spans="1:4" x14ac:dyDescent="0.25">
      <c r="A4733" s="7" t="str">
        <f t="shared" si="73"/>
        <v>2005.4</v>
      </c>
      <c r="B4733" s="54">
        <v>38674</v>
      </c>
      <c r="C4733" s="52">
        <v>4.68</v>
      </c>
      <c r="D4733" s="9"/>
    </row>
    <row r="4734" spans="1:4" x14ac:dyDescent="0.25">
      <c r="A4734" s="7" t="str">
        <f t="shared" si="73"/>
        <v>2005.4</v>
      </c>
      <c r="B4734" s="54">
        <v>38673</v>
      </c>
      <c r="C4734" s="52">
        <v>4.5999999999999996</v>
      </c>
      <c r="D4734" s="9"/>
    </row>
    <row r="4735" spans="1:4" x14ac:dyDescent="0.25">
      <c r="A4735" s="7" t="str">
        <f t="shared" si="73"/>
        <v>2005.4</v>
      </c>
      <c r="B4735" s="54">
        <v>38672</v>
      </c>
      <c r="C4735" s="52">
        <v>4.63</v>
      </c>
      <c r="D4735" s="9"/>
    </row>
    <row r="4736" spans="1:4" x14ac:dyDescent="0.25">
      <c r="A4736" s="7" t="str">
        <f t="shared" si="73"/>
        <v>2005.4</v>
      </c>
      <c r="B4736" s="54">
        <v>38671</v>
      </c>
      <c r="C4736" s="52">
        <v>4.7</v>
      </c>
      <c r="D4736" s="9"/>
    </row>
    <row r="4737" spans="1:4" x14ac:dyDescent="0.25">
      <c r="A4737" s="7" t="str">
        <f t="shared" si="73"/>
        <v>2005.4</v>
      </c>
      <c r="B4737" s="54">
        <v>38670</v>
      </c>
      <c r="C4737" s="52">
        <v>4.75</v>
      </c>
      <c r="D4737" s="9"/>
    </row>
    <row r="4738" spans="1:4" x14ac:dyDescent="0.25">
      <c r="A4738" s="7" t="str">
        <f t="shared" si="73"/>
        <v>2005.4</v>
      </c>
      <c r="B4738" s="54">
        <v>38667</v>
      </c>
      <c r="C4738" s="52">
        <v>4.74</v>
      </c>
      <c r="D4738" s="9"/>
    </row>
    <row r="4739" spans="1:4" x14ac:dyDescent="0.25">
      <c r="A4739" s="7" t="str">
        <f t="shared" si="73"/>
        <v>2005.4</v>
      </c>
      <c r="B4739" s="54">
        <v>38666</v>
      </c>
      <c r="C4739" s="52">
        <v>4.74</v>
      </c>
      <c r="D4739" s="9"/>
    </row>
    <row r="4740" spans="1:4" x14ac:dyDescent="0.25">
      <c r="A4740" s="7" t="str">
        <f t="shared" ref="A4740:A4803" si="74">YEAR(B4740)&amp;"."&amp;INT((MONTH(B4740)-1)/3)+1</f>
        <v>2005.4</v>
      </c>
      <c r="B4740" s="54">
        <v>38665</v>
      </c>
      <c r="C4740" s="52">
        <v>4.78</v>
      </c>
      <c r="D4740" s="9"/>
    </row>
    <row r="4741" spans="1:4" x14ac:dyDescent="0.25">
      <c r="A4741" s="7" t="str">
        <f t="shared" si="74"/>
        <v>2005.4</v>
      </c>
      <c r="B4741" s="54">
        <v>38664</v>
      </c>
      <c r="C4741" s="52">
        <v>4.75</v>
      </c>
      <c r="D4741" s="9"/>
    </row>
    <row r="4742" spans="1:4" x14ac:dyDescent="0.25">
      <c r="A4742" s="7" t="str">
        <f t="shared" si="74"/>
        <v>2005.4</v>
      </c>
      <c r="B4742" s="54">
        <v>38663</v>
      </c>
      <c r="C4742" s="52">
        <v>4.82</v>
      </c>
      <c r="D4742" s="9"/>
    </row>
    <row r="4743" spans="1:4" x14ac:dyDescent="0.25">
      <c r="A4743" s="7" t="str">
        <f t="shared" si="74"/>
        <v>2005.4</v>
      </c>
      <c r="B4743" s="54">
        <v>38660</v>
      </c>
      <c r="C4743" s="52">
        <v>4.84</v>
      </c>
      <c r="D4743" s="9"/>
    </row>
    <row r="4744" spans="1:4" x14ac:dyDescent="0.25">
      <c r="A4744" s="7" t="str">
        <f t="shared" si="74"/>
        <v>2005.4</v>
      </c>
      <c r="B4744" s="54">
        <v>38659</v>
      </c>
      <c r="C4744" s="52">
        <v>4.79</v>
      </c>
      <c r="D4744" s="9"/>
    </row>
    <row r="4745" spans="1:4" x14ac:dyDescent="0.25">
      <c r="A4745" s="7" t="str">
        <f t="shared" si="74"/>
        <v>2005.4</v>
      </c>
      <c r="B4745" s="54">
        <v>38658</v>
      </c>
      <c r="C4745" s="52">
        <v>4.74</v>
      </c>
      <c r="D4745" s="9"/>
    </row>
    <row r="4746" spans="1:4" x14ac:dyDescent="0.25">
      <c r="A4746" s="7" t="str">
        <f t="shared" si="74"/>
        <v>2005.4</v>
      </c>
      <c r="B4746" s="54">
        <v>38657</v>
      </c>
      <c r="C4746" s="52">
        <v>4.74</v>
      </c>
      <c r="D4746" s="9"/>
    </row>
    <row r="4747" spans="1:4" x14ac:dyDescent="0.25">
      <c r="A4747" s="7" t="str">
        <f t="shared" si="74"/>
        <v>2005.4</v>
      </c>
      <c r="B4747" s="54">
        <v>38656</v>
      </c>
      <c r="C4747" s="52">
        <v>4.7300000000000004</v>
      </c>
      <c r="D4747" s="9"/>
    </row>
    <row r="4748" spans="1:4" x14ac:dyDescent="0.25">
      <c r="A4748" s="7" t="str">
        <f t="shared" si="74"/>
        <v>2005.4</v>
      </c>
      <c r="B4748" s="54">
        <v>38653</v>
      </c>
      <c r="C4748" s="52">
        <v>4.74</v>
      </c>
      <c r="D4748" s="9"/>
    </row>
    <row r="4749" spans="1:4" x14ac:dyDescent="0.25">
      <c r="A4749" s="7" t="str">
        <f t="shared" si="74"/>
        <v>2005.4</v>
      </c>
      <c r="B4749" s="54">
        <v>38652</v>
      </c>
      <c r="C4749" s="52">
        <v>4.74</v>
      </c>
      <c r="D4749" s="9"/>
    </row>
    <row r="4750" spans="1:4" x14ac:dyDescent="0.25">
      <c r="A4750" s="7" t="str">
        <f t="shared" si="74"/>
        <v>2005.4</v>
      </c>
      <c r="B4750" s="54">
        <v>38651</v>
      </c>
      <c r="C4750" s="52">
        <v>4.7699999999999996</v>
      </c>
      <c r="D4750" s="9"/>
    </row>
    <row r="4751" spans="1:4" x14ac:dyDescent="0.25">
      <c r="A4751" s="7" t="str">
        <f t="shared" si="74"/>
        <v>2005.4</v>
      </c>
      <c r="B4751" s="54">
        <v>38650</v>
      </c>
      <c r="C4751" s="52">
        <v>4.7</v>
      </c>
      <c r="D4751" s="9"/>
    </row>
    <row r="4752" spans="1:4" x14ac:dyDescent="0.25">
      <c r="A4752" s="7" t="str">
        <f t="shared" si="74"/>
        <v>2005.4</v>
      </c>
      <c r="B4752" s="54">
        <v>38649</v>
      </c>
      <c r="C4752" s="52">
        <v>4.63</v>
      </c>
      <c r="D4752" s="9"/>
    </row>
    <row r="4753" spans="1:4" x14ac:dyDescent="0.25">
      <c r="A4753" s="7" t="str">
        <f t="shared" si="74"/>
        <v>2005.4</v>
      </c>
      <c r="B4753" s="54">
        <v>38646</v>
      </c>
      <c r="C4753" s="52">
        <v>4.58</v>
      </c>
      <c r="D4753" s="9"/>
    </row>
    <row r="4754" spans="1:4" x14ac:dyDescent="0.25">
      <c r="A4754" s="7" t="str">
        <f t="shared" si="74"/>
        <v>2005.4</v>
      </c>
      <c r="B4754" s="54">
        <v>38645</v>
      </c>
      <c r="C4754" s="52">
        <v>4.62</v>
      </c>
      <c r="D4754" s="9"/>
    </row>
    <row r="4755" spans="1:4" x14ac:dyDescent="0.25">
      <c r="A4755" s="7" t="str">
        <f t="shared" si="74"/>
        <v>2005.4</v>
      </c>
      <c r="B4755" s="54">
        <v>38644</v>
      </c>
      <c r="C4755" s="52">
        <v>4.66</v>
      </c>
      <c r="D4755" s="9"/>
    </row>
    <row r="4756" spans="1:4" x14ac:dyDescent="0.25">
      <c r="A4756" s="7" t="str">
        <f t="shared" si="74"/>
        <v>2005.4</v>
      </c>
      <c r="B4756" s="54">
        <v>38643</v>
      </c>
      <c r="C4756" s="52">
        <v>4.6399999999999997</v>
      </c>
      <c r="D4756" s="9"/>
    </row>
    <row r="4757" spans="1:4" x14ac:dyDescent="0.25">
      <c r="A4757" s="7" t="str">
        <f t="shared" si="74"/>
        <v>2005.4</v>
      </c>
      <c r="B4757" s="54">
        <v>38642</v>
      </c>
      <c r="C4757" s="52">
        <v>4.68</v>
      </c>
      <c r="D4757" s="9"/>
    </row>
    <row r="4758" spans="1:4" x14ac:dyDescent="0.25">
      <c r="A4758" s="7" t="str">
        <f t="shared" si="74"/>
        <v>2005.4</v>
      </c>
      <c r="B4758" s="54">
        <v>38639</v>
      </c>
      <c r="C4758" s="52">
        <v>4.67</v>
      </c>
      <c r="D4758" s="9"/>
    </row>
    <row r="4759" spans="1:4" x14ac:dyDescent="0.25">
      <c r="A4759" s="7" t="str">
        <f t="shared" si="74"/>
        <v>2005.4</v>
      </c>
      <c r="B4759" s="54">
        <v>38638</v>
      </c>
      <c r="C4759" s="52">
        <v>4.66</v>
      </c>
      <c r="D4759" s="9"/>
    </row>
    <row r="4760" spans="1:4" x14ac:dyDescent="0.25">
      <c r="A4760" s="7" t="str">
        <f t="shared" si="74"/>
        <v>2005.4</v>
      </c>
      <c r="B4760" s="54">
        <v>38637</v>
      </c>
      <c r="C4760" s="52">
        <v>4.62</v>
      </c>
      <c r="D4760" s="9"/>
    </row>
    <row r="4761" spans="1:4" x14ac:dyDescent="0.25">
      <c r="A4761" s="7" t="str">
        <f t="shared" si="74"/>
        <v>2005.4</v>
      </c>
      <c r="B4761" s="54">
        <v>38636</v>
      </c>
      <c r="C4761" s="52">
        <v>4.5599999999999996</v>
      </c>
      <c r="D4761" s="9"/>
    </row>
    <row r="4762" spans="1:4" x14ac:dyDescent="0.25">
      <c r="A4762" s="7" t="str">
        <f t="shared" si="74"/>
        <v>2005.4</v>
      </c>
      <c r="B4762" s="54">
        <v>38635</v>
      </c>
      <c r="C4762" s="52">
        <v>4.53</v>
      </c>
      <c r="D4762" s="9"/>
    </row>
    <row r="4763" spans="1:4" x14ac:dyDescent="0.25">
      <c r="A4763" s="7" t="str">
        <f t="shared" si="74"/>
        <v>2005.4</v>
      </c>
      <c r="B4763" s="54">
        <v>38632</v>
      </c>
      <c r="C4763" s="52">
        <v>4.53</v>
      </c>
      <c r="D4763" s="9"/>
    </row>
    <row r="4764" spans="1:4" x14ac:dyDescent="0.25">
      <c r="A4764" s="7" t="str">
        <f t="shared" si="74"/>
        <v>2005.4</v>
      </c>
      <c r="B4764" s="54">
        <v>38631</v>
      </c>
      <c r="C4764" s="52">
        <v>4.55</v>
      </c>
      <c r="D4764" s="9"/>
    </row>
    <row r="4765" spans="1:4" x14ac:dyDescent="0.25">
      <c r="A4765" s="7" t="str">
        <f t="shared" si="74"/>
        <v>2005.4</v>
      </c>
      <c r="B4765" s="54">
        <v>38630</v>
      </c>
      <c r="C4765" s="52">
        <v>4.54</v>
      </c>
      <c r="D4765" s="9"/>
    </row>
    <row r="4766" spans="1:4" x14ac:dyDescent="0.25">
      <c r="A4766" s="7" t="str">
        <f t="shared" si="74"/>
        <v>2005.4</v>
      </c>
      <c r="B4766" s="54">
        <v>38629</v>
      </c>
      <c r="C4766" s="52">
        <v>4.6100000000000003</v>
      </c>
      <c r="D4766" s="9"/>
    </row>
    <row r="4767" spans="1:4" x14ac:dyDescent="0.25">
      <c r="A4767" s="7" t="str">
        <f t="shared" si="74"/>
        <v>2005.4</v>
      </c>
      <c r="B4767" s="54">
        <v>38628</v>
      </c>
      <c r="C4767" s="52">
        <v>4.58</v>
      </c>
      <c r="D4767" s="9"/>
    </row>
    <row r="4768" spans="1:4" x14ac:dyDescent="0.25">
      <c r="A4768" s="7" t="str">
        <f t="shared" si="74"/>
        <v>2005.3</v>
      </c>
      <c r="B4768" s="54">
        <v>38625</v>
      </c>
      <c r="C4768" s="52">
        <v>4.53</v>
      </c>
      <c r="D4768" s="9"/>
    </row>
    <row r="4769" spans="1:4" x14ac:dyDescent="0.25">
      <c r="A4769" s="7" t="str">
        <f t="shared" si="74"/>
        <v>2005.3</v>
      </c>
      <c r="B4769" s="54">
        <v>38624</v>
      </c>
      <c r="C4769" s="52">
        <v>4.5</v>
      </c>
      <c r="D4769" s="9"/>
    </row>
    <row r="4770" spans="1:4" x14ac:dyDescent="0.25">
      <c r="A4770" s="7" t="str">
        <f t="shared" si="74"/>
        <v>2005.3</v>
      </c>
      <c r="B4770" s="54">
        <v>38623</v>
      </c>
      <c r="C4770" s="52">
        <v>4.46</v>
      </c>
      <c r="D4770" s="9"/>
    </row>
    <row r="4771" spans="1:4" x14ac:dyDescent="0.25">
      <c r="A4771" s="7" t="str">
        <f t="shared" si="74"/>
        <v>2005.3</v>
      </c>
      <c r="B4771" s="54">
        <v>38622</v>
      </c>
      <c r="C4771" s="52">
        <v>4.5599999999999996</v>
      </c>
      <c r="D4771" s="9"/>
    </row>
    <row r="4772" spans="1:4" x14ac:dyDescent="0.25">
      <c r="A4772" s="7" t="str">
        <f t="shared" si="74"/>
        <v>2005.3</v>
      </c>
      <c r="B4772" s="54">
        <v>38621</v>
      </c>
      <c r="C4772" s="52">
        <v>4.5599999999999996</v>
      </c>
      <c r="D4772" s="9"/>
    </row>
    <row r="4773" spans="1:4" x14ac:dyDescent="0.25">
      <c r="A4773" s="7" t="str">
        <f t="shared" si="74"/>
        <v>2005.3</v>
      </c>
      <c r="B4773" s="54">
        <v>38618</v>
      </c>
      <c r="C4773" s="52">
        <v>4.47</v>
      </c>
      <c r="D4773" s="9"/>
    </row>
    <row r="4774" spans="1:4" x14ac:dyDescent="0.25">
      <c r="A4774" s="7" t="str">
        <f t="shared" si="74"/>
        <v>2005.3</v>
      </c>
      <c r="B4774" s="54">
        <v>38617</v>
      </c>
      <c r="C4774" s="52">
        <v>4.47</v>
      </c>
      <c r="D4774" s="9"/>
    </row>
    <row r="4775" spans="1:4" x14ac:dyDescent="0.25">
      <c r="A4775" s="7" t="str">
        <f t="shared" si="74"/>
        <v>2005.3</v>
      </c>
      <c r="B4775" s="54">
        <v>38616</v>
      </c>
      <c r="C4775" s="52">
        <v>4.47</v>
      </c>
      <c r="D4775" s="9"/>
    </row>
    <row r="4776" spans="1:4" x14ac:dyDescent="0.25">
      <c r="A4776" s="7" t="str">
        <f t="shared" si="74"/>
        <v>2005.3</v>
      </c>
      <c r="B4776" s="54">
        <v>38615</v>
      </c>
      <c r="C4776" s="52">
        <v>4.49</v>
      </c>
      <c r="D4776" s="9"/>
    </row>
    <row r="4777" spans="1:4" x14ac:dyDescent="0.25">
      <c r="A4777" s="7" t="str">
        <f t="shared" si="74"/>
        <v>2005.3</v>
      </c>
      <c r="B4777" s="54">
        <v>38614</v>
      </c>
      <c r="C4777" s="52">
        <v>4.55</v>
      </c>
      <c r="D4777" s="9"/>
    </row>
    <row r="4778" spans="1:4" x14ac:dyDescent="0.25">
      <c r="A4778" s="7" t="str">
        <f t="shared" si="74"/>
        <v>2005.3</v>
      </c>
      <c r="B4778" s="54">
        <v>38611</v>
      </c>
      <c r="C4778" s="52">
        <v>4.5599999999999996</v>
      </c>
      <c r="D4778" s="9"/>
    </row>
    <row r="4779" spans="1:4" x14ac:dyDescent="0.25">
      <c r="A4779" s="7" t="str">
        <f t="shared" si="74"/>
        <v>2005.3</v>
      </c>
      <c r="B4779" s="54">
        <v>38610</v>
      </c>
      <c r="C4779" s="52">
        <v>4.51</v>
      </c>
      <c r="D4779" s="9"/>
    </row>
    <row r="4780" spans="1:4" x14ac:dyDescent="0.25">
      <c r="A4780" s="7" t="str">
        <f t="shared" si="74"/>
        <v>2005.3</v>
      </c>
      <c r="B4780" s="54">
        <v>38609</v>
      </c>
      <c r="C4780" s="52">
        <v>4.41</v>
      </c>
      <c r="D4780" s="9"/>
    </row>
    <row r="4781" spans="1:4" x14ac:dyDescent="0.25">
      <c r="A4781" s="7" t="str">
        <f t="shared" si="74"/>
        <v>2005.3</v>
      </c>
      <c r="B4781" s="54">
        <v>38608</v>
      </c>
      <c r="C4781" s="52">
        <v>4.38</v>
      </c>
      <c r="D4781" s="9"/>
    </row>
    <row r="4782" spans="1:4" x14ac:dyDescent="0.25">
      <c r="A4782" s="7" t="str">
        <f t="shared" si="74"/>
        <v>2005.3</v>
      </c>
      <c r="B4782" s="54">
        <v>38607</v>
      </c>
      <c r="C4782" s="52">
        <v>4.45</v>
      </c>
      <c r="D4782" s="9"/>
    </row>
    <row r="4783" spans="1:4" x14ac:dyDescent="0.25">
      <c r="A4783" s="7" t="str">
        <f t="shared" si="74"/>
        <v>2005.3</v>
      </c>
      <c r="B4783" s="54">
        <v>38604</v>
      </c>
      <c r="C4783" s="52">
        <v>4.3600000000000003</v>
      </c>
      <c r="D4783" s="9"/>
    </row>
    <row r="4784" spans="1:4" x14ac:dyDescent="0.25">
      <c r="A4784" s="7" t="str">
        <f t="shared" si="74"/>
        <v>2005.3</v>
      </c>
      <c r="B4784" s="54">
        <v>38603</v>
      </c>
      <c r="C4784" s="52">
        <v>4.43</v>
      </c>
      <c r="D4784" s="9"/>
    </row>
    <row r="4785" spans="1:4" x14ac:dyDescent="0.25">
      <c r="A4785" s="7" t="str">
        <f t="shared" si="74"/>
        <v>2005.3</v>
      </c>
      <c r="B4785" s="54">
        <v>38602</v>
      </c>
      <c r="C4785" s="52">
        <v>4.43</v>
      </c>
      <c r="D4785" s="9"/>
    </row>
    <row r="4786" spans="1:4" x14ac:dyDescent="0.25">
      <c r="A4786" s="7" t="str">
        <f t="shared" si="74"/>
        <v>2005.3</v>
      </c>
      <c r="B4786" s="54">
        <v>38601</v>
      </c>
      <c r="C4786" s="52">
        <v>4.3600000000000003</v>
      </c>
      <c r="D4786" s="9"/>
    </row>
    <row r="4787" spans="1:4" x14ac:dyDescent="0.25">
      <c r="A4787" s="7" t="str">
        <f t="shared" si="74"/>
        <v>2005.3</v>
      </c>
      <c r="B4787" s="54">
        <v>38600</v>
      </c>
      <c r="C4787" s="52">
        <v>4.26</v>
      </c>
      <c r="D4787" s="9"/>
    </row>
    <row r="4788" spans="1:4" x14ac:dyDescent="0.25">
      <c r="A4788" s="7" t="str">
        <f t="shared" si="74"/>
        <v>2005.3</v>
      </c>
      <c r="B4788" s="54">
        <v>38597</v>
      </c>
      <c r="C4788" s="52">
        <v>4.26</v>
      </c>
      <c r="D4788" s="9"/>
    </row>
    <row r="4789" spans="1:4" x14ac:dyDescent="0.25">
      <c r="A4789" s="7" t="str">
        <f t="shared" si="74"/>
        <v>2005.3</v>
      </c>
      <c r="B4789" s="54">
        <v>38596</v>
      </c>
      <c r="C4789" s="52">
        <v>4.28</v>
      </c>
      <c r="D4789" s="9"/>
    </row>
    <row r="4790" spans="1:4" x14ac:dyDescent="0.25">
      <c r="A4790" s="7" t="str">
        <f t="shared" si="74"/>
        <v>2005.3</v>
      </c>
      <c r="B4790" s="54">
        <v>38595</v>
      </c>
      <c r="C4790" s="52">
        <v>4.2300000000000004</v>
      </c>
      <c r="D4790" s="9"/>
    </row>
    <row r="4791" spans="1:4" x14ac:dyDescent="0.25">
      <c r="A4791" s="7" t="str">
        <f t="shared" si="74"/>
        <v>2005.3</v>
      </c>
      <c r="B4791" s="54">
        <v>38594</v>
      </c>
      <c r="C4791" s="52">
        <v>4.34</v>
      </c>
      <c r="D4791" s="9"/>
    </row>
    <row r="4792" spans="1:4" x14ac:dyDescent="0.25">
      <c r="A4792" s="7" t="str">
        <f t="shared" si="74"/>
        <v>2005.3</v>
      </c>
      <c r="B4792" s="54">
        <v>38593</v>
      </c>
      <c r="C4792" s="52">
        <v>4.37</v>
      </c>
      <c r="D4792" s="9"/>
    </row>
    <row r="4793" spans="1:4" x14ac:dyDescent="0.25">
      <c r="A4793" s="7" t="str">
        <f t="shared" si="74"/>
        <v>2005.3</v>
      </c>
      <c r="B4793" s="54">
        <v>38590</v>
      </c>
      <c r="C4793" s="52">
        <v>4.38</v>
      </c>
      <c r="D4793" s="9"/>
    </row>
    <row r="4794" spans="1:4" x14ac:dyDescent="0.25">
      <c r="A4794" s="7" t="str">
        <f t="shared" si="74"/>
        <v>2005.3</v>
      </c>
      <c r="B4794" s="54">
        <v>38589</v>
      </c>
      <c r="C4794" s="52">
        <v>4.37</v>
      </c>
      <c r="D4794" s="9"/>
    </row>
    <row r="4795" spans="1:4" x14ac:dyDescent="0.25">
      <c r="A4795" s="7" t="str">
        <f t="shared" si="74"/>
        <v>2005.3</v>
      </c>
      <c r="B4795" s="54">
        <v>38588</v>
      </c>
      <c r="C4795" s="52">
        <v>4.38</v>
      </c>
      <c r="D4795" s="9"/>
    </row>
    <row r="4796" spans="1:4" x14ac:dyDescent="0.25">
      <c r="A4796" s="7" t="str">
        <f t="shared" si="74"/>
        <v>2005.3</v>
      </c>
      <c r="B4796" s="54">
        <v>38587</v>
      </c>
      <c r="C4796" s="52">
        <v>4.3899999999999997</v>
      </c>
      <c r="D4796" s="9"/>
    </row>
    <row r="4797" spans="1:4" x14ac:dyDescent="0.25">
      <c r="A4797" s="7" t="str">
        <f t="shared" si="74"/>
        <v>2005.3</v>
      </c>
      <c r="B4797" s="54">
        <v>38586</v>
      </c>
      <c r="C4797" s="52">
        <v>4.4000000000000004</v>
      </c>
      <c r="D4797" s="9"/>
    </row>
    <row r="4798" spans="1:4" x14ac:dyDescent="0.25">
      <c r="A4798" s="7" t="str">
        <f t="shared" si="74"/>
        <v>2005.3</v>
      </c>
      <c r="B4798" s="54">
        <v>38583</v>
      </c>
      <c r="C4798" s="52">
        <v>4.4000000000000004</v>
      </c>
      <c r="D4798" s="9"/>
    </row>
    <row r="4799" spans="1:4" x14ac:dyDescent="0.25">
      <c r="A4799" s="7" t="str">
        <f t="shared" si="74"/>
        <v>2005.3</v>
      </c>
      <c r="B4799" s="54">
        <v>38582</v>
      </c>
      <c r="C4799" s="52">
        <v>4.4000000000000004</v>
      </c>
      <c r="D4799" s="9"/>
    </row>
    <row r="4800" spans="1:4" x14ac:dyDescent="0.25">
      <c r="A4800" s="7" t="str">
        <f t="shared" si="74"/>
        <v>2005.3</v>
      </c>
      <c r="B4800" s="54">
        <v>38581</v>
      </c>
      <c r="C4800" s="52">
        <v>4.49</v>
      </c>
      <c r="D4800" s="9"/>
    </row>
    <row r="4801" spans="1:4" x14ac:dyDescent="0.25">
      <c r="A4801" s="7" t="str">
        <f t="shared" si="74"/>
        <v>2005.3</v>
      </c>
      <c r="B4801" s="54">
        <v>38580</v>
      </c>
      <c r="C4801" s="52">
        <v>4.41</v>
      </c>
      <c r="D4801" s="9"/>
    </row>
    <row r="4802" spans="1:4" x14ac:dyDescent="0.25">
      <c r="A4802" s="7" t="str">
        <f t="shared" si="74"/>
        <v>2005.3</v>
      </c>
      <c r="B4802" s="54">
        <v>38579</v>
      </c>
      <c r="C4802" s="52">
        <v>4.45</v>
      </c>
      <c r="D4802" s="9"/>
    </row>
    <row r="4803" spans="1:4" x14ac:dyDescent="0.25">
      <c r="A4803" s="7" t="str">
        <f t="shared" si="74"/>
        <v>2005.3</v>
      </c>
      <c r="B4803" s="54">
        <v>38576</v>
      </c>
      <c r="C4803" s="52">
        <v>4.42</v>
      </c>
      <c r="D4803" s="9"/>
    </row>
    <row r="4804" spans="1:4" x14ac:dyDescent="0.25">
      <c r="A4804" s="7" t="str">
        <f t="shared" ref="A4804:A4867" si="75">YEAR(B4804)&amp;"."&amp;INT((MONTH(B4804)-1)/3)+1</f>
        <v>2005.3</v>
      </c>
      <c r="B4804" s="54">
        <v>38575</v>
      </c>
      <c r="C4804" s="52">
        <v>4.5999999999999996</v>
      </c>
      <c r="D4804" s="9"/>
    </row>
    <row r="4805" spans="1:4" x14ac:dyDescent="0.25">
      <c r="A4805" s="7" t="str">
        <f t="shared" si="75"/>
        <v>2005.3</v>
      </c>
      <c r="B4805" s="54">
        <v>38574</v>
      </c>
      <c r="C4805" s="52">
        <v>4.5599999999999996</v>
      </c>
      <c r="D4805" s="9"/>
    </row>
    <row r="4806" spans="1:4" x14ac:dyDescent="0.25">
      <c r="A4806" s="7" t="str">
        <f t="shared" si="75"/>
        <v>2005.3</v>
      </c>
      <c r="B4806" s="54">
        <v>38573</v>
      </c>
      <c r="C4806" s="52">
        <v>4.5599999999999996</v>
      </c>
      <c r="D4806" s="9"/>
    </row>
    <row r="4807" spans="1:4" x14ac:dyDescent="0.25">
      <c r="A4807" s="7" t="str">
        <f t="shared" si="75"/>
        <v>2005.3</v>
      </c>
      <c r="B4807" s="54">
        <v>38572</v>
      </c>
      <c r="C4807" s="52">
        <v>4.58</v>
      </c>
      <c r="D4807" s="9"/>
    </row>
    <row r="4808" spans="1:4" x14ac:dyDescent="0.25">
      <c r="A4808" s="7" t="str">
        <f t="shared" si="75"/>
        <v>2005.3</v>
      </c>
      <c r="B4808" s="54">
        <v>38569</v>
      </c>
      <c r="C4808" s="52">
        <v>4.5599999999999996</v>
      </c>
      <c r="D4808" s="9"/>
    </row>
    <row r="4809" spans="1:4" x14ac:dyDescent="0.25">
      <c r="A4809" s="7" t="str">
        <f t="shared" si="75"/>
        <v>2005.3</v>
      </c>
      <c r="B4809" s="54">
        <v>38568</v>
      </c>
      <c r="C4809" s="52">
        <v>4.5</v>
      </c>
      <c r="D4809" s="9"/>
    </row>
    <row r="4810" spans="1:4" x14ac:dyDescent="0.25">
      <c r="A4810" s="7" t="str">
        <f t="shared" si="75"/>
        <v>2005.3</v>
      </c>
      <c r="B4810" s="54">
        <v>38567</v>
      </c>
      <c r="C4810" s="52">
        <v>4.4800000000000004</v>
      </c>
      <c r="D4810" s="9"/>
    </row>
    <row r="4811" spans="1:4" x14ac:dyDescent="0.25">
      <c r="A4811" s="7" t="str">
        <f t="shared" si="75"/>
        <v>2005.3</v>
      </c>
      <c r="B4811" s="54">
        <v>38566</v>
      </c>
      <c r="C4811" s="52">
        <v>4.5199999999999996</v>
      </c>
      <c r="D4811" s="9"/>
    </row>
    <row r="4812" spans="1:4" x14ac:dyDescent="0.25">
      <c r="A4812" s="7" t="str">
        <f t="shared" si="75"/>
        <v>2005.3</v>
      </c>
      <c r="B4812" s="54">
        <v>38565</v>
      </c>
      <c r="C4812" s="52">
        <v>4.46</v>
      </c>
      <c r="D4812" s="9"/>
    </row>
    <row r="4813" spans="1:4" x14ac:dyDescent="0.25">
      <c r="A4813" s="7" t="str">
        <f t="shared" si="75"/>
        <v>2005.3</v>
      </c>
      <c r="B4813" s="54">
        <v>38562</v>
      </c>
      <c r="C4813" s="52">
        <v>4.42</v>
      </c>
      <c r="D4813" s="9"/>
    </row>
    <row r="4814" spans="1:4" x14ac:dyDescent="0.25">
      <c r="A4814" s="7" t="str">
        <f t="shared" si="75"/>
        <v>2005.3</v>
      </c>
      <c r="B4814" s="54">
        <v>38561</v>
      </c>
      <c r="C4814" s="52">
        <v>4.38</v>
      </c>
      <c r="D4814" s="9"/>
    </row>
    <row r="4815" spans="1:4" x14ac:dyDescent="0.25">
      <c r="A4815" s="7" t="str">
        <f t="shared" si="75"/>
        <v>2005.3</v>
      </c>
      <c r="B4815" s="54">
        <v>38560</v>
      </c>
      <c r="C4815" s="52">
        <v>4.46</v>
      </c>
      <c r="D4815" s="9"/>
    </row>
    <row r="4816" spans="1:4" x14ac:dyDescent="0.25">
      <c r="A4816" s="7" t="str">
        <f t="shared" si="75"/>
        <v>2005.3</v>
      </c>
      <c r="B4816" s="54">
        <v>38559</v>
      </c>
      <c r="C4816" s="52">
        <v>4.4400000000000004</v>
      </c>
      <c r="D4816" s="9"/>
    </row>
    <row r="4817" spans="1:4" x14ac:dyDescent="0.25">
      <c r="A4817" s="7" t="str">
        <f t="shared" si="75"/>
        <v>2005.3</v>
      </c>
      <c r="B4817" s="54">
        <v>38558</v>
      </c>
      <c r="C4817" s="52">
        <v>4.4400000000000004</v>
      </c>
      <c r="D4817" s="9"/>
    </row>
    <row r="4818" spans="1:4" x14ac:dyDescent="0.25">
      <c r="A4818" s="7" t="str">
        <f t="shared" si="75"/>
        <v>2005.3</v>
      </c>
      <c r="B4818" s="54">
        <v>38555</v>
      </c>
      <c r="C4818" s="52">
        <v>4.3899999999999997</v>
      </c>
      <c r="D4818" s="9"/>
    </row>
    <row r="4819" spans="1:4" x14ac:dyDescent="0.25">
      <c r="A4819" s="7" t="str">
        <f t="shared" si="75"/>
        <v>2005.3</v>
      </c>
      <c r="B4819" s="54">
        <v>38554</v>
      </c>
      <c r="C4819" s="52">
        <v>4.4800000000000004</v>
      </c>
      <c r="D4819" s="9"/>
    </row>
    <row r="4820" spans="1:4" x14ac:dyDescent="0.25">
      <c r="A4820" s="7" t="str">
        <f t="shared" si="75"/>
        <v>2005.3</v>
      </c>
      <c r="B4820" s="54">
        <v>38553</v>
      </c>
      <c r="C4820" s="52">
        <v>4.37</v>
      </c>
      <c r="D4820" s="9"/>
    </row>
    <row r="4821" spans="1:4" x14ac:dyDescent="0.25">
      <c r="A4821" s="7" t="str">
        <f t="shared" si="75"/>
        <v>2005.3</v>
      </c>
      <c r="B4821" s="54">
        <v>38552</v>
      </c>
      <c r="C4821" s="52">
        <v>4.41</v>
      </c>
      <c r="D4821" s="9"/>
    </row>
    <row r="4822" spans="1:4" x14ac:dyDescent="0.25">
      <c r="A4822" s="7" t="str">
        <f t="shared" si="75"/>
        <v>2005.3</v>
      </c>
      <c r="B4822" s="54">
        <v>38551</v>
      </c>
      <c r="C4822" s="52">
        <v>4.4400000000000004</v>
      </c>
      <c r="D4822" s="9"/>
    </row>
    <row r="4823" spans="1:4" x14ac:dyDescent="0.25">
      <c r="A4823" s="7" t="str">
        <f t="shared" si="75"/>
        <v>2005.3</v>
      </c>
      <c r="B4823" s="54">
        <v>38548</v>
      </c>
      <c r="C4823" s="52">
        <v>4.42</v>
      </c>
      <c r="D4823" s="9"/>
    </row>
    <row r="4824" spans="1:4" x14ac:dyDescent="0.25">
      <c r="A4824" s="7" t="str">
        <f t="shared" si="75"/>
        <v>2005.3</v>
      </c>
      <c r="B4824" s="54">
        <v>38547</v>
      </c>
      <c r="C4824" s="52">
        <v>4.4000000000000004</v>
      </c>
      <c r="D4824" s="9"/>
    </row>
    <row r="4825" spans="1:4" x14ac:dyDescent="0.25">
      <c r="A4825" s="7" t="str">
        <f t="shared" si="75"/>
        <v>2005.3</v>
      </c>
      <c r="B4825" s="54">
        <v>38546</v>
      </c>
      <c r="C4825" s="52">
        <v>4.38</v>
      </c>
      <c r="D4825" s="9"/>
    </row>
    <row r="4826" spans="1:4" x14ac:dyDescent="0.25">
      <c r="A4826" s="7" t="str">
        <f t="shared" si="75"/>
        <v>2005.3</v>
      </c>
      <c r="B4826" s="54">
        <v>38545</v>
      </c>
      <c r="C4826" s="52">
        <v>4.3600000000000003</v>
      </c>
      <c r="D4826" s="9"/>
    </row>
    <row r="4827" spans="1:4" x14ac:dyDescent="0.25">
      <c r="A4827" s="7" t="str">
        <f t="shared" si="75"/>
        <v>2005.3</v>
      </c>
      <c r="B4827" s="54">
        <v>38544</v>
      </c>
      <c r="C4827" s="52">
        <v>4.3</v>
      </c>
      <c r="D4827" s="9"/>
    </row>
    <row r="4828" spans="1:4" x14ac:dyDescent="0.25">
      <c r="A4828" s="7" t="str">
        <f t="shared" si="75"/>
        <v>2005.3</v>
      </c>
      <c r="B4828" s="54">
        <v>38541</v>
      </c>
      <c r="C4828" s="52">
        <v>4.33</v>
      </c>
      <c r="D4828" s="9"/>
    </row>
    <row r="4829" spans="1:4" x14ac:dyDescent="0.25">
      <c r="A4829" s="7" t="str">
        <f t="shared" si="75"/>
        <v>2005.3</v>
      </c>
      <c r="B4829" s="54">
        <v>38540</v>
      </c>
      <c r="C4829" s="52">
        <v>4.28</v>
      </c>
      <c r="D4829" s="9"/>
    </row>
    <row r="4830" spans="1:4" x14ac:dyDescent="0.25">
      <c r="A4830" s="7" t="str">
        <f t="shared" si="75"/>
        <v>2005.3</v>
      </c>
      <c r="B4830" s="54">
        <v>38539</v>
      </c>
      <c r="C4830" s="52">
        <v>4.3099999999999996</v>
      </c>
      <c r="D4830" s="9"/>
    </row>
    <row r="4831" spans="1:4" x14ac:dyDescent="0.25">
      <c r="A4831" s="7" t="str">
        <f t="shared" si="75"/>
        <v>2005.3</v>
      </c>
      <c r="B4831" s="54">
        <v>38538</v>
      </c>
      <c r="C4831" s="52">
        <v>4.34</v>
      </c>
      <c r="D4831" s="9"/>
    </row>
    <row r="4832" spans="1:4" x14ac:dyDescent="0.25">
      <c r="A4832" s="7" t="str">
        <f t="shared" si="75"/>
        <v>2005.3</v>
      </c>
      <c r="B4832" s="54">
        <v>38537</v>
      </c>
      <c r="C4832" s="52">
        <v>4.28</v>
      </c>
      <c r="D4832" s="9"/>
    </row>
    <row r="4833" spans="1:4" x14ac:dyDescent="0.25">
      <c r="A4833" s="7" t="str">
        <f t="shared" si="75"/>
        <v>2005.3</v>
      </c>
      <c r="B4833" s="54">
        <v>38534</v>
      </c>
      <c r="C4833" s="52">
        <v>4.28</v>
      </c>
      <c r="D4833" s="9"/>
    </row>
    <row r="4834" spans="1:4" x14ac:dyDescent="0.25">
      <c r="A4834" s="7" t="str">
        <f t="shared" si="75"/>
        <v>2005.2</v>
      </c>
      <c r="B4834" s="54">
        <v>38533</v>
      </c>
      <c r="C4834" s="52">
        <v>4.26</v>
      </c>
      <c r="D4834" s="9"/>
    </row>
    <row r="4835" spans="1:4" x14ac:dyDescent="0.25">
      <c r="A4835" s="7" t="str">
        <f t="shared" si="75"/>
        <v>2005.2</v>
      </c>
      <c r="B4835" s="54">
        <v>38532</v>
      </c>
      <c r="C4835" s="52">
        <v>4.24</v>
      </c>
      <c r="D4835" s="9"/>
    </row>
    <row r="4836" spans="1:4" x14ac:dyDescent="0.25">
      <c r="A4836" s="7" t="str">
        <f t="shared" si="75"/>
        <v>2005.2</v>
      </c>
      <c r="B4836" s="54">
        <v>38531</v>
      </c>
      <c r="C4836" s="52">
        <v>4.22</v>
      </c>
      <c r="D4836" s="9"/>
    </row>
    <row r="4837" spans="1:4" x14ac:dyDescent="0.25">
      <c r="A4837" s="7" t="str">
        <f t="shared" si="75"/>
        <v>2005.2</v>
      </c>
      <c r="B4837" s="54">
        <v>38530</v>
      </c>
      <c r="C4837" s="52">
        <v>4.25</v>
      </c>
      <c r="D4837" s="9"/>
    </row>
    <row r="4838" spans="1:4" x14ac:dyDescent="0.25">
      <c r="A4838" s="7" t="str">
        <f t="shared" si="75"/>
        <v>2005.2</v>
      </c>
      <c r="B4838" s="54">
        <v>38527</v>
      </c>
      <c r="C4838" s="52">
        <v>4.2300000000000004</v>
      </c>
      <c r="D4838" s="9"/>
    </row>
    <row r="4839" spans="1:4" x14ac:dyDescent="0.25">
      <c r="A4839" s="7" t="str">
        <f t="shared" si="75"/>
        <v>2005.2</v>
      </c>
      <c r="B4839" s="54">
        <v>38526</v>
      </c>
      <c r="C4839" s="52">
        <v>4.2699999999999996</v>
      </c>
      <c r="D4839" s="9"/>
    </row>
    <row r="4840" spans="1:4" x14ac:dyDescent="0.25">
      <c r="A4840" s="7" t="str">
        <f t="shared" si="75"/>
        <v>2005.2</v>
      </c>
      <c r="B4840" s="54">
        <v>38525</v>
      </c>
      <c r="C4840" s="52">
        <v>4.2300000000000004</v>
      </c>
      <c r="D4840" s="9"/>
    </row>
    <row r="4841" spans="1:4" x14ac:dyDescent="0.25">
      <c r="A4841" s="7" t="str">
        <f t="shared" si="75"/>
        <v>2005.2</v>
      </c>
      <c r="B4841" s="54">
        <v>38524</v>
      </c>
      <c r="C4841" s="52">
        <v>4.32</v>
      </c>
      <c r="D4841" s="9"/>
    </row>
    <row r="4842" spans="1:4" x14ac:dyDescent="0.25">
      <c r="A4842" s="7" t="str">
        <f t="shared" si="75"/>
        <v>2005.2</v>
      </c>
      <c r="B4842" s="54">
        <v>38523</v>
      </c>
      <c r="C4842" s="52">
        <v>4.34</v>
      </c>
      <c r="D4842" s="9"/>
    </row>
    <row r="4843" spans="1:4" x14ac:dyDescent="0.25">
      <c r="A4843" s="7" t="str">
        <f t="shared" si="75"/>
        <v>2005.2</v>
      </c>
      <c r="B4843" s="54">
        <v>38520</v>
      </c>
      <c r="C4843" s="52">
        <v>4.3499999999999996</v>
      </c>
      <c r="D4843" s="9"/>
    </row>
    <row r="4844" spans="1:4" x14ac:dyDescent="0.25">
      <c r="A4844" s="7" t="str">
        <f t="shared" si="75"/>
        <v>2005.2</v>
      </c>
      <c r="B4844" s="54">
        <v>38519</v>
      </c>
      <c r="C4844" s="52">
        <v>4.3600000000000003</v>
      </c>
      <c r="D4844" s="9"/>
    </row>
    <row r="4845" spans="1:4" x14ac:dyDescent="0.25">
      <c r="A4845" s="7" t="str">
        <f t="shared" si="75"/>
        <v>2005.2</v>
      </c>
      <c r="B4845" s="54">
        <v>38518</v>
      </c>
      <c r="C4845" s="52">
        <v>4.4400000000000004</v>
      </c>
      <c r="D4845" s="9"/>
    </row>
    <row r="4846" spans="1:4" x14ac:dyDescent="0.25">
      <c r="A4846" s="7" t="str">
        <f t="shared" si="75"/>
        <v>2005.2</v>
      </c>
      <c r="B4846" s="54">
        <v>38517</v>
      </c>
      <c r="C4846" s="52">
        <v>4.41</v>
      </c>
      <c r="D4846" s="9"/>
    </row>
    <row r="4847" spans="1:4" x14ac:dyDescent="0.25">
      <c r="A4847" s="7" t="str">
        <f t="shared" si="75"/>
        <v>2005.2</v>
      </c>
      <c r="B4847" s="54">
        <v>38516</v>
      </c>
      <c r="C4847" s="52">
        <v>4.3899999999999997</v>
      </c>
      <c r="D4847" s="9"/>
    </row>
    <row r="4848" spans="1:4" x14ac:dyDescent="0.25">
      <c r="A4848" s="7" t="str">
        <f t="shared" si="75"/>
        <v>2005.2</v>
      </c>
      <c r="B4848" s="54">
        <v>38513</v>
      </c>
      <c r="C4848" s="52">
        <v>4.3</v>
      </c>
      <c r="D4848" s="9"/>
    </row>
    <row r="4849" spans="1:4" x14ac:dyDescent="0.25">
      <c r="A4849" s="7" t="str">
        <f t="shared" si="75"/>
        <v>2005.2</v>
      </c>
      <c r="B4849" s="54">
        <v>38512</v>
      </c>
      <c r="C4849" s="52">
        <v>4.2300000000000004</v>
      </c>
      <c r="D4849" s="9"/>
    </row>
    <row r="4850" spans="1:4" x14ac:dyDescent="0.25">
      <c r="A4850" s="7" t="str">
        <f t="shared" si="75"/>
        <v>2005.2</v>
      </c>
      <c r="B4850" s="54">
        <v>38511</v>
      </c>
      <c r="C4850" s="52">
        <v>4.24</v>
      </c>
      <c r="D4850" s="9"/>
    </row>
    <row r="4851" spans="1:4" x14ac:dyDescent="0.25">
      <c r="A4851" s="7" t="str">
        <f t="shared" si="75"/>
        <v>2005.2</v>
      </c>
      <c r="B4851" s="54">
        <v>38510</v>
      </c>
      <c r="C4851" s="52">
        <v>4.18</v>
      </c>
      <c r="D4851" s="9"/>
    </row>
    <row r="4852" spans="1:4" x14ac:dyDescent="0.25">
      <c r="A4852" s="7" t="str">
        <f t="shared" si="75"/>
        <v>2005.2</v>
      </c>
      <c r="B4852" s="54">
        <v>38509</v>
      </c>
      <c r="C4852" s="52">
        <v>4.2300000000000004</v>
      </c>
      <c r="D4852" s="9"/>
    </row>
    <row r="4853" spans="1:4" x14ac:dyDescent="0.25">
      <c r="A4853" s="7" t="str">
        <f t="shared" si="75"/>
        <v>2005.2</v>
      </c>
      <c r="B4853" s="54">
        <v>38506</v>
      </c>
      <c r="C4853" s="52">
        <v>4.26</v>
      </c>
      <c r="D4853" s="9"/>
    </row>
    <row r="4854" spans="1:4" x14ac:dyDescent="0.25">
      <c r="A4854" s="7" t="str">
        <f t="shared" si="75"/>
        <v>2005.2</v>
      </c>
      <c r="B4854" s="54">
        <v>38505</v>
      </c>
      <c r="C4854" s="52">
        <v>4.2</v>
      </c>
      <c r="D4854" s="9"/>
    </row>
    <row r="4855" spans="1:4" x14ac:dyDescent="0.25">
      <c r="A4855" s="7" t="str">
        <f t="shared" si="75"/>
        <v>2005.2</v>
      </c>
      <c r="B4855" s="54">
        <v>38504</v>
      </c>
      <c r="C4855" s="52">
        <v>4.2699999999999996</v>
      </c>
      <c r="D4855" s="9"/>
    </row>
    <row r="4856" spans="1:4" x14ac:dyDescent="0.25">
      <c r="A4856" s="7" t="str">
        <f t="shared" si="75"/>
        <v>2005.2</v>
      </c>
      <c r="B4856" s="54">
        <v>38503</v>
      </c>
      <c r="C4856" s="52">
        <v>4.3600000000000003</v>
      </c>
      <c r="D4856" s="9"/>
    </row>
    <row r="4857" spans="1:4" x14ac:dyDescent="0.25">
      <c r="A4857" s="7" t="str">
        <f t="shared" si="75"/>
        <v>2005.2</v>
      </c>
      <c r="B4857" s="54">
        <v>38502</v>
      </c>
      <c r="C4857" s="52">
        <v>4.45</v>
      </c>
      <c r="D4857" s="9"/>
    </row>
    <row r="4858" spans="1:4" x14ac:dyDescent="0.25">
      <c r="A4858" s="7" t="str">
        <f t="shared" si="75"/>
        <v>2005.2</v>
      </c>
      <c r="B4858" s="54">
        <v>38499</v>
      </c>
      <c r="C4858" s="52">
        <v>4.45</v>
      </c>
      <c r="D4858" s="9"/>
    </row>
    <row r="4859" spans="1:4" x14ac:dyDescent="0.25">
      <c r="A4859" s="7" t="str">
        <f t="shared" si="75"/>
        <v>2005.2</v>
      </c>
      <c r="B4859" s="54">
        <v>38498</v>
      </c>
      <c r="C4859" s="52">
        <v>4.45</v>
      </c>
      <c r="D4859" s="9"/>
    </row>
    <row r="4860" spans="1:4" x14ac:dyDescent="0.25">
      <c r="A4860" s="7" t="str">
        <f t="shared" si="75"/>
        <v>2005.2</v>
      </c>
      <c r="B4860" s="54">
        <v>38497</v>
      </c>
      <c r="C4860" s="52">
        <v>4.4000000000000004</v>
      </c>
      <c r="D4860" s="9"/>
    </row>
    <row r="4861" spans="1:4" x14ac:dyDescent="0.25">
      <c r="A4861" s="7" t="str">
        <f t="shared" si="75"/>
        <v>2005.2</v>
      </c>
      <c r="B4861" s="54">
        <v>38496</v>
      </c>
      <c r="C4861" s="52">
        <v>4.3499999999999996</v>
      </c>
      <c r="D4861" s="9"/>
    </row>
    <row r="4862" spans="1:4" x14ac:dyDescent="0.25">
      <c r="A4862" s="7" t="str">
        <f t="shared" si="75"/>
        <v>2005.2</v>
      </c>
      <c r="B4862" s="54">
        <v>38495</v>
      </c>
      <c r="C4862" s="52">
        <v>4.38</v>
      </c>
      <c r="D4862" s="9"/>
    </row>
    <row r="4863" spans="1:4" x14ac:dyDescent="0.25">
      <c r="A4863" s="7" t="str">
        <f t="shared" si="75"/>
        <v>2005.2</v>
      </c>
      <c r="B4863" s="54">
        <v>38492</v>
      </c>
      <c r="C4863" s="52">
        <v>4.4400000000000004</v>
      </c>
      <c r="D4863" s="9"/>
    </row>
    <row r="4864" spans="1:4" x14ac:dyDescent="0.25">
      <c r="A4864" s="7" t="str">
        <f t="shared" si="75"/>
        <v>2005.2</v>
      </c>
      <c r="B4864" s="54">
        <v>38491</v>
      </c>
      <c r="C4864" s="52">
        <v>4.4400000000000004</v>
      </c>
      <c r="D4864" s="9"/>
    </row>
    <row r="4865" spans="1:4" x14ac:dyDescent="0.25">
      <c r="A4865" s="7" t="str">
        <f t="shared" si="75"/>
        <v>2005.2</v>
      </c>
      <c r="B4865" s="54">
        <v>38490</v>
      </c>
      <c r="C4865" s="52">
        <v>4.42</v>
      </c>
      <c r="D4865" s="9"/>
    </row>
    <row r="4866" spans="1:4" x14ac:dyDescent="0.25">
      <c r="A4866" s="7" t="str">
        <f t="shared" si="75"/>
        <v>2005.2</v>
      </c>
      <c r="B4866" s="54">
        <v>38489</v>
      </c>
      <c r="C4866" s="52">
        <v>4.47</v>
      </c>
      <c r="D4866" s="9"/>
    </row>
    <row r="4867" spans="1:4" x14ac:dyDescent="0.25">
      <c r="A4867" s="7" t="str">
        <f t="shared" si="75"/>
        <v>2005.2</v>
      </c>
      <c r="B4867" s="54">
        <v>38488</v>
      </c>
      <c r="C4867" s="52">
        <v>4.49</v>
      </c>
      <c r="D4867" s="9"/>
    </row>
    <row r="4868" spans="1:4" x14ac:dyDescent="0.25">
      <c r="A4868" s="7" t="str">
        <f t="shared" ref="A4868:A4931" si="76">YEAR(B4868)&amp;"."&amp;INT((MONTH(B4868)-1)/3)+1</f>
        <v>2005.2</v>
      </c>
      <c r="B4868" s="54">
        <v>38485</v>
      </c>
      <c r="C4868" s="52">
        <v>4.4800000000000004</v>
      </c>
      <c r="D4868" s="9"/>
    </row>
    <row r="4869" spans="1:4" x14ac:dyDescent="0.25">
      <c r="A4869" s="7" t="str">
        <f t="shared" si="76"/>
        <v>2005.2</v>
      </c>
      <c r="B4869" s="54">
        <v>38484</v>
      </c>
      <c r="C4869" s="52">
        <v>4.54</v>
      </c>
      <c r="D4869" s="9"/>
    </row>
    <row r="4870" spans="1:4" x14ac:dyDescent="0.25">
      <c r="A4870" s="7" t="str">
        <f t="shared" si="76"/>
        <v>2005.2</v>
      </c>
      <c r="B4870" s="54">
        <v>38483</v>
      </c>
      <c r="C4870" s="52">
        <v>4.54</v>
      </c>
      <c r="D4870" s="9"/>
    </row>
    <row r="4871" spans="1:4" x14ac:dyDescent="0.25">
      <c r="A4871" s="7" t="str">
        <f t="shared" si="76"/>
        <v>2005.2</v>
      </c>
      <c r="B4871" s="54">
        <v>38482</v>
      </c>
      <c r="C4871" s="52">
        <v>4.5999999999999996</v>
      </c>
      <c r="D4871" s="9"/>
    </row>
    <row r="4872" spans="1:4" x14ac:dyDescent="0.25">
      <c r="A4872" s="7" t="str">
        <f t="shared" si="76"/>
        <v>2005.2</v>
      </c>
      <c r="B4872" s="54">
        <v>38481</v>
      </c>
      <c r="C4872" s="52">
        <v>4.6399999999999997</v>
      </c>
      <c r="D4872" s="9"/>
    </row>
    <row r="4873" spans="1:4" x14ac:dyDescent="0.25">
      <c r="A4873" s="7" t="str">
        <f t="shared" si="76"/>
        <v>2005.2</v>
      </c>
      <c r="B4873" s="54">
        <v>38478</v>
      </c>
      <c r="C4873" s="52">
        <v>4.62</v>
      </c>
      <c r="D4873" s="9"/>
    </row>
    <row r="4874" spans="1:4" x14ac:dyDescent="0.25">
      <c r="A4874" s="7" t="str">
        <f t="shared" si="76"/>
        <v>2005.2</v>
      </c>
      <c r="B4874" s="54">
        <v>38477</v>
      </c>
      <c r="C4874" s="52">
        <v>4.5999999999999996</v>
      </c>
      <c r="D4874" s="9"/>
    </row>
    <row r="4875" spans="1:4" x14ac:dyDescent="0.25">
      <c r="A4875" s="7" t="str">
        <f t="shared" si="76"/>
        <v>2005.2</v>
      </c>
      <c r="B4875" s="54">
        <v>38476</v>
      </c>
      <c r="C4875" s="52">
        <v>4.5999999999999996</v>
      </c>
      <c r="D4875" s="9"/>
    </row>
    <row r="4876" spans="1:4" x14ac:dyDescent="0.25">
      <c r="A4876" s="7" t="str">
        <f t="shared" si="76"/>
        <v>2005.2</v>
      </c>
      <c r="B4876" s="54">
        <v>38475</v>
      </c>
      <c r="C4876" s="52">
        <v>4.49</v>
      </c>
      <c r="D4876" s="9"/>
    </row>
    <row r="4877" spans="1:4" x14ac:dyDescent="0.25">
      <c r="A4877" s="7" t="str">
        <f t="shared" si="76"/>
        <v>2005.2</v>
      </c>
      <c r="B4877" s="54">
        <v>38474</v>
      </c>
      <c r="C4877" s="52">
        <v>4.53</v>
      </c>
      <c r="D4877" s="9"/>
    </row>
    <row r="4878" spans="1:4" x14ac:dyDescent="0.25">
      <c r="A4878" s="7" t="str">
        <f t="shared" si="76"/>
        <v>2005.2</v>
      </c>
      <c r="B4878" s="54">
        <v>38471</v>
      </c>
      <c r="C4878" s="52">
        <v>4.53</v>
      </c>
      <c r="D4878" s="9"/>
    </row>
    <row r="4879" spans="1:4" x14ac:dyDescent="0.25">
      <c r="A4879" s="7" t="str">
        <f t="shared" si="76"/>
        <v>2005.2</v>
      </c>
      <c r="B4879" s="54">
        <v>38470</v>
      </c>
      <c r="C4879" s="52">
        <v>4.5199999999999996</v>
      </c>
      <c r="D4879" s="9"/>
    </row>
    <row r="4880" spans="1:4" x14ac:dyDescent="0.25">
      <c r="A4880" s="7" t="str">
        <f t="shared" si="76"/>
        <v>2005.2</v>
      </c>
      <c r="B4880" s="54">
        <v>38469</v>
      </c>
      <c r="C4880" s="52">
        <v>4.57</v>
      </c>
      <c r="D4880" s="9"/>
    </row>
    <row r="4881" spans="1:4" x14ac:dyDescent="0.25">
      <c r="A4881" s="7" t="str">
        <f t="shared" si="76"/>
        <v>2005.2</v>
      </c>
      <c r="B4881" s="54">
        <v>38468</v>
      </c>
      <c r="C4881" s="52">
        <v>4.59</v>
      </c>
      <c r="D4881" s="9"/>
    </row>
    <row r="4882" spans="1:4" x14ac:dyDescent="0.25">
      <c r="A4882" s="7" t="str">
        <f t="shared" si="76"/>
        <v>2005.2</v>
      </c>
      <c r="B4882" s="54">
        <v>38467</v>
      </c>
      <c r="C4882" s="52">
        <v>4.54</v>
      </c>
      <c r="D4882" s="9"/>
    </row>
    <row r="4883" spans="1:4" x14ac:dyDescent="0.25">
      <c r="A4883" s="7" t="str">
        <f t="shared" si="76"/>
        <v>2005.2</v>
      </c>
      <c r="B4883" s="54">
        <v>38464</v>
      </c>
      <c r="C4883" s="52">
        <v>4.5999999999999996</v>
      </c>
      <c r="D4883" s="9"/>
    </row>
    <row r="4884" spans="1:4" x14ac:dyDescent="0.25">
      <c r="A4884" s="7" t="str">
        <f t="shared" si="76"/>
        <v>2005.2</v>
      </c>
      <c r="B4884" s="54">
        <v>38463</v>
      </c>
      <c r="C4884" s="52">
        <v>4.62</v>
      </c>
      <c r="D4884" s="9"/>
    </row>
    <row r="4885" spans="1:4" x14ac:dyDescent="0.25">
      <c r="A4885" s="7" t="str">
        <f t="shared" si="76"/>
        <v>2005.2</v>
      </c>
      <c r="B4885" s="54">
        <v>38462</v>
      </c>
      <c r="C4885" s="52">
        <v>4.59</v>
      </c>
      <c r="D4885" s="9"/>
    </row>
    <row r="4886" spans="1:4" x14ac:dyDescent="0.25">
      <c r="A4886" s="7" t="str">
        <f t="shared" si="76"/>
        <v>2005.2</v>
      </c>
      <c r="B4886" s="54">
        <v>38461</v>
      </c>
      <c r="C4886" s="52">
        <v>4.53</v>
      </c>
      <c r="D4886" s="9"/>
    </row>
    <row r="4887" spans="1:4" x14ac:dyDescent="0.25">
      <c r="A4887" s="7" t="str">
        <f t="shared" si="76"/>
        <v>2005.2</v>
      </c>
      <c r="B4887" s="54">
        <v>38460</v>
      </c>
      <c r="C4887" s="52">
        <v>4.62</v>
      </c>
      <c r="D4887" s="9"/>
    </row>
    <row r="4888" spans="1:4" x14ac:dyDescent="0.25">
      <c r="A4888" s="7" t="str">
        <f t="shared" si="76"/>
        <v>2005.2</v>
      </c>
      <c r="B4888" s="54">
        <v>38457</v>
      </c>
      <c r="C4888" s="52">
        <v>4.66</v>
      </c>
      <c r="D4888" s="9"/>
    </row>
    <row r="4889" spans="1:4" x14ac:dyDescent="0.25">
      <c r="A4889" s="7" t="str">
        <f t="shared" si="76"/>
        <v>2005.2</v>
      </c>
      <c r="B4889" s="54">
        <v>38456</v>
      </c>
      <c r="C4889" s="52">
        <v>4.7300000000000004</v>
      </c>
      <c r="D4889" s="9"/>
    </row>
    <row r="4890" spans="1:4" x14ac:dyDescent="0.25">
      <c r="A4890" s="7" t="str">
        <f t="shared" si="76"/>
        <v>2005.2</v>
      </c>
      <c r="B4890" s="54">
        <v>38455</v>
      </c>
      <c r="C4890" s="52">
        <v>4.68</v>
      </c>
      <c r="D4890" s="9"/>
    </row>
    <row r="4891" spans="1:4" x14ac:dyDescent="0.25">
      <c r="A4891" s="7" t="str">
        <f t="shared" si="76"/>
        <v>2005.2</v>
      </c>
      <c r="B4891" s="54">
        <v>38454</v>
      </c>
      <c r="C4891" s="52">
        <v>4.66</v>
      </c>
      <c r="D4891" s="9"/>
    </row>
    <row r="4892" spans="1:4" x14ac:dyDescent="0.25">
      <c r="A4892" s="7" t="str">
        <f t="shared" si="76"/>
        <v>2005.2</v>
      </c>
      <c r="B4892" s="54">
        <v>38453</v>
      </c>
      <c r="C4892" s="52">
        <v>4.7300000000000004</v>
      </c>
      <c r="D4892" s="9"/>
    </row>
    <row r="4893" spans="1:4" x14ac:dyDescent="0.25">
      <c r="A4893" s="7" t="str">
        <f t="shared" si="76"/>
        <v>2005.2</v>
      </c>
      <c r="B4893" s="54">
        <v>38450</v>
      </c>
      <c r="C4893" s="52">
        <v>4.7699999999999996</v>
      </c>
      <c r="D4893" s="9"/>
    </row>
    <row r="4894" spans="1:4" x14ac:dyDescent="0.25">
      <c r="A4894" s="7" t="str">
        <f t="shared" si="76"/>
        <v>2005.2</v>
      </c>
      <c r="B4894" s="54">
        <v>38449</v>
      </c>
      <c r="C4894" s="52">
        <v>4.78</v>
      </c>
      <c r="D4894" s="9"/>
    </row>
    <row r="4895" spans="1:4" x14ac:dyDescent="0.25">
      <c r="A4895" s="7" t="str">
        <f t="shared" si="76"/>
        <v>2005.2</v>
      </c>
      <c r="B4895" s="54">
        <v>38448</v>
      </c>
      <c r="C4895" s="52">
        <v>4.7300000000000004</v>
      </c>
      <c r="D4895" s="9"/>
    </row>
    <row r="4896" spans="1:4" x14ac:dyDescent="0.25">
      <c r="A4896" s="7" t="str">
        <f t="shared" si="76"/>
        <v>2005.2</v>
      </c>
      <c r="B4896" s="54">
        <v>38447</v>
      </c>
      <c r="C4896" s="52">
        <v>4.75</v>
      </c>
      <c r="D4896" s="9"/>
    </row>
    <row r="4897" spans="1:4" x14ac:dyDescent="0.25">
      <c r="A4897" s="7" t="str">
        <f t="shared" si="76"/>
        <v>2005.2</v>
      </c>
      <c r="B4897" s="54">
        <v>38446</v>
      </c>
      <c r="C4897" s="52">
        <v>4.7300000000000004</v>
      </c>
      <c r="D4897" s="9"/>
    </row>
    <row r="4898" spans="1:4" x14ac:dyDescent="0.25">
      <c r="A4898" s="7" t="str">
        <f t="shared" si="76"/>
        <v>2005.2</v>
      </c>
      <c r="B4898" s="54">
        <v>38443</v>
      </c>
      <c r="C4898" s="52">
        <v>4.72</v>
      </c>
      <c r="D4898" s="9"/>
    </row>
    <row r="4899" spans="1:4" x14ac:dyDescent="0.25">
      <c r="A4899" s="7" t="str">
        <f t="shared" si="76"/>
        <v>2005.1</v>
      </c>
      <c r="B4899" s="54">
        <v>38442</v>
      </c>
      <c r="C4899" s="52">
        <v>4.76</v>
      </c>
      <c r="D4899" s="9"/>
    </row>
    <row r="4900" spans="1:4" x14ac:dyDescent="0.25">
      <c r="A4900" s="7" t="str">
        <f t="shared" si="76"/>
        <v>2005.1</v>
      </c>
      <c r="B4900" s="54">
        <v>38441</v>
      </c>
      <c r="C4900" s="52">
        <v>4.7699999999999996</v>
      </c>
      <c r="D4900" s="9"/>
    </row>
    <row r="4901" spans="1:4" x14ac:dyDescent="0.25">
      <c r="A4901" s="7" t="str">
        <f t="shared" si="76"/>
        <v>2005.1</v>
      </c>
      <c r="B4901" s="54">
        <v>38440</v>
      </c>
      <c r="C4901" s="52">
        <v>4.8499999999999996</v>
      </c>
      <c r="D4901" s="9"/>
    </row>
    <row r="4902" spans="1:4" x14ac:dyDescent="0.25">
      <c r="A4902" s="7" t="str">
        <f t="shared" si="76"/>
        <v>2005.1</v>
      </c>
      <c r="B4902" s="54">
        <v>38439</v>
      </c>
      <c r="C4902" s="52">
        <v>4.88</v>
      </c>
      <c r="D4902" s="9"/>
    </row>
    <row r="4903" spans="1:4" x14ac:dyDescent="0.25">
      <c r="A4903" s="7" t="str">
        <f t="shared" si="76"/>
        <v>2005.1</v>
      </c>
      <c r="B4903" s="54">
        <v>38436</v>
      </c>
      <c r="C4903" s="52">
        <v>4.84</v>
      </c>
      <c r="D4903" s="9"/>
    </row>
    <row r="4904" spans="1:4" x14ac:dyDescent="0.25">
      <c r="A4904" s="7" t="str">
        <f t="shared" si="76"/>
        <v>2005.1</v>
      </c>
      <c r="B4904" s="54">
        <v>38435</v>
      </c>
      <c r="C4904" s="52">
        <v>4.84</v>
      </c>
      <c r="D4904" s="9"/>
    </row>
    <row r="4905" spans="1:4" x14ac:dyDescent="0.25">
      <c r="A4905" s="7" t="str">
        <f t="shared" si="76"/>
        <v>2005.1</v>
      </c>
      <c r="B4905" s="54">
        <v>38434</v>
      </c>
      <c r="C4905" s="52">
        <v>4.8600000000000003</v>
      </c>
      <c r="D4905" s="9"/>
    </row>
    <row r="4906" spans="1:4" x14ac:dyDescent="0.25">
      <c r="A4906" s="7" t="str">
        <f t="shared" si="76"/>
        <v>2005.1</v>
      </c>
      <c r="B4906" s="54">
        <v>38433</v>
      </c>
      <c r="C4906" s="52">
        <v>4.88</v>
      </c>
      <c r="D4906" s="9"/>
    </row>
    <row r="4907" spans="1:4" x14ac:dyDescent="0.25">
      <c r="A4907" s="7" t="str">
        <f t="shared" si="76"/>
        <v>2005.1</v>
      </c>
      <c r="B4907" s="54">
        <v>38432</v>
      </c>
      <c r="C4907" s="52">
        <v>4.8499999999999996</v>
      </c>
      <c r="D4907" s="9"/>
    </row>
    <row r="4908" spans="1:4" x14ac:dyDescent="0.25">
      <c r="A4908" s="7" t="str">
        <f t="shared" si="76"/>
        <v>2005.1</v>
      </c>
      <c r="B4908" s="54">
        <v>38429</v>
      </c>
      <c r="C4908" s="52">
        <v>4.8</v>
      </c>
      <c r="D4908" s="9"/>
    </row>
    <row r="4909" spans="1:4" x14ac:dyDescent="0.25">
      <c r="A4909" s="7" t="str">
        <f t="shared" si="76"/>
        <v>2005.1</v>
      </c>
      <c r="B4909" s="54">
        <v>38428</v>
      </c>
      <c r="C4909" s="52">
        <v>4.75</v>
      </c>
      <c r="D4909" s="9"/>
    </row>
    <row r="4910" spans="1:4" x14ac:dyDescent="0.25">
      <c r="A4910" s="7" t="str">
        <f t="shared" si="76"/>
        <v>2005.1</v>
      </c>
      <c r="B4910" s="54">
        <v>38427</v>
      </c>
      <c r="C4910" s="52">
        <v>4.78</v>
      </c>
      <c r="D4910" s="9"/>
    </row>
    <row r="4911" spans="1:4" x14ac:dyDescent="0.25">
      <c r="A4911" s="7" t="str">
        <f t="shared" si="76"/>
        <v>2005.1</v>
      </c>
      <c r="B4911" s="54">
        <v>38426</v>
      </c>
      <c r="C4911" s="52">
        <v>4.8</v>
      </c>
      <c r="D4911" s="9"/>
    </row>
    <row r="4912" spans="1:4" x14ac:dyDescent="0.25">
      <c r="A4912" s="7" t="str">
        <f t="shared" si="76"/>
        <v>2005.1</v>
      </c>
      <c r="B4912" s="54">
        <v>38425</v>
      </c>
      <c r="C4912" s="52">
        <v>4.7699999999999996</v>
      </c>
      <c r="D4912" s="9"/>
    </row>
    <row r="4913" spans="1:4" x14ac:dyDescent="0.25">
      <c r="A4913" s="7" t="str">
        <f t="shared" si="76"/>
        <v>2005.1</v>
      </c>
      <c r="B4913" s="54">
        <v>38422</v>
      </c>
      <c r="C4913" s="52">
        <v>4.8</v>
      </c>
      <c r="D4913" s="9"/>
    </row>
    <row r="4914" spans="1:4" x14ac:dyDescent="0.25">
      <c r="A4914" s="7" t="str">
        <f t="shared" si="76"/>
        <v>2005.1</v>
      </c>
      <c r="B4914" s="54">
        <v>38421</v>
      </c>
      <c r="C4914" s="52">
        <v>4.74</v>
      </c>
      <c r="D4914" s="9"/>
    </row>
    <row r="4915" spans="1:4" x14ac:dyDescent="0.25">
      <c r="A4915" s="7" t="str">
        <f t="shared" si="76"/>
        <v>2005.1</v>
      </c>
      <c r="B4915" s="54">
        <v>38420</v>
      </c>
      <c r="C4915" s="52">
        <v>4.84</v>
      </c>
      <c r="D4915" s="9"/>
    </row>
    <row r="4916" spans="1:4" x14ac:dyDescent="0.25">
      <c r="A4916" s="7" t="str">
        <f t="shared" si="76"/>
        <v>2005.1</v>
      </c>
      <c r="B4916" s="54">
        <v>38419</v>
      </c>
      <c r="C4916" s="52">
        <v>4.67</v>
      </c>
      <c r="D4916" s="9"/>
    </row>
    <row r="4917" spans="1:4" x14ac:dyDescent="0.25">
      <c r="A4917" s="7" t="str">
        <f t="shared" si="76"/>
        <v>2005.1</v>
      </c>
      <c r="B4917" s="54">
        <v>38418</v>
      </c>
      <c r="C4917" s="52">
        <v>4.63</v>
      </c>
      <c r="D4917" s="9"/>
    </row>
    <row r="4918" spans="1:4" x14ac:dyDescent="0.25">
      <c r="A4918" s="7" t="str">
        <f t="shared" si="76"/>
        <v>2005.1</v>
      </c>
      <c r="B4918" s="54">
        <v>38415</v>
      </c>
      <c r="C4918" s="52">
        <v>4.66</v>
      </c>
      <c r="D4918" s="9"/>
    </row>
    <row r="4919" spans="1:4" x14ac:dyDescent="0.25">
      <c r="A4919" s="7" t="str">
        <f t="shared" si="76"/>
        <v>2005.1</v>
      </c>
      <c r="B4919" s="54">
        <v>38414</v>
      </c>
      <c r="C4919" s="52">
        <v>4.71</v>
      </c>
      <c r="D4919" s="9"/>
    </row>
    <row r="4920" spans="1:4" x14ac:dyDescent="0.25">
      <c r="A4920" s="7" t="str">
        <f t="shared" si="76"/>
        <v>2005.1</v>
      </c>
      <c r="B4920" s="54">
        <v>38413</v>
      </c>
      <c r="C4920" s="52">
        <v>4.71</v>
      </c>
      <c r="D4920" s="9"/>
    </row>
    <row r="4921" spans="1:4" x14ac:dyDescent="0.25">
      <c r="A4921" s="7" t="str">
        <f t="shared" si="76"/>
        <v>2005.1</v>
      </c>
      <c r="B4921" s="54">
        <v>38412</v>
      </c>
      <c r="C4921" s="52">
        <v>4.6900000000000004</v>
      </c>
      <c r="D4921" s="9"/>
    </row>
    <row r="4922" spans="1:4" x14ac:dyDescent="0.25">
      <c r="A4922" s="7" t="str">
        <f t="shared" si="76"/>
        <v>2005.1</v>
      </c>
      <c r="B4922" s="54">
        <v>38411</v>
      </c>
      <c r="C4922" s="52">
        <v>4.71</v>
      </c>
      <c r="D4922" s="9"/>
    </row>
    <row r="4923" spans="1:4" x14ac:dyDescent="0.25">
      <c r="A4923" s="7" t="str">
        <f t="shared" si="76"/>
        <v>2005.1</v>
      </c>
      <c r="B4923" s="54">
        <v>38408</v>
      </c>
      <c r="C4923" s="52">
        <v>4.6100000000000003</v>
      </c>
      <c r="D4923" s="9"/>
    </row>
    <row r="4924" spans="1:4" x14ac:dyDescent="0.25">
      <c r="A4924" s="7" t="str">
        <f t="shared" si="76"/>
        <v>2005.1</v>
      </c>
      <c r="B4924" s="54">
        <v>38407</v>
      </c>
      <c r="C4924" s="52">
        <v>4.67</v>
      </c>
      <c r="D4924" s="9"/>
    </row>
    <row r="4925" spans="1:4" x14ac:dyDescent="0.25">
      <c r="A4925" s="7" t="str">
        <f t="shared" si="76"/>
        <v>2005.1</v>
      </c>
      <c r="B4925" s="54">
        <v>38406</v>
      </c>
      <c r="C4925" s="52">
        <v>4.6900000000000004</v>
      </c>
      <c r="D4925" s="9"/>
    </row>
    <row r="4926" spans="1:4" x14ac:dyDescent="0.25">
      <c r="A4926" s="7" t="str">
        <f t="shared" si="76"/>
        <v>2005.1</v>
      </c>
      <c r="B4926" s="54">
        <v>38405</v>
      </c>
      <c r="C4926" s="52">
        <v>4.71</v>
      </c>
      <c r="D4926" s="9"/>
    </row>
    <row r="4927" spans="1:4" x14ac:dyDescent="0.25">
      <c r="A4927" s="7" t="str">
        <f t="shared" si="76"/>
        <v>2005.1</v>
      </c>
      <c r="B4927" s="54">
        <v>38404</v>
      </c>
      <c r="C4927" s="52">
        <v>4.6500000000000004</v>
      </c>
      <c r="D4927" s="9"/>
    </row>
    <row r="4928" spans="1:4" x14ac:dyDescent="0.25">
      <c r="A4928" s="7" t="str">
        <f t="shared" si="76"/>
        <v>2005.1</v>
      </c>
      <c r="B4928" s="54">
        <v>38401</v>
      </c>
      <c r="C4928" s="52">
        <v>4.6500000000000004</v>
      </c>
      <c r="D4928" s="9"/>
    </row>
    <row r="4929" spans="1:4" x14ac:dyDescent="0.25">
      <c r="A4929" s="7" t="str">
        <f t="shared" si="76"/>
        <v>2005.1</v>
      </c>
      <c r="B4929" s="54">
        <v>38400</v>
      </c>
      <c r="C4929" s="52">
        <v>4.58</v>
      </c>
      <c r="D4929" s="9"/>
    </row>
    <row r="4930" spans="1:4" x14ac:dyDescent="0.25">
      <c r="A4930" s="7" t="str">
        <f t="shared" si="76"/>
        <v>2005.1</v>
      </c>
      <c r="B4930" s="54">
        <v>38399</v>
      </c>
      <c r="C4930" s="52">
        <v>4.53</v>
      </c>
      <c r="D4930" s="9"/>
    </row>
    <row r="4931" spans="1:4" x14ac:dyDescent="0.25">
      <c r="A4931" s="7" t="str">
        <f t="shared" si="76"/>
        <v>2005.1</v>
      </c>
      <c r="B4931" s="54">
        <v>38398</v>
      </c>
      <c r="C4931" s="52">
        <v>4.4800000000000004</v>
      </c>
      <c r="D4931" s="9"/>
    </row>
    <row r="4932" spans="1:4" x14ac:dyDescent="0.25">
      <c r="A4932" s="7" t="str">
        <f t="shared" ref="A4932:A4995" si="77">YEAR(B4932)&amp;"."&amp;INT((MONTH(B4932)-1)/3)+1</f>
        <v>2005.1</v>
      </c>
      <c r="B4932" s="54">
        <v>38397</v>
      </c>
      <c r="C4932" s="52">
        <v>4.45</v>
      </c>
      <c r="D4932" s="9"/>
    </row>
    <row r="4933" spans="1:4" x14ac:dyDescent="0.25">
      <c r="A4933" s="7" t="str">
        <f t="shared" si="77"/>
        <v>2005.1</v>
      </c>
      <c r="B4933" s="54">
        <v>38394</v>
      </c>
      <c r="C4933" s="52">
        <v>4.5199999999999996</v>
      </c>
      <c r="D4933" s="9"/>
    </row>
    <row r="4934" spans="1:4" x14ac:dyDescent="0.25">
      <c r="A4934" s="7" t="str">
        <f t="shared" si="77"/>
        <v>2005.1</v>
      </c>
      <c r="B4934" s="54">
        <v>38393</v>
      </c>
      <c r="C4934" s="52">
        <v>4.5</v>
      </c>
      <c r="D4934" s="9"/>
    </row>
    <row r="4935" spans="1:4" x14ac:dyDescent="0.25">
      <c r="A4935" s="7" t="str">
        <f t="shared" si="77"/>
        <v>2005.1</v>
      </c>
      <c r="B4935" s="54">
        <v>38392</v>
      </c>
      <c r="C4935" s="52">
        <v>4.4000000000000004</v>
      </c>
      <c r="D4935" s="9"/>
    </row>
    <row r="4936" spans="1:4" x14ac:dyDescent="0.25">
      <c r="A4936" s="7" t="str">
        <f t="shared" si="77"/>
        <v>2005.1</v>
      </c>
      <c r="B4936" s="54">
        <v>38391</v>
      </c>
      <c r="C4936" s="52">
        <v>4.3899999999999997</v>
      </c>
      <c r="D4936" s="9"/>
    </row>
    <row r="4937" spans="1:4" x14ac:dyDescent="0.25">
      <c r="A4937" s="7" t="str">
        <f t="shared" si="77"/>
        <v>2005.1</v>
      </c>
      <c r="B4937" s="54">
        <v>38390</v>
      </c>
      <c r="C4937" s="52">
        <v>4.43</v>
      </c>
      <c r="D4937" s="9"/>
    </row>
    <row r="4938" spans="1:4" x14ac:dyDescent="0.25">
      <c r="A4938" s="7" t="str">
        <f t="shared" si="77"/>
        <v>2005.1</v>
      </c>
      <c r="B4938" s="54">
        <v>38387</v>
      </c>
      <c r="C4938" s="52">
        <v>4.4800000000000004</v>
      </c>
      <c r="D4938" s="9"/>
    </row>
    <row r="4939" spans="1:4" x14ac:dyDescent="0.25">
      <c r="A4939" s="7" t="str">
        <f t="shared" si="77"/>
        <v>2005.1</v>
      </c>
      <c r="B4939" s="54">
        <v>38386</v>
      </c>
      <c r="C4939" s="52">
        <v>4.58</v>
      </c>
      <c r="D4939" s="9"/>
    </row>
    <row r="4940" spans="1:4" x14ac:dyDescent="0.25">
      <c r="A4940" s="7" t="str">
        <f t="shared" si="77"/>
        <v>2005.1</v>
      </c>
      <c r="B4940" s="54">
        <v>38385</v>
      </c>
      <c r="C4940" s="52">
        <v>4.6100000000000003</v>
      </c>
      <c r="D4940" s="9"/>
    </row>
    <row r="4941" spans="1:4" x14ac:dyDescent="0.25">
      <c r="A4941" s="7" t="str">
        <f t="shared" si="77"/>
        <v>2005.1</v>
      </c>
      <c r="B4941" s="54">
        <v>38384</v>
      </c>
      <c r="C4941" s="52">
        <v>4.63</v>
      </c>
      <c r="D4941" s="9"/>
    </row>
    <row r="4942" spans="1:4" x14ac:dyDescent="0.25">
      <c r="A4942" s="7" t="str">
        <f t="shared" si="77"/>
        <v>2005.1</v>
      </c>
      <c r="B4942" s="54">
        <v>38383</v>
      </c>
      <c r="C4942" s="52">
        <v>4.62</v>
      </c>
      <c r="D4942" s="9"/>
    </row>
    <row r="4943" spans="1:4" x14ac:dyDescent="0.25">
      <c r="A4943" s="7" t="str">
        <f t="shared" si="77"/>
        <v>2005.1</v>
      </c>
      <c r="B4943" s="54">
        <v>38380</v>
      </c>
      <c r="C4943" s="52">
        <v>4.6399999999999997</v>
      </c>
      <c r="D4943" s="9"/>
    </row>
    <row r="4944" spans="1:4" x14ac:dyDescent="0.25">
      <c r="A4944" s="7" t="str">
        <f t="shared" si="77"/>
        <v>2005.1</v>
      </c>
      <c r="B4944" s="54">
        <v>38379</v>
      </c>
      <c r="C4944" s="52">
        <v>4.71</v>
      </c>
      <c r="D4944" s="9"/>
    </row>
    <row r="4945" spans="1:4" x14ac:dyDescent="0.25">
      <c r="A4945" s="7" t="str">
        <f t="shared" si="77"/>
        <v>2005.1</v>
      </c>
      <c r="B4945" s="54">
        <v>38378</v>
      </c>
      <c r="C4945" s="52">
        <v>4.7</v>
      </c>
      <c r="D4945" s="9"/>
    </row>
    <row r="4946" spans="1:4" x14ac:dyDescent="0.25">
      <c r="A4946" s="7" t="str">
        <f t="shared" si="77"/>
        <v>2005.1</v>
      </c>
      <c r="B4946" s="54">
        <v>38377</v>
      </c>
      <c r="C4946" s="52">
        <v>4.71</v>
      </c>
      <c r="D4946" s="9"/>
    </row>
    <row r="4947" spans="1:4" x14ac:dyDescent="0.25">
      <c r="A4947" s="7" t="str">
        <f t="shared" si="77"/>
        <v>2005.1</v>
      </c>
      <c r="B4947" s="54">
        <v>38376</v>
      </c>
      <c r="C4947" s="52">
        <v>4.63</v>
      </c>
      <c r="D4947" s="9"/>
    </row>
    <row r="4948" spans="1:4" x14ac:dyDescent="0.25">
      <c r="A4948" s="7" t="str">
        <f t="shared" si="77"/>
        <v>2005.1</v>
      </c>
      <c r="B4948" s="54">
        <v>38373</v>
      </c>
      <c r="C4948" s="52">
        <v>4.7</v>
      </c>
      <c r="D4948" s="9"/>
    </row>
    <row r="4949" spans="1:4" x14ac:dyDescent="0.25">
      <c r="A4949" s="7" t="str">
        <f t="shared" si="77"/>
        <v>2005.1</v>
      </c>
      <c r="B4949" s="54">
        <v>38372</v>
      </c>
      <c r="C4949" s="52">
        <v>4.71</v>
      </c>
      <c r="D4949" s="9"/>
    </row>
    <row r="4950" spans="1:4" x14ac:dyDescent="0.25">
      <c r="A4950" s="7" t="str">
        <f t="shared" si="77"/>
        <v>2005.1</v>
      </c>
      <c r="B4950" s="54">
        <v>38371</v>
      </c>
      <c r="C4950" s="52">
        <v>4.7</v>
      </c>
      <c r="D4950" s="9"/>
    </row>
    <row r="4951" spans="1:4" x14ac:dyDescent="0.25">
      <c r="A4951" s="7" t="str">
        <f t="shared" si="77"/>
        <v>2005.1</v>
      </c>
      <c r="B4951" s="54">
        <v>38370</v>
      </c>
      <c r="C4951" s="52">
        <v>4.72</v>
      </c>
      <c r="D4951" s="9"/>
    </row>
    <row r="4952" spans="1:4" x14ac:dyDescent="0.25">
      <c r="A4952" s="7" t="str">
        <f t="shared" si="77"/>
        <v>2005.1</v>
      </c>
      <c r="B4952" s="54">
        <v>38369</v>
      </c>
      <c r="C4952" s="52">
        <v>4.78</v>
      </c>
      <c r="D4952" s="9"/>
    </row>
    <row r="4953" spans="1:4" x14ac:dyDescent="0.25">
      <c r="A4953" s="7" t="str">
        <f t="shared" si="77"/>
        <v>2005.1</v>
      </c>
      <c r="B4953" s="54">
        <v>38366</v>
      </c>
      <c r="C4953" s="52">
        <v>4.78</v>
      </c>
      <c r="D4953" s="9"/>
    </row>
    <row r="4954" spans="1:4" x14ac:dyDescent="0.25">
      <c r="A4954" s="7" t="str">
        <f t="shared" si="77"/>
        <v>2005.1</v>
      </c>
      <c r="B4954" s="54">
        <v>38365</v>
      </c>
      <c r="C4954" s="52">
        <v>4.79</v>
      </c>
      <c r="D4954" s="9"/>
    </row>
    <row r="4955" spans="1:4" x14ac:dyDescent="0.25">
      <c r="A4955" s="7" t="str">
        <f t="shared" si="77"/>
        <v>2005.1</v>
      </c>
      <c r="B4955" s="54">
        <v>38364</v>
      </c>
      <c r="C4955" s="52">
        <v>4.8</v>
      </c>
      <c r="D4955" s="9"/>
    </row>
    <row r="4956" spans="1:4" x14ac:dyDescent="0.25">
      <c r="A4956" s="7" t="str">
        <f t="shared" si="77"/>
        <v>2005.1</v>
      </c>
      <c r="B4956" s="54">
        <v>38363</v>
      </c>
      <c r="C4956" s="52">
        <v>4.84</v>
      </c>
      <c r="D4956" s="9"/>
    </row>
    <row r="4957" spans="1:4" x14ac:dyDescent="0.25">
      <c r="A4957" s="7" t="str">
        <f t="shared" si="77"/>
        <v>2005.1</v>
      </c>
      <c r="B4957" s="54">
        <v>38362</v>
      </c>
      <c r="C4957" s="52">
        <v>4.8600000000000003</v>
      </c>
      <c r="D4957" s="9"/>
    </row>
    <row r="4958" spans="1:4" x14ac:dyDescent="0.25">
      <c r="A4958" s="7" t="str">
        <f t="shared" si="77"/>
        <v>2005.1</v>
      </c>
      <c r="B4958" s="54">
        <v>38359</v>
      </c>
      <c r="C4958" s="52">
        <v>4.88</v>
      </c>
      <c r="D4958" s="9"/>
    </row>
    <row r="4959" spans="1:4" x14ac:dyDescent="0.25">
      <c r="A4959" s="7" t="str">
        <f t="shared" si="77"/>
        <v>2005.1</v>
      </c>
      <c r="B4959" s="54">
        <v>38358</v>
      </c>
      <c r="C4959" s="52">
        <v>4.8899999999999997</v>
      </c>
      <c r="D4959" s="9"/>
    </row>
    <row r="4960" spans="1:4" x14ac:dyDescent="0.25">
      <c r="A4960" s="7" t="str">
        <f t="shared" si="77"/>
        <v>2005.1</v>
      </c>
      <c r="B4960" s="54">
        <v>38357</v>
      </c>
      <c r="C4960" s="52">
        <v>4.88</v>
      </c>
      <c r="D4960" s="9"/>
    </row>
    <row r="4961" spans="1:4" x14ac:dyDescent="0.25">
      <c r="A4961" s="7" t="str">
        <f t="shared" si="77"/>
        <v>2005.1</v>
      </c>
      <c r="B4961" s="54">
        <v>38356</v>
      </c>
      <c r="C4961" s="52">
        <v>4.91</v>
      </c>
      <c r="D4961" s="9"/>
    </row>
    <row r="4962" spans="1:4" x14ac:dyDescent="0.25">
      <c r="A4962" s="7" t="str">
        <f t="shared" si="77"/>
        <v>2005.1</v>
      </c>
      <c r="B4962" s="54">
        <v>38355</v>
      </c>
      <c r="C4962" s="52">
        <v>4.8499999999999996</v>
      </c>
      <c r="D4962" s="9"/>
    </row>
    <row r="4963" spans="1:4" x14ac:dyDescent="0.25">
      <c r="A4963" s="7" t="str">
        <f t="shared" si="77"/>
        <v>2004.4</v>
      </c>
      <c r="B4963" s="54">
        <v>38352</v>
      </c>
      <c r="C4963" s="52">
        <v>4.8600000000000003</v>
      </c>
      <c r="D4963" s="9"/>
    </row>
    <row r="4964" spans="1:4" x14ac:dyDescent="0.25">
      <c r="A4964" s="7" t="str">
        <f t="shared" si="77"/>
        <v>2004.4</v>
      </c>
      <c r="B4964" s="54">
        <v>38351</v>
      </c>
      <c r="C4964" s="52">
        <v>4.9400000000000004</v>
      </c>
      <c r="D4964" s="9"/>
    </row>
    <row r="4965" spans="1:4" x14ac:dyDescent="0.25">
      <c r="A4965" s="7" t="str">
        <f t="shared" si="77"/>
        <v>2004.4</v>
      </c>
      <c r="B4965" s="54">
        <v>38350</v>
      </c>
      <c r="C4965" s="52">
        <v>4.97</v>
      </c>
      <c r="D4965" s="9"/>
    </row>
    <row r="4966" spans="1:4" x14ac:dyDescent="0.25">
      <c r="A4966" s="7" t="str">
        <f t="shared" si="77"/>
        <v>2004.4</v>
      </c>
      <c r="B4966" s="54">
        <v>38349</v>
      </c>
      <c r="C4966" s="52">
        <v>4.95</v>
      </c>
      <c r="D4966" s="9"/>
    </row>
    <row r="4967" spans="1:4" x14ac:dyDescent="0.25">
      <c r="A4967" s="7" t="str">
        <f t="shared" si="77"/>
        <v>2004.4</v>
      </c>
      <c r="B4967" s="54">
        <v>38348</v>
      </c>
      <c r="C4967" s="52">
        <v>4.97</v>
      </c>
      <c r="D4967" s="9"/>
    </row>
    <row r="4968" spans="1:4" x14ac:dyDescent="0.25">
      <c r="A4968" s="7" t="str">
        <f t="shared" si="77"/>
        <v>2004.4</v>
      </c>
      <c r="B4968" s="54">
        <v>38345</v>
      </c>
      <c r="C4968" s="52">
        <v>4.9000000000000004</v>
      </c>
      <c r="D4968" s="9"/>
    </row>
    <row r="4969" spans="1:4" x14ac:dyDescent="0.25">
      <c r="A4969" s="7" t="str">
        <f t="shared" si="77"/>
        <v>2004.4</v>
      </c>
      <c r="B4969" s="54">
        <v>38344</v>
      </c>
      <c r="C4969" s="52">
        <v>4.9000000000000004</v>
      </c>
      <c r="D4969" s="9"/>
    </row>
    <row r="4970" spans="1:4" x14ac:dyDescent="0.25">
      <c r="A4970" s="7" t="str">
        <f t="shared" si="77"/>
        <v>2004.4</v>
      </c>
      <c r="B4970" s="54">
        <v>38343</v>
      </c>
      <c r="C4970" s="52">
        <v>4.8600000000000003</v>
      </c>
      <c r="D4970" s="9"/>
    </row>
    <row r="4971" spans="1:4" x14ac:dyDescent="0.25">
      <c r="A4971" s="7" t="str">
        <f t="shared" si="77"/>
        <v>2004.4</v>
      </c>
      <c r="B4971" s="54">
        <v>38342</v>
      </c>
      <c r="C4971" s="52">
        <v>4.83</v>
      </c>
      <c r="D4971" s="9"/>
    </row>
    <row r="4972" spans="1:4" x14ac:dyDescent="0.25">
      <c r="A4972" s="7" t="str">
        <f t="shared" si="77"/>
        <v>2004.4</v>
      </c>
      <c r="B4972" s="54">
        <v>38341</v>
      </c>
      <c r="C4972" s="52">
        <v>4.88</v>
      </c>
      <c r="D4972" s="9"/>
    </row>
    <row r="4973" spans="1:4" x14ac:dyDescent="0.25">
      <c r="A4973" s="7" t="str">
        <f t="shared" si="77"/>
        <v>2004.4</v>
      </c>
      <c r="B4973" s="54">
        <v>38338</v>
      </c>
      <c r="C4973" s="52">
        <v>4.8899999999999997</v>
      </c>
      <c r="D4973" s="9"/>
    </row>
    <row r="4974" spans="1:4" x14ac:dyDescent="0.25">
      <c r="A4974" s="7" t="str">
        <f t="shared" si="77"/>
        <v>2004.4</v>
      </c>
      <c r="B4974" s="54">
        <v>38337</v>
      </c>
      <c r="C4974" s="52">
        <v>4.88</v>
      </c>
      <c r="D4974" s="9"/>
    </row>
    <row r="4975" spans="1:4" x14ac:dyDescent="0.25">
      <c r="A4975" s="7" t="str">
        <f t="shared" si="77"/>
        <v>2004.4</v>
      </c>
      <c r="B4975" s="54">
        <v>38336</v>
      </c>
      <c r="C4975" s="52">
        <v>4.76</v>
      </c>
      <c r="D4975" s="9"/>
    </row>
    <row r="4976" spans="1:4" x14ac:dyDescent="0.25">
      <c r="A4976" s="7" t="str">
        <f t="shared" si="77"/>
        <v>2004.4</v>
      </c>
      <c r="B4976" s="54">
        <v>38335</v>
      </c>
      <c r="C4976" s="52">
        <v>4.83</v>
      </c>
      <c r="D4976" s="9"/>
    </row>
    <row r="4977" spans="1:4" x14ac:dyDescent="0.25">
      <c r="A4977" s="7" t="str">
        <f t="shared" si="77"/>
        <v>2004.4</v>
      </c>
      <c r="B4977" s="54">
        <v>38334</v>
      </c>
      <c r="C4977" s="52">
        <v>4.8499999999999996</v>
      </c>
      <c r="D4977" s="9"/>
    </row>
    <row r="4978" spans="1:4" x14ac:dyDescent="0.25">
      <c r="A4978" s="7" t="str">
        <f t="shared" si="77"/>
        <v>2004.4</v>
      </c>
      <c r="B4978" s="54">
        <v>38331</v>
      </c>
      <c r="C4978" s="52">
        <v>4.87</v>
      </c>
      <c r="D4978" s="9"/>
    </row>
    <row r="4979" spans="1:4" x14ac:dyDescent="0.25">
      <c r="A4979" s="7" t="str">
        <f t="shared" si="77"/>
        <v>2004.4</v>
      </c>
      <c r="B4979" s="54">
        <v>38330</v>
      </c>
      <c r="C4979" s="52">
        <v>4.88</v>
      </c>
      <c r="D4979" s="9"/>
    </row>
    <row r="4980" spans="1:4" x14ac:dyDescent="0.25">
      <c r="A4980" s="7" t="str">
        <f t="shared" si="77"/>
        <v>2004.4</v>
      </c>
      <c r="B4980" s="54">
        <v>38329</v>
      </c>
      <c r="C4980" s="52">
        <v>4.84</v>
      </c>
      <c r="D4980" s="9"/>
    </row>
    <row r="4981" spans="1:4" x14ac:dyDescent="0.25">
      <c r="A4981" s="7" t="str">
        <f t="shared" si="77"/>
        <v>2004.4</v>
      </c>
      <c r="B4981" s="54">
        <v>38328</v>
      </c>
      <c r="C4981" s="52">
        <v>4.95</v>
      </c>
      <c r="D4981" s="9"/>
    </row>
    <row r="4982" spans="1:4" x14ac:dyDescent="0.25">
      <c r="A4982" s="7" t="str">
        <f t="shared" si="77"/>
        <v>2004.4</v>
      </c>
      <c r="B4982" s="54">
        <v>38327</v>
      </c>
      <c r="C4982" s="52">
        <v>4.96</v>
      </c>
      <c r="D4982" s="9"/>
    </row>
    <row r="4983" spans="1:4" x14ac:dyDescent="0.25">
      <c r="A4983" s="7" t="str">
        <f t="shared" si="77"/>
        <v>2004.4</v>
      </c>
      <c r="B4983" s="54">
        <v>38324</v>
      </c>
      <c r="C4983" s="52">
        <v>4.99</v>
      </c>
      <c r="D4983" s="9"/>
    </row>
    <row r="4984" spans="1:4" x14ac:dyDescent="0.25">
      <c r="A4984" s="7" t="str">
        <f t="shared" si="77"/>
        <v>2004.4</v>
      </c>
      <c r="B4984" s="54">
        <v>38323</v>
      </c>
      <c r="C4984" s="52">
        <v>5.1100000000000003</v>
      </c>
      <c r="D4984" s="9"/>
    </row>
    <row r="4985" spans="1:4" x14ac:dyDescent="0.25">
      <c r="A4985" s="7" t="str">
        <f t="shared" si="77"/>
        <v>2004.4</v>
      </c>
      <c r="B4985" s="54">
        <v>38322</v>
      </c>
      <c r="C4985" s="52">
        <v>5.09</v>
      </c>
      <c r="D4985" s="9"/>
    </row>
    <row r="4986" spans="1:4" x14ac:dyDescent="0.25">
      <c r="A4986" s="7" t="str">
        <f t="shared" si="77"/>
        <v>2004.4</v>
      </c>
      <c r="B4986" s="54">
        <v>38321</v>
      </c>
      <c r="C4986" s="52">
        <v>5.09</v>
      </c>
      <c r="D4986" s="9"/>
    </row>
    <row r="4987" spans="1:4" x14ac:dyDescent="0.25">
      <c r="A4987" s="7" t="str">
        <f t="shared" si="77"/>
        <v>2004.4</v>
      </c>
      <c r="B4987" s="54">
        <v>38320</v>
      </c>
      <c r="C4987" s="52">
        <v>5.03</v>
      </c>
      <c r="D4987" s="9"/>
    </row>
    <row r="4988" spans="1:4" x14ac:dyDescent="0.25">
      <c r="A4988" s="7" t="str">
        <f t="shared" si="77"/>
        <v>2004.4</v>
      </c>
      <c r="B4988" s="54">
        <v>38317</v>
      </c>
      <c r="C4988" s="52">
        <v>4.9400000000000004</v>
      </c>
      <c r="D4988" s="9"/>
    </row>
    <row r="4989" spans="1:4" x14ac:dyDescent="0.25">
      <c r="A4989" s="7" t="str">
        <f t="shared" si="77"/>
        <v>2004.4</v>
      </c>
      <c r="B4989" s="54">
        <v>38316</v>
      </c>
      <c r="C4989" s="52">
        <v>4.8899999999999997</v>
      </c>
      <c r="D4989" s="9"/>
    </row>
    <row r="4990" spans="1:4" x14ac:dyDescent="0.25">
      <c r="A4990" s="7" t="str">
        <f t="shared" si="77"/>
        <v>2004.4</v>
      </c>
      <c r="B4990" s="54">
        <v>38315</v>
      </c>
      <c r="C4990" s="52">
        <v>4.8899999999999997</v>
      </c>
      <c r="D4990" s="9"/>
    </row>
    <row r="4991" spans="1:4" x14ac:dyDescent="0.25">
      <c r="A4991" s="7" t="str">
        <f t="shared" si="77"/>
        <v>2004.4</v>
      </c>
      <c r="B4991" s="54">
        <v>38314</v>
      </c>
      <c r="C4991" s="52">
        <v>4.8899999999999997</v>
      </c>
      <c r="D4991" s="9"/>
    </row>
    <row r="4992" spans="1:4" x14ac:dyDescent="0.25">
      <c r="A4992" s="7" t="str">
        <f t="shared" si="77"/>
        <v>2004.4</v>
      </c>
      <c r="B4992" s="54">
        <v>38313</v>
      </c>
      <c r="C4992" s="52">
        <v>4.8899999999999997</v>
      </c>
      <c r="D4992" s="9"/>
    </row>
    <row r="4993" spans="1:4" x14ac:dyDescent="0.25">
      <c r="A4993" s="7" t="str">
        <f t="shared" si="77"/>
        <v>2004.4</v>
      </c>
      <c r="B4993" s="54">
        <v>38310</v>
      </c>
      <c r="C4993" s="52">
        <v>4.93</v>
      </c>
      <c r="D4993" s="9"/>
    </row>
    <row r="4994" spans="1:4" x14ac:dyDescent="0.25">
      <c r="A4994" s="7" t="str">
        <f t="shared" si="77"/>
        <v>2004.4</v>
      </c>
      <c r="B4994" s="54">
        <v>38309</v>
      </c>
      <c r="C4994" s="52">
        <v>4.8600000000000003</v>
      </c>
      <c r="D4994" s="9"/>
    </row>
    <row r="4995" spans="1:4" x14ac:dyDescent="0.25">
      <c r="A4995" s="7" t="str">
        <f t="shared" si="77"/>
        <v>2004.4</v>
      </c>
      <c r="B4995" s="54">
        <v>38308</v>
      </c>
      <c r="C4995" s="52">
        <v>4.8899999999999997</v>
      </c>
      <c r="D4995" s="9"/>
    </row>
    <row r="4996" spans="1:4" x14ac:dyDescent="0.25">
      <c r="A4996" s="7" t="str">
        <f t="shared" ref="A4996:A5059" si="78">YEAR(B4996)&amp;"."&amp;INT((MONTH(B4996)-1)/3)+1</f>
        <v>2004.4</v>
      </c>
      <c r="B4996" s="54">
        <v>38307</v>
      </c>
      <c r="C4996" s="52">
        <v>4.96</v>
      </c>
      <c r="D4996" s="9"/>
    </row>
    <row r="4997" spans="1:4" x14ac:dyDescent="0.25">
      <c r="A4997" s="7" t="str">
        <f t="shared" si="78"/>
        <v>2004.4</v>
      </c>
      <c r="B4997" s="54">
        <v>38306</v>
      </c>
      <c r="C4997" s="52">
        <v>4.8899999999999997</v>
      </c>
      <c r="D4997" s="9"/>
    </row>
    <row r="4998" spans="1:4" x14ac:dyDescent="0.25">
      <c r="A4998" s="7" t="str">
        <f t="shared" si="78"/>
        <v>2004.4</v>
      </c>
      <c r="B4998" s="54">
        <v>38303</v>
      </c>
      <c r="C4998" s="52">
        <v>4.96</v>
      </c>
      <c r="D4998" s="9"/>
    </row>
    <row r="4999" spans="1:4" x14ac:dyDescent="0.25">
      <c r="A4999" s="7" t="str">
        <f t="shared" si="78"/>
        <v>2004.4</v>
      </c>
      <c r="B4999" s="54">
        <v>38302</v>
      </c>
      <c r="C4999" s="52">
        <v>5.05</v>
      </c>
      <c r="D4999" s="9"/>
    </row>
    <row r="5000" spans="1:4" x14ac:dyDescent="0.25">
      <c r="A5000" s="7" t="str">
        <f t="shared" si="78"/>
        <v>2004.4</v>
      </c>
      <c r="B5000" s="54">
        <v>38301</v>
      </c>
      <c r="C5000" s="52">
        <v>5.05</v>
      </c>
      <c r="D5000" s="9"/>
    </row>
    <row r="5001" spans="1:4" x14ac:dyDescent="0.25">
      <c r="A5001" s="7" t="str">
        <f t="shared" si="78"/>
        <v>2004.4</v>
      </c>
      <c r="B5001" s="54">
        <v>38300</v>
      </c>
      <c r="C5001" s="52">
        <v>5.0199999999999996</v>
      </c>
      <c r="D5001" s="9"/>
    </row>
    <row r="5002" spans="1:4" x14ac:dyDescent="0.25">
      <c r="A5002" s="7" t="str">
        <f t="shared" si="78"/>
        <v>2004.4</v>
      </c>
      <c r="B5002" s="54">
        <v>38299</v>
      </c>
      <c r="C5002" s="52">
        <v>4.9800000000000004</v>
      </c>
      <c r="D5002" s="9"/>
    </row>
    <row r="5003" spans="1:4" x14ac:dyDescent="0.25">
      <c r="A5003" s="7" t="str">
        <f t="shared" si="78"/>
        <v>2004.4</v>
      </c>
      <c r="B5003" s="54">
        <v>38296</v>
      </c>
      <c r="C5003" s="52">
        <v>4.99</v>
      </c>
      <c r="D5003" s="9"/>
    </row>
    <row r="5004" spans="1:4" x14ac:dyDescent="0.25">
      <c r="A5004" s="7" t="str">
        <f t="shared" si="78"/>
        <v>2004.4</v>
      </c>
      <c r="B5004" s="54">
        <v>38295</v>
      </c>
      <c r="C5004" s="52">
        <v>4.8899999999999997</v>
      </c>
      <c r="D5004" s="9"/>
    </row>
    <row r="5005" spans="1:4" x14ac:dyDescent="0.25">
      <c r="A5005" s="7" t="str">
        <f t="shared" si="78"/>
        <v>2004.4</v>
      </c>
      <c r="B5005" s="54">
        <v>38294</v>
      </c>
      <c r="C5005" s="52">
        <v>4.9000000000000004</v>
      </c>
      <c r="D5005" s="9"/>
    </row>
    <row r="5006" spans="1:4" x14ac:dyDescent="0.25">
      <c r="A5006" s="7" t="str">
        <f t="shared" si="78"/>
        <v>2004.4</v>
      </c>
      <c r="B5006" s="54">
        <v>38293</v>
      </c>
      <c r="C5006" s="52">
        <v>4.91</v>
      </c>
      <c r="D5006" s="9"/>
    </row>
    <row r="5007" spans="1:4" x14ac:dyDescent="0.25">
      <c r="A5007" s="7" t="str">
        <f t="shared" si="78"/>
        <v>2004.4</v>
      </c>
      <c r="B5007" s="54">
        <v>38292</v>
      </c>
      <c r="C5007" s="52">
        <v>4.92</v>
      </c>
      <c r="D5007" s="9"/>
    </row>
    <row r="5008" spans="1:4" x14ac:dyDescent="0.25">
      <c r="A5008" s="7" t="str">
        <f t="shared" si="78"/>
        <v>2004.4</v>
      </c>
      <c r="B5008" s="54">
        <v>38289</v>
      </c>
      <c r="C5008" s="52">
        <v>4.87</v>
      </c>
      <c r="D5008" s="9"/>
    </row>
    <row r="5009" spans="1:4" x14ac:dyDescent="0.25">
      <c r="A5009" s="7" t="str">
        <f t="shared" si="78"/>
        <v>2004.4</v>
      </c>
      <c r="B5009" s="54">
        <v>38288</v>
      </c>
      <c r="C5009" s="52">
        <v>4.91</v>
      </c>
      <c r="D5009" s="9"/>
    </row>
    <row r="5010" spans="1:4" x14ac:dyDescent="0.25">
      <c r="A5010" s="7" t="str">
        <f t="shared" si="78"/>
        <v>2004.4</v>
      </c>
      <c r="B5010" s="54">
        <v>38287</v>
      </c>
      <c r="C5010" s="52">
        <v>4.96</v>
      </c>
      <c r="D5010" s="9"/>
    </row>
    <row r="5011" spans="1:4" x14ac:dyDescent="0.25">
      <c r="A5011" s="7" t="str">
        <f t="shared" si="78"/>
        <v>2004.4</v>
      </c>
      <c r="B5011" s="54">
        <v>38286</v>
      </c>
      <c r="C5011" s="52">
        <v>4.74</v>
      </c>
      <c r="D5011" s="9"/>
    </row>
    <row r="5012" spans="1:4" x14ac:dyDescent="0.25">
      <c r="A5012" s="7" t="str">
        <f t="shared" si="78"/>
        <v>2004.4</v>
      </c>
      <c r="B5012" s="54">
        <v>38285</v>
      </c>
      <c r="C5012" s="52">
        <v>4.8600000000000003</v>
      </c>
      <c r="D5012" s="9"/>
    </row>
    <row r="5013" spans="1:4" x14ac:dyDescent="0.25">
      <c r="A5013" s="7" t="str">
        <f t="shared" si="78"/>
        <v>2004.4</v>
      </c>
      <c r="B5013" s="54">
        <v>38282</v>
      </c>
      <c r="C5013" s="52">
        <v>4.8899999999999997</v>
      </c>
      <c r="D5013" s="9"/>
    </row>
    <row r="5014" spans="1:4" x14ac:dyDescent="0.25">
      <c r="A5014" s="7" t="str">
        <f t="shared" si="78"/>
        <v>2004.4</v>
      </c>
      <c r="B5014" s="54">
        <v>38281</v>
      </c>
      <c r="C5014" s="52">
        <v>4.84</v>
      </c>
      <c r="D5014" s="9"/>
    </row>
    <row r="5015" spans="1:4" x14ac:dyDescent="0.25">
      <c r="A5015" s="7" t="str">
        <f t="shared" si="78"/>
        <v>2004.4</v>
      </c>
      <c r="B5015" s="54">
        <v>38280</v>
      </c>
      <c r="C5015" s="52">
        <v>4.8499999999999996</v>
      </c>
      <c r="D5015" s="9"/>
    </row>
    <row r="5016" spans="1:4" x14ac:dyDescent="0.25">
      <c r="A5016" s="7" t="str">
        <f t="shared" si="78"/>
        <v>2004.4</v>
      </c>
      <c r="B5016" s="54">
        <v>38279</v>
      </c>
      <c r="C5016" s="52">
        <v>4.91</v>
      </c>
      <c r="D5016" s="9"/>
    </row>
    <row r="5017" spans="1:4" x14ac:dyDescent="0.25">
      <c r="A5017" s="7" t="str">
        <f t="shared" si="78"/>
        <v>2004.4</v>
      </c>
      <c r="B5017" s="54">
        <v>38278</v>
      </c>
      <c r="C5017" s="52">
        <v>4.92</v>
      </c>
      <c r="D5017" s="9"/>
    </row>
    <row r="5018" spans="1:4" x14ac:dyDescent="0.25">
      <c r="A5018" s="7" t="str">
        <f t="shared" si="78"/>
        <v>2004.4</v>
      </c>
      <c r="B5018" s="54">
        <v>38275</v>
      </c>
      <c r="C5018" s="52">
        <v>4.92</v>
      </c>
      <c r="D5018" s="9"/>
    </row>
    <row r="5019" spans="1:4" x14ac:dyDescent="0.25">
      <c r="A5019" s="7" t="str">
        <f t="shared" si="78"/>
        <v>2004.4</v>
      </c>
      <c r="B5019" s="54">
        <v>38274</v>
      </c>
      <c r="C5019" s="52">
        <v>4.93</v>
      </c>
      <c r="D5019" s="9"/>
    </row>
    <row r="5020" spans="1:4" x14ac:dyDescent="0.25">
      <c r="A5020" s="7" t="str">
        <f t="shared" si="78"/>
        <v>2004.4</v>
      </c>
      <c r="B5020" s="54">
        <v>38273</v>
      </c>
      <c r="C5020" s="52">
        <v>4.9800000000000004</v>
      </c>
      <c r="D5020" s="9"/>
    </row>
    <row r="5021" spans="1:4" x14ac:dyDescent="0.25">
      <c r="A5021" s="7" t="str">
        <f t="shared" si="78"/>
        <v>2004.4</v>
      </c>
      <c r="B5021" s="54">
        <v>38272</v>
      </c>
      <c r="C5021" s="52">
        <v>4.95</v>
      </c>
      <c r="D5021" s="9"/>
    </row>
    <row r="5022" spans="1:4" x14ac:dyDescent="0.25">
      <c r="A5022" s="7" t="str">
        <f t="shared" si="78"/>
        <v>2004.4</v>
      </c>
      <c r="B5022" s="54">
        <v>38271</v>
      </c>
      <c r="C5022" s="52">
        <v>4.9800000000000004</v>
      </c>
      <c r="D5022" s="9"/>
    </row>
    <row r="5023" spans="1:4" x14ac:dyDescent="0.25">
      <c r="A5023" s="7" t="str">
        <f t="shared" si="78"/>
        <v>2004.4</v>
      </c>
      <c r="B5023" s="54">
        <v>38268</v>
      </c>
      <c r="C5023" s="52">
        <v>4.9800000000000004</v>
      </c>
      <c r="D5023" s="9"/>
    </row>
    <row r="5024" spans="1:4" x14ac:dyDescent="0.25">
      <c r="A5024" s="7" t="str">
        <f t="shared" si="78"/>
        <v>2004.4</v>
      </c>
      <c r="B5024" s="54">
        <v>38267</v>
      </c>
      <c r="C5024" s="52">
        <v>5.08</v>
      </c>
      <c r="D5024" s="9"/>
    </row>
    <row r="5025" spans="1:4" x14ac:dyDescent="0.25">
      <c r="A5025" s="7" t="str">
        <f t="shared" si="78"/>
        <v>2004.4</v>
      </c>
      <c r="B5025" s="54">
        <v>38266</v>
      </c>
      <c r="C5025" s="52">
        <v>5.04</v>
      </c>
      <c r="D5025" s="9"/>
    </row>
    <row r="5026" spans="1:4" x14ac:dyDescent="0.25">
      <c r="A5026" s="7" t="str">
        <f t="shared" si="78"/>
        <v>2004.4</v>
      </c>
      <c r="B5026" s="54">
        <v>38265</v>
      </c>
      <c r="C5026" s="52">
        <v>5.04</v>
      </c>
      <c r="D5026" s="9"/>
    </row>
    <row r="5027" spans="1:4" x14ac:dyDescent="0.25">
      <c r="A5027" s="7" t="str">
        <f t="shared" si="78"/>
        <v>2004.4</v>
      </c>
      <c r="B5027" s="54">
        <v>38264</v>
      </c>
      <c r="C5027" s="52">
        <v>5.04</v>
      </c>
      <c r="D5027" s="9"/>
    </row>
    <row r="5028" spans="1:4" x14ac:dyDescent="0.25">
      <c r="A5028" s="7" t="str">
        <f t="shared" si="78"/>
        <v>2004.4</v>
      </c>
      <c r="B5028" s="54">
        <v>38261</v>
      </c>
      <c r="C5028" s="52">
        <v>5.0599999999999996</v>
      </c>
      <c r="D5028" s="9"/>
    </row>
    <row r="5029" spans="1:4" x14ac:dyDescent="0.25">
      <c r="A5029" s="7" t="str">
        <f t="shared" si="78"/>
        <v>2004.3</v>
      </c>
      <c r="B5029" s="54">
        <v>38260</v>
      </c>
      <c r="C5029" s="52">
        <v>4.97</v>
      </c>
      <c r="D5029" s="9"/>
    </row>
    <row r="5030" spans="1:4" x14ac:dyDescent="0.25">
      <c r="A5030" s="7" t="str">
        <f t="shared" si="78"/>
        <v>2004.3</v>
      </c>
      <c r="B5030" s="54">
        <v>38259</v>
      </c>
      <c r="C5030" s="52">
        <v>4.97</v>
      </c>
      <c r="D5030" s="9"/>
    </row>
    <row r="5031" spans="1:4" x14ac:dyDescent="0.25">
      <c r="A5031" s="7" t="str">
        <f t="shared" si="78"/>
        <v>2004.3</v>
      </c>
      <c r="B5031" s="54">
        <v>38258</v>
      </c>
      <c r="C5031" s="52">
        <v>4.9000000000000004</v>
      </c>
      <c r="D5031" s="9"/>
    </row>
    <row r="5032" spans="1:4" x14ac:dyDescent="0.25">
      <c r="A5032" s="7" t="str">
        <f t="shared" si="78"/>
        <v>2004.3</v>
      </c>
      <c r="B5032" s="54">
        <v>38257</v>
      </c>
      <c r="C5032" s="52">
        <v>4.84</v>
      </c>
      <c r="D5032" s="9"/>
    </row>
    <row r="5033" spans="1:4" x14ac:dyDescent="0.25">
      <c r="A5033" s="7" t="str">
        <f t="shared" si="78"/>
        <v>2004.3</v>
      </c>
      <c r="B5033" s="54">
        <v>38254</v>
      </c>
      <c r="C5033" s="52">
        <v>4.87</v>
      </c>
      <c r="D5033" s="9"/>
    </row>
    <row r="5034" spans="1:4" x14ac:dyDescent="0.25">
      <c r="A5034" s="7" t="str">
        <f t="shared" si="78"/>
        <v>2004.3</v>
      </c>
      <c r="B5034" s="54">
        <v>38253</v>
      </c>
      <c r="C5034" s="52">
        <v>4.8600000000000003</v>
      </c>
      <c r="D5034" s="9"/>
    </row>
    <row r="5035" spans="1:4" x14ac:dyDescent="0.25">
      <c r="A5035" s="7" t="str">
        <f t="shared" si="78"/>
        <v>2004.3</v>
      </c>
      <c r="B5035" s="54">
        <v>38252</v>
      </c>
      <c r="C5035" s="52">
        <v>4.88</v>
      </c>
      <c r="D5035" s="9"/>
    </row>
    <row r="5036" spans="1:4" x14ac:dyDescent="0.25">
      <c r="A5036" s="7" t="str">
        <f t="shared" si="78"/>
        <v>2004.3</v>
      </c>
      <c r="B5036" s="54">
        <v>38251</v>
      </c>
      <c r="C5036" s="52">
        <v>4.9400000000000004</v>
      </c>
      <c r="D5036" s="9"/>
    </row>
    <row r="5037" spans="1:4" x14ac:dyDescent="0.25">
      <c r="A5037" s="7" t="str">
        <f t="shared" si="78"/>
        <v>2004.3</v>
      </c>
      <c r="B5037" s="54">
        <v>38250</v>
      </c>
      <c r="C5037" s="52">
        <v>4.9400000000000004</v>
      </c>
      <c r="D5037" s="9"/>
    </row>
    <row r="5038" spans="1:4" x14ac:dyDescent="0.25">
      <c r="A5038" s="7" t="str">
        <f t="shared" si="78"/>
        <v>2004.3</v>
      </c>
      <c r="B5038" s="54">
        <v>38247</v>
      </c>
      <c r="C5038" s="52">
        <v>4.99</v>
      </c>
      <c r="D5038" s="9"/>
    </row>
    <row r="5039" spans="1:4" x14ac:dyDescent="0.25">
      <c r="A5039" s="7" t="str">
        <f t="shared" si="78"/>
        <v>2004.3</v>
      </c>
      <c r="B5039" s="54">
        <v>38246</v>
      </c>
      <c r="C5039" s="52">
        <v>4.95</v>
      </c>
      <c r="D5039" s="9"/>
    </row>
    <row r="5040" spans="1:4" x14ac:dyDescent="0.25">
      <c r="A5040" s="7" t="str">
        <f t="shared" si="78"/>
        <v>2004.3</v>
      </c>
      <c r="B5040" s="54">
        <v>38245</v>
      </c>
      <c r="C5040" s="52">
        <v>5.04</v>
      </c>
      <c r="D5040" s="9"/>
    </row>
    <row r="5041" spans="1:4" x14ac:dyDescent="0.25">
      <c r="A5041" s="7" t="str">
        <f t="shared" si="78"/>
        <v>2004.3</v>
      </c>
      <c r="B5041" s="54">
        <v>38244</v>
      </c>
      <c r="C5041" s="52">
        <v>5.01</v>
      </c>
      <c r="D5041" s="9"/>
    </row>
    <row r="5042" spans="1:4" x14ac:dyDescent="0.25">
      <c r="A5042" s="7" t="str">
        <f t="shared" si="78"/>
        <v>2004.3</v>
      </c>
      <c r="B5042" s="54">
        <v>38243</v>
      </c>
      <c r="C5042" s="52">
        <v>5.0199999999999996</v>
      </c>
      <c r="D5042" s="9"/>
    </row>
    <row r="5043" spans="1:4" x14ac:dyDescent="0.25">
      <c r="A5043" s="7" t="str">
        <f t="shared" si="78"/>
        <v>2004.3</v>
      </c>
      <c r="B5043" s="54">
        <v>38240</v>
      </c>
      <c r="C5043" s="52">
        <v>5.05</v>
      </c>
      <c r="D5043" s="9"/>
    </row>
    <row r="5044" spans="1:4" x14ac:dyDescent="0.25">
      <c r="A5044" s="7" t="str">
        <f t="shared" si="78"/>
        <v>2004.3</v>
      </c>
      <c r="B5044" s="54">
        <v>38239</v>
      </c>
      <c r="C5044" s="52">
        <v>5.07</v>
      </c>
      <c r="D5044" s="9"/>
    </row>
    <row r="5045" spans="1:4" x14ac:dyDescent="0.25">
      <c r="A5045" s="7" t="str">
        <f t="shared" si="78"/>
        <v>2004.3</v>
      </c>
      <c r="B5045" s="54">
        <v>38238</v>
      </c>
      <c r="C5045" s="52">
        <v>5.04</v>
      </c>
      <c r="D5045" s="9"/>
    </row>
    <row r="5046" spans="1:4" x14ac:dyDescent="0.25">
      <c r="A5046" s="7" t="str">
        <f t="shared" si="78"/>
        <v>2004.3</v>
      </c>
      <c r="B5046" s="54">
        <v>38237</v>
      </c>
      <c r="C5046" s="52">
        <v>5.0999999999999996</v>
      </c>
      <c r="D5046" s="9"/>
    </row>
    <row r="5047" spans="1:4" x14ac:dyDescent="0.25">
      <c r="A5047" s="7" t="str">
        <f t="shared" si="78"/>
        <v>2004.3</v>
      </c>
      <c r="B5047" s="54">
        <v>38236</v>
      </c>
      <c r="C5047" s="52">
        <v>5.14</v>
      </c>
      <c r="D5047" s="9"/>
    </row>
    <row r="5048" spans="1:4" x14ac:dyDescent="0.25">
      <c r="A5048" s="7" t="str">
        <f t="shared" si="78"/>
        <v>2004.3</v>
      </c>
      <c r="B5048" s="54">
        <v>38233</v>
      </c>
      <c r="C5048" s="52">
        <v>5.14</v>
      </c>
      <c r="D5048" s="9"/>
    </row>
    <row r="5049" spans="1:4" x14ac:dyDescent="0.25">
      <c r="A5049" s="7" t="str">
        <f t="shared" si="78"/>
        <v>2004.3</v>
      </c>
      <c r="B5049" s="54">
        <v>38232</v>
      </c>
      <c r="C5049" s="52">
        <v>5.07</v>
      </c>
      <c r="D5049" s="9"/>
    </row>
    <row r="5050" spans="1:4" x14ac:dyDescent="0.25">
      <c r="A5050" s="7" t="str">
        <f t="shared" si="78"/>
        <v>2004.3</v>
      </c>
      <c r="B5050" s="54">
        <v>38231</v>
      </c>
      <c r="C5050" s="52">
        <v>5.01</v>
      </c>
      <c r="D5050" s="9"/>
    </row>
    <row r="5051" spans="1:4" x14ac:dyDescent="0.25">
      <c r="A5051" s="7" t="str">
        <f t="shared" si="78"/>
        <v>2004.3</v>
      </c>
      <c r="B5051" s="54">
        <v>38230</v>
      </c>
      <c r="C5051" s="52">
        <v>5.01</v>
      </c>
      <c r="D5051" s="9"/>
    </row>
    <row r="5052" spans="1:4" x14ac:dyDescent="0.25">
      <c r="A5052" s="7" t="str">
        <f t="shared" si="78"/>
        <v>2004.3</v>
      </c>
      <c r="B5052" s="54">
        <v>38229</v>
      </c>
      <c r="C5052" s="52">
        <v>5.07</v>
      </c>
      <c r="D5052" s="9"/>
    </row>
    <row r="5053" spans="1:4" x14ac:dyDescent="0.25">
      <c r="A5053" s="7" t="str">
        <f t="shared" si="78"/>
        <v>2004.3</v>
      </c>
      <c r="B5053" s="54">
        <v>38226</v>
      </c>
      <c r="C5053" s="52">
        <v>5.0999999999999996</v>
      </c>
      <c r="D5053" s="9"/>
    </row>
    <row r="5054" spans="1:4" x14ac:dyDescent="0.25">
      <c r="A5054" s="7" t="str">
        <f t="shared" si="78"/>
        <v>2004.3</v>
      </c>
      <c r="B5054" s="54">
        <v>38225</v>
      </c>
      <c r="C5054" s="52">
        <v>5.0999999999999996</v>
      </c>
      <c r="D5054" s="9"/>
    </row>
    <row r="5055" spans="1:4" x14ac:dyDescent="0.25">
      <c r="A5055" s="7" t="str">
        <f t="shared" si="78"/>
        <v>2004.3</v>
      </c>
      <c r="B5055" s="54">
        <v>38224</v>
      </c>
      <c r="C5055" s="52">
        <v>5.13</v>
      </c>
      <c r="D5055" s="9"/>
    </row>
    <row r="5056" spans="1:4" x14ac:dyDescent="0.25">
      <c r="A5056" s="7" t="str">
        <f t="shared" si="78"/>
        <v>2004.3</v>
      </c>
      <c r="B5056" s="54">
        <v>38223</v>
      </c>
      <c r="C5056" s="52">
        <v>5.15</v>
      </c>
      <c r="D5056" s="9"/>
    </row>
    <row r="5057" spans="1:4" x14ac:dyDescent="0.25">
      <c r="A5057" s="7" t="str">
        <f t="shared" si="78"/>
        <v>2004.3</v>
      </c>
      <c r="B5057" s="54">
        <v>38222</v>
      </c>
      <c r="C5057" s="52">
        <v>5.15</v>
      </c>
      <c r="D5057" s="9"/>
    </row>
    <row r="5058" spans="1:4" x14ac:dyDescent="0.25">
      <c r="A5058" s="7" t="str">
        <f t="shared" si="78"/>
        <v>2004.3</v>
      </c>
      <c r="B5058" s="54">
        <v>38219</v>
      </c>
      <c r="C5058" s="52">
        <v>5.14</v>
      </c>
      <c r="D5058" s="9"/>
    </row>
    <row r="5059" spans="1:4" x14ac:dyDescent="0.25">
      <c r="A5059" s="7" t="str">
        <f t="shared" si="78"/>
        <v>2004.3</v>
      </c>
      <c r="B5059" s="54">
        <v>38218</v>
      </c>
      <c r="C5059" s="52">
        <v>5.14</v>
      </c>
      <c r="D5059" s="9"/>
    </row>
    <row r="5060" spans="1:4" x14ac:dyDescent="0.25">
      <c r="A5060" s="7" t="str">
        <f t="shared" ref="A5060:A5123" si="79">YEAR(B5060)&amp;"."&amp;INT((MONTH(B5060)-1)/3)+1</f>
        <v>2004.3</v>
      </c>
      <c r="B5060" s="54">
        <v>38217</v>
      </c>
      <c r="C5060" s="52">
        <v>5.1100000000000003</v>
      </c>
      <c r="D5060" s="9"/>
    </row>
    <row r="5061" spans="1:4" x14ac:dyDescent="0.25">
      <c r="A5061" s="7" t="str">
        <f t="shared" si="79"/>
        <v>2004.3</v>
      </c>
      <c r="B5061" s="54">
        <v>38216</v>
      </c>
      <c r="C5061" s="52">
        <v>5.13</v>
      </c>
      <c r="D5061" s="9"/>
    </row>
    <row r="5062" spans="1:4" x14ac:dyDescent="0.25">
      <c r="A5062" s="7" t="str">
        <f t="shared" si="79"/>
        <v>2004.3</v>
      </c>
      <c r="B5062" s="54">
        <v>38215</v>
      </c>
      <c r="C5062" s="52">
        <v>5.13</v>
      </c>
      <c r="D5062" s="9"/>
    </row>
    <row r="5063" spans="1:4" x14ac:dyDescent="0.25">
      <c r="A5063" s="7" t="str">
        <f t="shared" si="79"/>
        <v>2004.3</v>
      </c>
      <c r="B5063" s="54">
        <v>38212</v>
      </c>
      <c r="C5063" s="52">
        <v>5.1100000000000003</v>
      </c>
      <c r="D5063" s="9"/>
    </row>
    <row r="5064" spans="1:4" x14ac:dyDescent="0.25">
      <c r="A5064" s="7" t="str">
        <f t="shared" si="79"/>
        <v>2004.3</v>
      </c>
      <c r="B5064" s="54">
        <v>38211</v>
      </c>
      <c r="C5064" s="52">
        <v>5.05</v>
      </c>
      <c r="D5064" s="9"/>
    </row>
    <row r="5065" spans="1:4" x14ac:dyDescent="0.25">
      <c r="A5065" s="7" t="str">
        <f t="shared" si="79"/>
        <v>2004.3</v>
      </c>
      <c r="B5065" s="54">
        <v>38210</v>
      </c>
      <c r="C5065" s="52">
        <v>5.08</v>
      </c>
      <c r="D5065" s="9"/>
    </row>
    <row r="5066" spans="1:4" x14ac:dyDescent="0.25">
      <c r="A5066" s="7" t="str">
        <f t="shared" si="79"/>
        <v>2004.3</v>
      </c>
      <c r="B5066" s="54">
        <v>38209</v>
      </c>
      <c r="C5066" s="52">
        <v>5.04</v>
      </c>
      <c r="D5066" s="9"/>
    </row>
    <row r="5067" spans="1:4" x14ac:dyDescent="0.25">
      <c r="A5067" s="7" t="str">
        <f t="shared" si="79"/>
        <v>2004.3</v>
      </c>
      <c r="B5067" s="54">
        <v>38208</v>
      </c>
      <c r="C5067" s="52">
        <v>5.05</v>
      </c>
      <c r="D5067" s="9"/>
    </row>
    <row r="5068" spans="1:4" x14ac:dyDescent="0.25">
      <c r="A5068" s="7" t="str">
        <f t="shared" si="79"/>
        <v>2004.3</v>
      </c>
      <c r="B5068" s="54">
        <v>38205</v>
      </c>
      <c r="C5068" s="52">
        <v>5.03</v>
      </c>
      <c r="D5068" s="9"/>
    </row>
    <row r="5069" spans="1:4" x14ac:dyDescent="0.25">
      <c r="A5069" s="7" t="str">
        <f t="shared" si="79"/>
        <v>2004.3</v>
      </c>
      <c r="B5069" s="54">
        <v>38204</v>
      </c>
      <c r="C5069" s="52">
        <v>5.14</v>
      </c>
      <c r="D5069" s="9"/>
    </row>
    <row r="5070" spans="1:4" x14ac:dyDescent="0.25">
      <c r="A5070" s="7" t="str">
        <f t="shared" si="79"/>
        <v>2004.3</v>
      </c>
      <c r="B5070" s="54">
        <v>38203</v>
      </c>
      <c r="C5070" s="52">
        <v>5.17</v>
      </c>
      <c r="D5070" s="9"/>
    </row>
    <row r="5071" spans="1:4" x14ac:dyDescent="0.25">
      <c r="A5071" s="7" t="str">
        <f t="shared" si="79"/>
        <v>2004.3</v>
      </c>
      <c r="B5071" s="54">
        <v>38202</v>
      </c>
      <c r="C5071" s="52">
        <v>5.19</v>
      </c>
      <c r="D5071" s="9"/>
    </row>
    <row r="5072" spans="1:4" x14ac:dyDescent="0.25">
      <c r="A5072" s="7" t="str">
        <f t="shared" si="79"/>
        <v>2004.3</v>
      </c>
      <c r="B5072" s="54">
        <v>38201</v>
      </c>
      <c r="C5072" s="52">
        <v>5.19</v>
      </c>
      <c r="D5072" s="9"/>
    </row>
    <row r="5073" spans="1:4" x14ac:dyDescent="0.25">
      <c r="A5073" s="7" t="str">
        <f t="shared" si="79"/>
        <v>2004.3</v>
      </c>
      <c r="B5073" s="54">
        <v>38198</v>
      </c>
      <c r="C5073" s="52">
        <v>5.3</v>
      </c>
      <c r="D5073" s="9"/>
    </row>
    <row r="5074" spans="1:4" x14ac:dyDescent="0.25">
      <c r="A5074" s="7" t="str">
        <f t="shared" si="79"/>
        <v>2004.3</v>
      </c>
      <c r="B5074" s="54">
        <v>38197</v>
      </c>
      <c r="C5074" s="52">
        <v>5.31</v>
      </c>
      <c r="D5074" s="9"/>
    </row>
    <row r="5075" spans="1:4" x14ac:dyDescent="0.25">
      <c r="A5075" s="7" t="str">
        <f t="shared" si="79"/>
        <v>2004.3</v>
      </c>
      <c r="B5075" s="54">
        <v>38196</v>
      </c>
      <c r="C5075" s="52">
        <v>5.31</v>
      </c>
      <c r="D5075" s="9"/>
    </row>
    <row r="5076" spans="1:4" x14ac:dyDescent="0.25">
      <c r="A5076" s="7" t="str">
        <f t="shared" si="79"/>
        <v>2004.3</v>
      </c>
      <c r="B5076" s="54">
        <v>38195</v>
      </c>
      <c r="C5076" s="52">
        <v>5.2</v>
      </c>
      <c r="D5076" s="9"/>
    </row>
    <row r="5077" spans="1:4" x14ac:dyDescent="0.25">
      <c r="A5077" s="7" t="str">
        <f t="shared" si="79"/>
        <v>2004.3</v>
      </c>
      <c r="B5077" s="54">
        <v>38194</v>
      </c>
      <c r="C5077" s="52">
        <v>5.17</v>
      </c>
      <c r="D5077" s="9"/>
    </row>
    <row r="5078" spans="1:4" x14ac:dyDescent="0.25">
      <c r="A5078" s="7" t="str">
        <f t="shared" si="79"/>
        <v>2004.3</v>
      </c>
      <c r="B5078" s="54">
        <v>38191</v>
      </c>
      <c r="C5078" s="52">
        <v>5.18</v>
      </c>
      <c r="D5078" s="9"/>
    </row>
    <row r="5079" spans="1:4" x14ac:dyDescent="0.25">
      <c r="A5079" s="7" t="str">
        <f t="shared" si="79"/>
        <v>2004.3</v>
      </c>
      <c r="B5079" s="54">
        <v>38190</v>
      </c>
      <c r="C5079" s="52">
        <v>5.2</v>
      </c>
      <c r="D5079" s="9"/>
    </row>
    <row r="5080" spans="1:4" x14ac:dyDescent="0.25">
      <c r="A5080" s="7" t="str">
        <f t="shared" si="79"/>
        <v>2004.3</v>
      </c>
      <c r="B5080" s="54">
        <v>38189</v>
      </c>
      <c r="C5080" s="52">
        <v>5.17</v>
      </c>
      <c r="D5080" s="9"/>
    </row>
    <row r="5081" spans="1:4" x14ac:dyDescent="0.25">
      <c r="A5081" s="7" t="str">
        <f t="shared" si="79"/>
        <v>2004.3</v>
      </c>
      <c r="B5081" s="54">
        <v>38188</v>
      </c>
      <c r="C5081" s="52">
        <v>5.14</v>
      </c>
      <c r="D5081" s="9"/>
    </row>
    <row r="5082" spans="1:4" x14ac:dyDescent="0.25">
      <c r="A5082" s="7" t="str">
        <f t="shared" si="79"/>
        <v>2004.3</v>
      </c>
      <c r="B5082" s="54">
        <v>38187</v>
      </c>
      <c r="C5082" s="52">
        <v>5.13</v>
      </c>
      <c r="D5082" s="9"/>
    </row>
    <row r="5083" spans="1:4" x14ac:dyDescent="0.25">
      <c r="A5083" s="7" t="str">
        <f t="shared" si="79"/>
        <v>2004.3</v>
      </c>
      <c r="B5083" s="54">
        <v>38184</v>
      </c>
      <c r="C5083" s="52">
        <v>5.21</v>
      </c>
      <c r="D5083" s="9"/>
    </row>
    <row r="5084" spans="1:4" x14ac:dyDescent="0.25">
      <c r="A5084" s="7" t="str">
        <f t="shared" si="79"/>
        <v>2004.3</v>
      </c>
      <c r="B5084" s="54">
        <v>38183</v>
      </c>
      <c r="C5084" s="52">
        <v>5.21</v>
      </c>
      <c r="D5084" s="9"/>
    </row>
    <row r="5085" spans="1:4" x14ac:dyDescent="0.25">
      <c r="A5085" s="7" t="str">
        <f t="shared" si="79"/>
        <v>2004.3</v>
      </c>
      <c r="B5085" s="54">
        <v>38182</v>
      </c>
      <c r="C5085" s="52">
        <v>5.22</v>
      </c>
      <c r="D5085" s="9"/>
    </row>
    <row r="5086" spans="1:4" x14ac:dyDescent="0.25">
      <c r="A5086" s="7" t="str">
        <f t="shared" si="79"/>
        <v>2004.3</v>
      </c>
      <c r="B5086" s="54">
        <v>38181</v>
      </c>
      <c r="C5086" s="52">
        <v>5.2</v>
      </c>
      <c r="D5086" s="9"/>
    </row>
    <row r="5087" spans="1:4" x14ac:dyDescent="0.25">
      <c r="A5087" s="7" t="str">
        <f t="shared" si="79"/>
        <v>2004.3</v>
      </c>
      <c r="B5087" s="54">
        <v>38180</v>
      </c>
      <c r="C5087" s="52">
        <v>5.19</v>
      </c>
      <c r="D5087" s="9"/>
    </row>
    <row r="5088" spans="1:4" x14ac:dyDescent="0.25">
      <c r="A5088" s="7" t="str">
        <f t="shared" si="79"/>
        <v>2004.3</v>
      </c>
      <c r="B5088" s="54">
        <v>38177</v>
      </c>
      <c r="C5088" s="52">
        <v>5.22</v>
      </c>
      <c r="D5088" s="9"/>
    </row>
    <row r="5089" spans="1:4" x14ac:dyDescent="0.25">
      <c r="A5089" s="7" t="str">
        <f t="shared" si="79"/>
        <v>2004.3</v>
      </c>
      <c r="B5089" s="54">
        <v>38176</v>
      </c>
      <c r="C5089" s="52">
        <v>5.22</v>
      </c>
      <c r="D5089" s="9"/>
    </row>
    <row r="5090" spans="1:4" x14ac:dyDescent="0.25">
      <c r="A5090" s="7" t="str">
        <f t="shared" si="79"/>
        <v>2004.3</v>
      </c>
      <c r="B5090" s="54">
        <v>38175</v>
      </c>
      <c r="C5090" s="52">
        <v>5.22</v>
      </c>
      <c r="D5090" s="9"/>
    </row>
    <row r="5091" spans="1:4" x14ac:dyDescent="0.25">
      <c r="A5091" s="7" t="str">
        <f t="shared" si="79"/>
        <v>2004.3</v>
      </c>
      <c r="B5091" s="54">
        <v>38174</v>
      </c>
      <c r="C5091" s="52">
        <v>5.2</v>
      </c>
      <c r="D5091" s="9"/>
    </row>
    <row r="5092" spans="1:4" x14ac:dyDescent="0.25">
      <c r="A5092" s="7" t="str">
        <f t="shared" si="79"/>
        <v>2004.3</v>
      </c>
      <c r="B5092" s="54">
        <v>38173</v>
      </c>
      <c r="C5092" s="52">
        <v>5.29</v>
      </c>
      <c r="D5092" s="9"/>
    </row>
    <row r="5093" spans="1:4" x14ac:dyDescent="0.25">
      <c r="A5093" s="7" t="str">
        <f t="shared" si="79"/>
        <v>2004.3</v>
      </c>
      <c r="B5093" s="54">
        <v>38170</v>
      </c>
      <c r="C5093" s="52">
        <v>5.29</v>
      </c>
      <c r="D5093" s="9"/>
    </row>
    <row r="5094" spans="1:4" x14ac:dyDescent="0.25">
      <c r="A5094" s="7" t="str">
        <f t="shared" si="79"/>
        <v>2004.3</v>
      </c>
      <c r="B5094" s="54">
        <v>38169</v>
      </c>
      <c r="C5094" s="52">
        <v>5.3</v>
      </c>
      <c r="D5094" s="9"/>
    </row>
    <row r="5095" spans="1:4" x14ac:dyDescent="0.25">
      <c r="A5095" s="7" t="str">
        <f t="shared" si="79"/>
        <v>2004.2</v>
      </c>
      <c r="B5095" s="54">
        <v>38168</v>
      </c>
      <c r="C5095" s="52">
        <v>5.41</v>
      </c>
      <c r="D5095" s="9"/>
    </row>
    <row r="5096" spans="1:4" x14ac:dyDescent="0.25">
      <c r="A5096" s="7" t="str">
        <f t="shared" si="79"/>
        <v>2004.2</v>
      </c>
      <c r="B5096" s="54">
        <v>38167</v>
      </c>
      <c r="C5096" s="52">
        <v>5.4</v>
      </c>
      <c r="D5096" s="9"/>
    </row>
    <row r="5097" spans="1:4" x14ac:dyDescent="0.25">
      <c r="A5097" s="7" t="str">
        <f t="shared" si="79"/>
        <v>2004.2</v>
      </c>
      <c r="B5097" s="54">
        <v>38166</v>
      </c>
      <c r="C5097" s="52">
        <v>5.33</v>
      </c>
      <c r="D5097" s="9"/>
    </row>
    <row r="5098" spans="1:4" x14ac:dyDescent="0.25">
      <c r="A5098" s="7" t="str">
        <f t="shared" si="79"/>
        <v>2004.2</v>
      </c>
      <c r="B5098" s="54">
        <v>38163</v>
      </c>
      <c r="C5098" s="52">
        <v>5.44</v>
      </c>
      <c r="D5098" s="9"/>
    </row>
    <row r="5099" spans="1:4" x14ac:dyDescent="0.25">
      <c r="A5099" s="7" t="str">
        <f t="shared" si="79"/>
        <v>2004.2</v>
      </c>
      <c r="B5099" s="54">
        <v>38162</v>
      </c>
      <c r="C5099" s="52">
        <v>5.44</v>
      </c>
      <c r="D5099" s="9"/>
    </row>
    <row r="5100" spans="1:4" x14ac:dyDescent="0.25">
      <c r="A5100" s="7" t="str">
        <f t="shared" si="79"/>
        <v>2004.2</v>
      </c>
      <c r="B5100" s="54">
        <v>38161</v>
      </c>
      <c r="C5100" s="52">
        <v>5.45</v>
      </c>
      <c r="D5100" s="9"/>
    </row>
    <row r="5101" spans="1:4" x14ac:dyDescent="0.25">
      <c r="A5101" s="7" t="str">
        <f t="shared" si="79"/>
        <v>2004.2</v>
      </c>
      <c r="B5101" s="54">
        <v>38160</v>
      </c>
      <c r="C5101" s="52">
        <v>5.47</v>
      </c>
      <c r="D5101" s="9"/>
    </row>
    <row r="5102" spans="1:4" x14ac:dyDescent="0.25">
      <c r="A5102" s="7" t="str">
        <f t="shared" si="79"/>
        <v>2004.2</v>
      </c>
      <c r="B5102" s="54">
        <v>38159</v>
      </c>
      <c r="C5102" s="52">
        <v>5.45</v>
      </c>
      <c r="D5102" s="9"/>
    </row>
    <row r="5103" spans="1:4" x14ac:dyDescent="0.25">
      <c r="A5103" s="7" t="str">
        <f t="shared" si="79"/>
        <v>2004.2</v>
      </c>
      <c r="B5103" s="54">
        <v>38156</v>
      </c>
      <c r="C5103" s="52">
        <v>5.45</v>
      </c>
      <c r="D5103" s="9"/>
    </row>
    <row r="5104" spans="1:4" x14ac:dyDescent="0.25">
      <c r="A5104" s="7" t="str">
        <f t="shared" si="79"/>
        <v>2004.2</v>
      </c>
      <c r="B5104" s="54">
        <v>38155</v>
      </c>
      <c r="C5104" s="52">
        <v>5.41</v>
      </c>
      <c r="D5104" s="9"/>
    </row>
    <row r="5105" spans="1:4" x14ac:dyDescent="0.25">
      <c r="A5105" s="7" t="str">
        <f t="shared" si="79"/>
        <v>2004.2</v>
      </c>
      <c r="B5105" s="54">
        <v>38154</v>
      </c>
      <c r="C5105" s="52">
        <v>5.45</v>
      </c>
      <c r="D5105" s="9"/>
    </row>
    <row r="5106" spans="1:4" x14ac:dyDescent="0.25">
      <c r="A5106" s="7" t="str">
        <f t="shared" si="79"/>
        <v>2004.2</v>
      </c>
      <c r="B5106" s="54">
        <v>38153</v>
      </c>
      <c r="C5106" s="52">
        <v>5.45</v>
      </c>
      <c r="D5106" s="9"/>
    </row>
    <row r="5107" spans="1:4" x14ac:dyDescent="0.25">
      <c r="A5107" s="7" t="str">
        <f t="shared" si="79"/>
        <v>2004.2</v>
      </c>
      <c r="B5107" s="54">
        <v>38152</v>
      </c>
      <c r="C5107" s="52">
        <v>5.58</v>
      </c>
      <c r="D5107" s="9"/>
    </row>
    <row r="5108" spans="1:4" x14ac:dyDescent="0.25">
      <c r="A5108" s="7" t="str">
        <f t="shared" si="79"/>
        <v>2004.2</v>
      </c>
      <c r="B5108" s="54">
        <v>38149</v>
      </c>
      <c r="C5108" s="52">
        <v>5.48</v>
      </c>
      <c r="D5108" s="9"/>
    </row>
    <row r="5109" spans="1:4" x14ac:dyDescent="0.25">
      <c r="A5109" s="7" t="str">
        <f t="shared" si="79"/>
        <v>2004.2</v>
      </c>
      <c r="B5109" s="54">
        <v>38148</v>
      </c>
      <c r="C5109" s="52">
        <v>5.51</v>
      </c>
      <c r="D5109" s="9"/>
    </row>
    <row r="5110" spans="1:4" x14ac:dyDescent="0.25">
      <c r="A5110" s="7" t="str">
        <f t="shared" si="79"/>
        <v>2004.2</v>
      </c>
      <c r="B5110" s="54">
        <v>38147</v>
      </c>
      <c r="C5110" s="52">
        <v>5.53</v>
      </c>
      <c r="D5110" s="9"/>
    </row>
    <row r="5111" spans="1:4" x14ac:dyDescent="0.25">
      <c r="A5111" s="7" t="str">
        <f t="shared" si="79"/>
        <v>2004.2</v>
      </c>
      <c r="B5111" s="54">
        <v>38146</v>
      </c>
      <c r="C5111" s="52">
        <v>5.53</v>
      </c>
      <c r="D5111" s="9"/>
    </row>
    <row r="5112" spans="1:4" x14ac:dyDescent="0.25">
      <c r="A5112" s="7" t="str">
        <f t="shared" si="79"/>
        <v>2004.2</v>
      </c>
      <c r="B5112" s="54">
        <v>38145</v>
      </c>
      <c r="C5112" s="52">
        <v>5.5</v>
      </c>
      <c r="D5112" s="9"/>
    </row>
    <row r="5113" spans="1:4" x14ac:dyDescent="0.25">
      <c r="A5113" s="7" t="str">
        <f t="shared" si="79"/>
        <v>2004.2</v>
      </c>
      <c r="B5113" s="54">
        <v>38142</v>
      </c>
      <c r="C5113" s="52">
        <v>5.54</v>
      </c>
      <c r="D5113" s="9"/>
    </row>
    <row r="5114" spans="1:4" x14ac:dyDescent="0.25">
      <c r="A5114" s="7" t="str">
        <f t="shared" si="79"/>
        <v>2004.2</v>
      </c>
      <c r="B5114" s="54">
        <v>38141</v>
      </c>
      <c r="C5114" s="52">
        <v>5.51</v>
      </c>
      <c r="D5114" s="9"/>
    </row>
    <row r="5115" spans="1:4" x14ac:dyDescent="0.25">
      <c r="A5115" s="7" t="str">
        <f t="shared" si="79"/>
        <v>2004.2</v>
      </c>
      <c r="B5115" s="54">
        <v>38140</v>
      </c>
      <c r="C5115" s="52">
        <v>5.5</v>
      </c>
      <c r="D5115" s="9"/>
    </row>
    <row r="5116" spans="1:4" x14ac:dyDescent="0.25">
      <c r="A5116" s="7" t="str">
        <f t="shared" si="79"/>
        <v>2004.2</v>
      </c>
      <c r="B5116" s="54">
        <v>38139</v>
      </c>
      <c r="C5116" s="52">
        <v>5.48</v>
      </c>
      <c r="D5116" s="9"/>
    </row>
    <row r="5117" spans="1:4" x14ac:dyDescent="0.25">
      <c r="A5117" s="7" t="str">
        <f t="shared" si="79"/>
        <v>2004.2</v>
      </c>
      <c r="B5117" s="54">
        <v>38138</v>
      </c>
      <c r="C5117" s="52">
        <v>5.31</v>
      </c>
      <c r="D5117" s="9"/>
    </row>
    <row r="5118" spans="1:4" x14ac:dyDescent="0.25">
      <c r="A5118" s="7" t="str">
        <f t="shared" si="79"/>
        <v>2004.2</v>
      </c>
      <c r="B5118" s="54">
        <v>38135</v>
      </c>
      <c r="C5118" s="52">
        <v>5.31</v>
      </c>
      <c r="D5118" s="9"/>
    </row>
    <row r="5119" spans="1:4" x14ac:dyDescent="0.25">
      <c r="A5119" s="7" t="str">
        <f t="shared" si="79"/>
        <v>2004.2</v>
      </c>
      <c r="B5119" s="54">
        <v>38134</v>
      </c>
      <c r="C5119" s="52">
        <v>5.34</v>
      </c>
      <c r="D5119" s="9"/>
    </row>
    <row r="5120" spans="1:4" x14ac:dyDescent="0.25">
      <c r="A5120" s="7" t="str">
        <f t="shared" si="79"/>
        <v>2004.2</v>
      </c>
      <c r="B5120" s="54">
        <v>38133</v>
      </c>
      <c r="C5120" s="52">
        <v>5.39</v>
      </c>
      <c r="D5120" s="9"/>
    </row>
    <row r="5121" spans="1:4" x14ac:dyDescent="0.25">
      <c r="A5121" s="7" t="str">
        <f t="shared" si="79"/>
        <v>2004.2</v>
      </c>
      <c r="B5121" s="54">
        <v>38132</v>
      </c>
      <c r="C5121" s="52">
        <v>5.42</v>
      </c>
      <c r="D5121" s="9"/>
    </row>
    <row r="5122" spans="1:4" x14ac:dyDescent="0.25">
      <c r="A5122" s="7" t="str">
        <f t="shared" si="79"/>
        <v>2004.2</v>
      </c>
      <c r="B5122" s="54">
        <v>38131</v>
      </c>
      <c r="C5122" s="52">
        <v>5.46</v>
      </c>
      <c r="D5122" s="9"/>
    </row>
    <row r="5123" spans="1:4" x14ac:dyDescent="0.25">
      <c r="A5123" s="7" t="str">
        <f t="shared" si="79"/>
        <v>2004.2</v>
      </c>
      <c r="B5123" s="54">
        <v>38128</v>
      </c>
      <c r="C5123" s="52">
        <v>5.42</v>
      </c>
      <c r="D5123" s="9"/>
    </row>
    <row r="5124" spans="1:4" x14ac:dyDescent="0.25">
      <c r="A5124" s="7" t="str">
        <f t="shared" ref="A5124:A5187" si="80">YEAR(B5124)&amp;"."&amp;INT((MONTH(B5124)-1)/3)+1</f>
        <v>2004.2</v>
      </c>
      <c r="B5124" s="54">
        <v>38127</v>
      </c>
      <c r="C5124" s="52">
        <v>5.49</v>
      </c>
      <c r="D5124" s="9"/>
    </row>
    <row r="5125" spans="1:4" x14ac:dyDescent="0.25">
      <c r="A5125" s="7" t="str">
        <f t="shared" si="80"/>
        <v>2004.2</v>
      </c>
      <c r="B5125" s="54">
        <v>38126</v>
      </c>
      <c r="C5125" s="52">
        <v>5.45</v>
      </c>
      <c r="D5125" s="9"/>
    </row>
    <row r="5126" spans="1:4" x14ac:dyDescent="0.25">
      <c r="A5126" s="7" t="str">
        <f t="shared" si="80"/>
        <v>2004.2</v>
      </c>
      <c r="B5126" s="54">
        <v>38125</v>
      </c>
      <c r="C5126" s="52">
        <v>5.43</v>
      </c>
      <c r="D5126" s="9"/>
    </row>
    <row r="5127" spans="1:4" x14ac:dyDescent="0.25">
      <c r="A5127" s="7" t="str">
        <f t="shared" si="80"/>
        <v>2004.2</v>
      </c>
      <c r="B5127" s="54">
        <v>38124</v>
      </c>
      <c r="C5127" s="52">
        <v>5.46</v>
      </c>
      <c r="D5127" s="9"/>
    </row>
    <row r="5128" spans="1:4" x14ac:dyDescent="0.25">
      <c r="A5128" s="7" t="str">
        <f t="shared" si="80"/>
        <v>2004.2</v>
      </c>
      <c r="B5128" s="54">
        <v>38121</v>
      </c>
      <c r="C5128" s="52">
        <v>5.52</v>
      </c>
      <c r="D5128" s="9"/>
    </row>
    <row r="5129" spans="1:4" x14ac:dyDescent="0.25">
      <c r="A5129" s="7" t="str">
        <f t="shared" si="80"/>
        <v>2004.2</v>
      </c>
      <c r="B5129" s="54">
        <v>38120</v>
      </c>
      <c r="C5129" s="52">
        <v>5.53</v>
      </c>
      <c r="D5129" s="9"/>
    </row>
    <row r="5130" spans="1:4" x14ac:dyDescent="0.25">
      <c r="A5130" s="7" t="str">
        <f t="shared" si="80"/>
        <v>2004.2</v>
      </c>
      <c r="B5130" s="54">
        <v>38119</v>
      </c>
      <c r="C5130" s="52">
        <v>5.47</v>
      </c>
      <c r="D5130" s="9"/>
    </row>
    <row r="5131" spans="1:4" x14ac:dyDescent="0.25">
      <c r="A5131" s="7" t="str">
        <f t="shared" si="80"/>
        <v>2004.2</v>
      </c>
      <c r="B5131" s="54">
        <v>38118</v>
      </c>
      <c r="C5131" s="52">
        <v>5.48</v>
      </c>
      <c r="D5131" s="9"/>
    </row>
    <row r="5132" spans="1:4" x14ac:dyDescent="0.25">
      <c r="A5132" s="7" t="str">
        <f t="shared" si="80"/>
        <v>2004.2</v>
      </c>
      <c r="B5132" s="54">
        <v>38117</v>
      </c>
      <c r="C5132" s="52">
        <v>5.47</v>
      </c>
      <c r="D5132" s="9"/>
    </row>
    <row r="5133" spans="1:4" x14ac:dyDescent="0.25">
      <c r="A5133" s="7" t="str">
        <f t="shared" si="80"/>
        <v>2004.2</v>
      </c>
      <c r="B5133" s="54">
        <v>38114</v>
      </c>
      <c r="C5133" s="52">
        <v>5.47</v>
      </c>
      <c r="D5133" s="9"/>
    </row>
    <row r="5134" spans="1:4" x14ac:dyDescent="0.25">
      <c r="A5134" s="7" t="str">
        <f t="shared" si="80"/>
        <v>2004.2</v>
      </c>
      <c r="B5134" s="54">
        <v>38113</v>
      </c>
      <c r="C5134" s="52">
        <v>5.36</v>
      </c>
      <c r="D5134" s="9"/>
    </row>
    <row r="5135" spans="1:4" x14ac:dyDescent="0.25">
      <c r="A5135" s="7" t="str">
        <f t="shared" si="80"/>
        <v>2004.2</v>
      </c>
      <c r="B5135" s="54">
        <v>38112</v>
      </c>
      <c r="C5135" s="52">
        <v>5.32</v>
      </c>
      <c r="D5135" s="9"/>
    </row>
    <row r="5136" spans="1:4" x14ac:dyDescent="0.25">
      <c r="A5136" s="7" t="str">
        <f t="shared" si="80"/>
        <v>2004.2</v>
      </c>
      <c r="B5136" s="54">
        <v>38111</v>
      </c>
      <c r="C5136" s="52">
        <v>5.28</v>
      </c>
      <c r="D5136" s="9"/>
    </row>
    <row r="5137" spans="1:4" x14ac:dyDescent="0.25">
      <c r="A5137" s="7" t="str">
        <f t="shared" si="80"/>
        <v>2004.2</v>
      </c>
      <c r="B5137" s="54">
        <v>38110</v>
      </c>
      <c r="C5137" s="52">
        <v>5.28</v>
      </c>
      <c r="D5137" s="9"/>
    </row>
    <row r="5138" spans="1:4" x14ac:dyDescent="0.25">
      <c r="A5138" s="7" t="str">
        <f t="shared" si="80"/>
        <v>2004.2</v>
      </c>
      <c r="B5138" s="54">
        <v>38107</v>
      </c>
      <c r="C5138" s="52">
        <v>5.29</v>
      </c>
      <c r="D5138" s="9"/>
    </row>
    <row r="5139" spans="1:4" x14ac:dyDescent="0.25">
      <c r="A5139" s="7" t="str">
        <f t="shared" si="80"/>
        <v>2004.2</v>
      </c>
      <c r="B5139" s="54">
        <v>38106</v>
      </c>
      <c r="C5139" s="52">
        <v>5.28</v>
      </c>
      <c r="D5139" s="9"/>
    </row>
    <row r="5140" spans="1:4" x14ac:dyDescent="0.25">
      <c r="A5140" s="7" t="str">
        <f t="shared" si="80"/>
        <v>2004.2</v>
      </c>
      <c r="B5140" s="54">
        <v>38105</v>
      </c>
      <c r="C5140" s="52">
        <v>5.2</v>
      </c>
      <c r="D5140" s="9"/>
    </row>
    <row r="5141" spans="1:4" x14ac:dyDescent="0.25">
      <c r="A5141" s="7" t="str">
        <f t="shared" si="80"/>
        <v>2004.2</v>
      </c>
      <c r="B5141" s="54">
        <v>38104</v>
      </c>
      <c r="C5141" s="52">
        <v>5.23</v>
      </c>
      <c r="D5141" s="9"/>
    </row>
    <row r="5142" spans="1:4" x14ac:dyDescent="0.25">
      <c r="A5142" s="7" t="str">
        <f t="shared" si="80"/>
        <v>2004.2</v>
      </c>
      <c r="B5142" s="54">
        <v>38103</v>
      </c>
      <c r="C5142" s="52">
        <v>5.23</v>
      </c>
      <c r="D5142" s="9"/>
    </row>
    <row r="5143" spans="1:4" x14ac:dyDescent="0.25">
      <c r="A5143" s="7" t="str">
        <f t="shared" si="80"/>
        <v>2004.2</v>
      </c>
      <c r="B5143" s="54">
        <v>38100</v>
      </c>
      <c r="C5143" s="52">
        <v>5.19</v>
      </c>
      <c r="D5143" s="9"/>
    </row>
    <row r="5144" spans="1:4" x14ac:dyDescent="0.25">
      <c r="A5144" s="7" t="str">
        <f t="shared" si="80"/>
        <v>2004.2</v>
      </c>
      <c r="B5144" s="54">
        <v>38099</v>
      </c>
      <c r="C5144" s="52">
        <v>5.21</v>
      </c>
      <c r="D5144" s="9"/>
    </row>
    <row r="5145" spans="1:4" x14ac:dyDescent="0.25">
      <c r="A5145" s="7" t="str">
        <f t="shared" si="80"/>
        <v>2004.2</v>
      </c>
      <c r="B5145" s="54">
        <v>38098</v>
      </c>
      <c r="C5145" s="52">
        <v>5.25</v>
      </c>
      <c r="D5145" s="9"/>
    </row>
    <row r="5146" spans="1:4" x14ac:dyDescent="0.25">
      <c r="A5146" s="7" t="str">
        <f t="shared" si="80"/>
        <v>2004.2</v>
      </c>
      <c r="B5146" s="54">
        <v>38097</v>
      </c>
      <c r="C5146" s="52">
        <v>5.2</v>
      </c>
      <c r="D5146" s="9"/>
    </row>
    <row r="5147" spans="1:4" x14ac:dyDescent="0.25">
      <c r="A5147" s="7" t="str">
        <f t="shared" si="80"/>
        <v>2004.2</v>
      </c>
      <c r="B5147" s="54">
        <v>38096</v>
      </c>
      <c r="C5147" s="52">
        <v>5.16</v>
      </c>
      <c r="D5147" s="9"/>
    </row>
    <row r="5148" spans="1:4" x14ac:dyDescent="0.25">
      <c r="A5148" s="7" t="str">
        <f t="shared" si="80"/>
        <v>2004.2</v>
      </c>
      <c r="B5148" s="54">
        <v>38093</v>
      </c>
      <c r="C5148" s="52">
        <v>5.2</v>
      </c>
      <c r="D5148" s="9"/>
    </row>
    <row r="5149" spans="1:4" x14ac:dyDescent="0.25">
      <c r="A5149" s="7" t="str">
        <f t="shared" si="80"/>
        <v>2004.2</v>
      </c>
      <c r="B5149" s="54">
        <v>38092</v>
      </c>
      <c r="C5149" s="52">
        <v>5.16</v>
      </c>
      <c r="D5149" s="9"/>
    </row>
    <row r="5150" spans="1:4" x14ac:dyDescent="0.25">
      <c r="A5150" s="7" t="str">
        <f t="shared" si="80"/>
        <v>2004.2</v>
      </c>
      <c r="B5150" s="54">
        <v>38091</v>
      </c>
      <c r="C5150" s="52">
        <v>5.21</v>
      </c>
      <c r="D5150" s="9"/>
    </row>
    <row r="5151" spans="1:4" x14ac:dyDescent="0.25">
      <c r="A5151" s="7" t="str">
        <f t="shared" si="80"/>
        <v>2004.2</v>
      </c>
      <c r="B5151" s="54">
        <v>38090</v>
      </c>
      <c r="C5151" s="52">
        <v>5.13</v>
      </c>
      <c r="D5151" s="9"/>
    </row>
    <row r="5152" spans="1:4" x14ac:dyDescent="0.25">
      <c r="A5152" s="7" t="str">
        <f t="shared" si="80"/>
        <v>2004.2</v>
      </c>
      <c r="B5152" s="54">
        <v>38089</v>
      </c>
      <c r="C5152" s="52">
        <v>5.0599999999999996</v>
      </c>
      <c r="D5152" s="9"/>
    </row>
    <row r="5153" spans="1:4" x14ac:dyDescent="0.25">
      <c r="A5153" s="7" t="str">
        <f t="shared" si="80"/>
        <v>2004.2</v>
      </c>
      <c r="B5153" s="54">
        <v>38086</v>
      </c>
      <c r="C5153" s="52">
        <v>5.03</v>
      </c>
      <c r="D5153" s="9"/>
    </row>
    <row r="5154" spans="1:4" x14ac:dyDescent="0.25">
      <c r="A5154" s="7" t="str">
        <f t="shared" si="80"/>
        <v>2004.2</v>
      </c>
      <c r="B5154" s="54">
        <v>38085</v>
      </c>
      <c r="C5154" s="52">
        <v>5.03</v>
      </c>
      <c r="D5154" s="9"/>
    </row>
    <row r="5155" spans="1:4" x14ac:dyDescent="0.25">
      <c r="A5155" s="7" t="str">
        <f t="shared" si="80"/>
        <v>2004.2</v>
      </c>
      <c r="B5155" s="54">
        <v>38084</v>
      </c>
      <c r="C5155" s="52">
        <v>5</v>
      </c>
      <c r="D5155" s="9"/>
    </row>
    <row r="5156" spans="1:4" x14ac:dyDescent="0.25">
      <c r="A5156" s="7" t="str">
        <f t="shared" si="80"/>
        <v>2004.2</v>
      </c>
      <c r="B5156" s="54">
        <v>38083</v>
      </c>
      <c r="C5156" s="52">
        <v>5.04</v>
      </c>
      <c r="D5156" s="9"/>
    </row>
    <row r="5157" spans="1:4" x14ac:dyDescent="0.25">
      <c r="A5157" s="7" t="str">
        <f t="shared" si="80"/>
        <v>2004.2</v>
      </c>
      <c r="B5157" s="54">
        <v>38082</v>
      </c>
      <c r="C5157" s="52">
        <v>4.97</v>
      </c>
      <c r="D5157" s="9"/>
    </row>
    <row r="5158" spans="1:4" x14ac:dyDescent="0.25">
      <c r="A5158" s="7" t="str">
        <f t="shared" si="80"/>
        <v>2004.2</v>
      </c>
      <c r="B5158" s="54">
        <v>38079</v>
      </c>
      <c r="C5158" s="52">
        <v>4.97</v>
      </c>
      <c r="D5158" s="9"/>
    </row>
    <row r="5159" spans="1:4" x14ac:dyDescent="0.25">
      <c r="A5159" s="7" t="str">
        <f t="shared" si="80"/>
        <v>2004.2</v>
      </c>
      <c r="B5159" s="54">
        <v>38078</v>
      </c>
      <c r="C5159" s="52">
        <v>4.79</v>
      </c>
      <c r="D5159" s="9"/>
    </row>
    <row r="5160" spans="1:4" x14ac:dyDescent="0.25">
      <c r="A5160" s="7" t="str">
        <f t="shared" si="80"/>
        <v>2004.1</v>
      </c>
      <c r="B5160" s="54">
        <v>38077</v>
      </c>
      <c r="C5160" s="52">
        <v>4.8099999999999996</v>
      </c>
      <c r="D5160" s="9"/>
    </row>
    <row r="5161" spans="1:4" x14ac:dyDescent="0.25">
      <c r="A5161" s="7" t="str">
        <f t="shared" si="80"/>
        <v>2004.1</v>
      </c>
      <c r="B5161" s="54">
        <v>38076</v>
      </c>
      <c r="C5161" s="52">
        <v>4.8</v>
      </c>
      <c r="D5161" s="9"/>
    </row>
    <row r="5162" spans="1:4" x14ac:dyDescent="0.25">
      <c r="A5162" s="7" t="str">
        <f t="shared" si="80"/>
        <v>2004.1</v>
      </c>
      <c r="B5162" s="54">
        <v>38075</v>
      </c>
      <c r="C5162" s="52">
        <v>4.8099999999999996</v>
      </c>
      <c r="D5162" s="9"/>
    </row>
    <row r="5163" spans="1:4" x14ac:dyDescent="0.25">
      <c r="A5163" s="7" t="str">
        <f t="shared" si="80"/>
        <v>2004.1</v>
      </c>
      <c r="B5163" s="54">
        <v>38072</v>
      </c>
      <c r="C5163" s="52">
        <v>4.7</v>
      </c>
      <c r="D5163" s="9"/>
    </row>
    <row r="5164" spans="1:4" x14ac:dyDescent="0.25">
      <c r="A5164" s="7" t="str">
        <f t="shared" si="80"/>
        <v>2004.1</v>
      </c>
      <c r="B5164" s="54">
        <v>38071</v>
      </c>
      <c r="C5164" s="52">
        <v>4.68</v>
      </c>
      <c r="D5164" s="9"/>
    </row>
    <row r="5165" spans="1:4" x14ac:dyDescent="0.25">
      <c r="A5165" s="7" t="str">
        <f t="shared" si="80"/>
        <v>2004.1</v>
      </c>
      <c r="B5165" s="54">
        <v>38070</v>
      </c>
      <c r="C5165" s="52">
        <v>4.6500000000000004</v>
      </c>
      <c r="D5165" s="9"/>
    </row>
    <row r="5166" spans="1:4" x14ac:dyDescent="0.25">
      <c r="A5166" s="7" t="str">
        <f t="shared" si="80"/>
        <v>2004.1</v>
      </c>
      <c r="B5166" s="54">
        <v>38069</v>
      </c>
      <c r="C5166" s="52">
        <v>4.67</v>
      </c>
      <c r="D5166" s="9"/>
    </row>
    <row r="5167" spans="1:4" x14ac:dyDescent="0.25">
      <c r="A5167" s="7" t="str">
        <f t="shared" si="80"/>
        <v>2004.1</v>
      </c>
      <c r="B5167" s="54">
        <v>38068</v>
      </c>
      <c r="C5167" s="52">
        <v>4.71</v>
      </c>
      <c r="D5167" s="9"/>
    </row>
    <row r="5168" spans="1:4" x14ac:dyDescent="0.25">
      <c r="A5168" s="7" t="str">
        <f t="shared" si="80"/>
        <v>2004.1</v>
      </c>
      <c r="B5168" s="54">
        <v>38065</v>
      </c>
      <c r="C5168" s="52">
        <v>4.7</v>
      </c>
      <c r="D5168" s="9"/>
    </row>
    <row r="5169" spans="1:4" x14ac:dyDescent="0.25">
      <c r="A5169" s="7" t="str">
        <f t="shared" si="80"/>
        <v>2004.1</v>
      </c>
      <c r="B5169" s="54">
        <v>38064</v>
      </c>
      <c r="C5169" s="52">
        <v>4.68</v>
      </c>
      <c r="D5169" s="9"/>
    </row>
    <row r="5170" spans="1:4" x14ac:dyDescent="0.25">
      <c r="A5170" s="7" t="str">
        <f t="shared" si="80"/>
        <v>2004.1</v>
      </c>
      <c r="B5170" s="54">
        <v>38063</v>
      </c>
      <c r="C5170" s="52">
        <v>4.63</v>
      </c>
      <c r="D5170" s="9"/>
    </row>
    <row r="5171" spans="1:4" x14ac:dyDescent="0.25">
      <c r="A5171" s="7" t="str">
        <f t="shared" si="80"/>
        <v>2004.1</v>
      </c>
      <c r="B5171" s="54">
        <v>38062</v>
      </c>
      <c r="C5171" s="52">
        <v>4.7</v>
      </c>
      <c r="D5171" s="9"/>
    </row>
    <row r="5172" spans="1:4" x14ac:dyDescent="0.25">
      <c r="A5172" s="7" t="str">
        <f t="shared" si="80"/>
        <v>2004.1</v>
      </c>
      <c r="B5172" s="54">
        <v>38061</v>
      </c>
      <c r="C5172" s="52">
        <v>4.71</v>
      </c>
      <c r="D5172" s="9"/>
    </row>
    <row r="5173" spans="1:4" x14ac:dyDescent="0.25">
      <c r="A5173" s="7" t="str">
        <f t="shared" si="80"/>
        <v>2004.1</v>
      </c>
      <c r="B5173" s="54">
        <v>38058</v>
      </c>
      <c r="C5173" s="52">
        <v>4.6900000000000004</v>
      </c>
      <c r="D5173" s="9"/>
    </row>
    <row r="5174" spans="1:4" x14ac:dyDescent="0.25">
      <c r="A5174" s="7" t="str">
        <f t="shared" si="80"/>
        <v>2004.1</v>
      </c>
      <c r="B5174" s="54">
        <v>38057</v>
      </c>
      <c r="C5174" s="52">
        <v>4.66</v>
      </c>
      <c r="D5174" s="9"/>
    </row>
    <row r="5175" spans="1:4" x14ac:dyDescent="0.25">
      <c r="A5175" s="7" t="str">
        <f t="shared" si="80"/>
        <v>2004.1</v>
      </c>
      <c r="B5175" s="54">
        <v>38056</v>
      </c>
      <c r="C5175" s="52">
        <v>4.67</v>
      </c>
      <c r="D5175" s="9"/>
    </row>
    <row r="5176" spans="1:4" x14ac:dyDescent="0.25">
      <c r="A5176" s="7" t="str">
        <f t="shared" si="80"/>
        <v>2004.1</v>
      </c>
      <c r="B5176" s="54">
        <v>38055</v>
      </c>
      <c r="C5176" s="52">
        <v>4.71</v>
      </c>
      <c r="D5176" s="9"/>
    </row>
    <row r="5177" spans="1:4" x14ac:dyDescent="0.25">
      <c r="A5177" s="7" t="str">
        <f t="shared" si="80"/>
        <v>2004.1</v>
      </c>
      <c r="B5177" s="54">
        <v>38054</v>
      </c>
      <c r="C5177" s="52">
        <v>4.71</v>
      </c>
      <c r="D5177" s="9"/>
    </row>
    <row r="5178" spans="1:4" x14ac:dyDescent="0.25">
      <c r="A5178" s="7" t="str">
        <f t="shared" si="80"/>
        <v>2004.1</v>
      </c>
      <c r="B5178" s="54">
        <v>38051</v>
      </c>
      <c r="C5178" s="52">
        <v>4.72</v>
      </c>
      <c r="D5178" s="9"/>
    </row>
    <row r="5179" spans="1:4" x14ac:dyDescent="0.25">
      <c r="A5179" s="7" t="str">
        <f t="shared" si="80"/>
        <v>2004.1</v>
      </c>
      <c r="B5179" s="54">
        <v>38050</v>
      </c>
      <c r="C5179" s="52">
        <v>4.92</v>
      </c>
      <c r="D5179" s="9"/>
    </row>
    <row r="5180" spans="1:4" x14ac:dyDescent="0.25">
      <c r="A5180" s="7" t="str">
        <f t="shared" si="80"/>
        <v>2004.1</v>
      </c>
      <c r="B5180" s="54">
        <v>38049</v>
      </c>
      <c r="C5180" s="52">
        <v>4.93</v>
      </c>
      <c r="D5180" s="9"/>
    </row>
    <row r="5181" spans="1:4" x14ac:dyDescent="0.25">
      <c r="A5181" s="7" t="str">
        <f t="shared" si="80"/>
        <v>2004.1</v>
      </c>
      <c r="B5181" s="54">
        <v>38048</v>
      </c>
      <c r="C5181" s="52">
        <v>4.8600000000000003</v>
      </c>
      <c r="D5181" s="9"/>
    </row>
    <row r="5182" spans="1:4" x14ac:dyDescent="0.25">
      <c r="A5182" s="7" t="str">
        <f t="shared" si="80"/>
        <v>2004.1</v>
      </c>
      <c r="B5182" s="54">
        <v>38047</v>
      </c>
      <c r="C5182" s="52">
        <v>4.84</v>
      </c>
      <c r="D5182" s="9"/>
    </row>
    <row r="5183" spans="1:4" x14ac:dyDescent="0.25">
      <c r="A5183" s="7" t="str">
        <f t="shared" si="80"/>
        <v>2004.1</v>
      </c>
      <c r="B5183" s="54">
        <v>38044</v>
      </c>
      <c r="C5183" s="52">
        <v>4.88</v>
      </c>
      <c r="D5183" s="9"/>
    </row>
    <row r="5184" spans="1:4" x14ac:dyDescent="0.25">
      <c r="A5184" s="7" t="str">
        <f t="shared" si="80"/>
        <v>2004.1</v>
      </c>
      <c r="B5184" s="54">
        <v>38043</v>
      </c>
      <c r="C5184" s="52">
        <v>4.91</v>
      </c>
      <c r="D5184" s="9"/>
    </row>
    <row r="5185" spans="1:4" x14ac:dyDescent="0.25">
      <c r="A5185" s="7" t="str">
        <f t="shared" si="80"/>
        <v>2004.1</v>
      </c>
      <c r="B5185" s="54">
        <v>38042</v>
      </c>
      <c r="C5185" s="52">
        <v>4.88</v>
      </c>
      <c r="D5185" s="9"/>
    </row>
    <row r="5186" spans="1:4" x14ac:dyDescent="0.25">
      <c r="A5186" s="7" t="str">
        <f t="shared" si="80"/>
        <v>2004.1</v>
      </c>
      <c r="B5186" s="54">
        <v>38041</v>
      </c>
      <c r="C5186" s="52">
        <v>4.9000000000000004</v>
      </c>
      <c r="D5186" s="9"/>
    </row>
    <row r="5187" spans="1:4" x14ac:dyDescent="0.25">
      <c r="A5187" s="7" t="str">
        <f t="shared" si="80"/>
        <v>2004.1</v>
      </c>
      <c r="B5187" s="54">
        <v>38040</v>
      </c>
      <c r="C5187" s="52">
        <v>4.91</v>
      </c>
      <c r="D5187" s="9"/>
    </row>
    <row r="5188" spans="1:4" x14ac:dyDescent="0.25">
      <c r="A5188" s="7" t="str">
        <f t="shared" ref="A5188:A5251" si="81">YEAR(B5188)&amp;"."&amp;INT((MONTH(B5188)-1)/3)+1</f>
        <v>2004.1</v>
      </c>
      <c r="B5188" s="54">
        <v>38037</v>
      </c>
      <c r="C5188" s="52">
        <v>4.91</v>
      </c>
      <c r="D5188" s="9"/>
    </row>
    <row r="5189" spans="1:4" x14ac:dyDescent="0.25">
      <c r="A5189" s="7" t="str">
        <f t="shared" si="81"/>
        <v>2004.1</v>
      </c>
      <c r="B5189" s="54">
        <v>38036</v>
      </c>
      <c r="C5189" s="52">
        <v>4.93</v>
      </c>
      <c r="D5189" s="9"/>
    </row>
    <row r="5190" spans="1:4" x14ac:dyDescent="0.25">
      <c r="A5190" s="7" t="str">
        <f t="shared" si="81"/>
        <v>2004.1</v>
      </c>
      <c r="B5190" s="54">
        <v>38035</v>
      </c>
      <c r="C5190" s="52">
        <v>4.88</v>
      </c>
      <c r="D5190" s="9"/>
    </row>
    <row r="5191" spans="1:4" x14ac:dyDescent="0.25">
      <c r="A5191" s="7" t="str">
        <f t="shared" si="81"/>
        <v>2004.1</v>
      </c>
      <c r="B5191" s="54">
        <v>38034</v>
      </c>
      <c r="C5191" s="52">
        <v>4.91</v>
      </c>
      <c r="D5191" s="9"/>
    </row>
    <row r="5192" spans="1:4" x14ac:dyDescent="0.25">
      <c r="A5192" s="7" t="str">
        <f t="shared" si="81"/>
        <v>2004.1</v>
      </c>
      <c r="B5192" s="54">
        <v>38033</v>
      </c>
      <c r="C5192" s="52">
        <v>4.9000000000000004</v>
      </c>
      <c r="D5192" s="9"/>
    </row>
    <row r="5193" spans="1:4" x14ac:dyDescent="0.25">
      <c r="A5193" s="7" t="str">
        <f t="shared" si="81"/>
        <v>2004.1</v>
      </c>
      <c r="B5193" s="54">
        <v>38030</v>
      </c>
      <c r="C5193" s="52">
        <v>4.9000000000000004</v>
      </c>
      <c r="D5193" s="9"/>
    </row>
    <row r="5194" spans="1:4" x14ac:dyDescent="0.25">
      <c r="A5194" s="7" t="str">
        <f t="shared" si="81"/>
        <v>2004.1</v>
      </c>
      <c r="B5194" s="54">
        <v>38029</v>
      </c>
      <c r="C5194" s="52">
        <v>4.8899999999999997</v>
      </c>
      <c r="D5194" s="9"/>
    </row>
    <row r="5195" spans="1:4" x14ac:dyDescent="0.25">
      <c r="A5195" s="7" t="str">
        <f t="shared" si="81"/>
        <v>2004.1</v>
      </c>
      <c r="B5195" s="54">
        <v>38028</v>
      </c>
      <c r="C5195" s="52">
        <v>4.9000000000000004</v>
      </c>
      <c r="D5195" s="9"/>
    </row>
    <row r="5196" spans="1:4" x14ac:dyDescent="0.25">
      <c r="A5196" s="7" t="str">
        <f t="shared" si="81"/>
        <v>2004.1</v>
      </c>
      <c r="B5196" s="54">
        <v>38027</v>
      </c>
      <c r="C5196" s="52">
        <v>4.91</v>
      </c>
      <c r="D5196" s="9"/>
    </row>
    <row r="5197" spans="1:4" x14ac:dyDescent="0.25">
      <c r="A5197" s="7" t="str">
        <f t="shared" si="81"/>
        <v>2004.1</v>
      </c>
      <c r="B5197" s="54">
        <v>38026</v>
      </c>
      <c r="C5197" s="52">
        <v>4.91</v>
      </c>
      <c r="D5197" s="9"/>
    </row>
    <row r="5198" spans="1:4" x14ac:dyDescent="0.25">
      <c r="A5198" s="7" t="str">
        <f t="shared" si="81"/>
        <v>2004.1</v>
      </c>
      <c r="B5198" s="54">
        <v>38023</v>
      </c>
      <c r="C5198" s="52">
        <v>4.9400000000000004</v>
      </c>
      <c r="D5198" s="9"/>
    </row>
    <row r="5199" spans="1:4" x14ac:dyDescent="0.25">
      <c r="A5199" s="7" t="str">
        <f t="shared" si="81"/>
        <v>2004.1</v>
      </c>
      <c r="B5199" s="54">
        <v>38022</v>
      </c>
      <c r="C5199" s="52">
        <v>4.96</v>
      </c>
      <c r="D5199" s="9"/>
    </row>
    <row r="5200" spans="1:4" x14ac:dyDescent="0.25">
      <c r="A5200" s="7" t="str">
        <f t="shared" si="81"/>
        <v>2004.1</v>
      </c>
      <c r="B5200" s="54">
        <v>38021</v>
      </c>
      <c r="C5200" s="52">
        <v>4.97</v>
      </c>
      <c r="D5200" s="9"/>
    </row>
    <row r="5201" spans="1:4" x14ac:dyDescent="0.25">
      <c r="A5201" s="7" t="str">
        <f t="shared" si="81"/>
        <v>2004.1</v>
      </c>
      <c r="B5201" s="54">
        <v>38020</v>
      </c>
      <c r="C5201" s="52">
        <v>4.95</v>
      </c>
      <c r="D5201" s="9"/>
    </row>
    <row r="5202" spans="1:4" x14ac:dyDescent="0.25">
      <c r="A5202" s="7" t="str">
        <f t="shared" si="81"/>
        <v>2004.1</v>
      </c>
      <c r="B5202" s="54">
        <v>38019</v>
      </c>
      <c r="C5202" s="52">
        <v>4.99</v>
      </c>
      <c r="D5202" s="9"/>
    </row>
    <row r="5203" spans="1:4" x14ac:dyDescent="0.25">
      <c r="A5203" s="7" t="str">
        <f t="shared" si="81"/>
        <v>2004.1</v>
      </c>
      <c r="B5203" s="54">
        <v>38016</v>
      </c>
      <c r="C5203" s="52">
        <v>4.97</v>
      </c>
      <c r="D5203" s="9"/>
    </row>
    <row r="5204" spans="1:4" x14ac:dyDescent="0.25">
      <c r="A5204" s="7" t="str">
        <f t="shared" si="81"/>
        <v>2004.1</v>
      </c>
      <c r="B5204" s="54">
        <v>38015</v>
      </c>
      <c r="C5204" s="52">
        <v>5.03</v>
      </c>
      <c r="D5204" s="9"/>
    </row>
    <row r="5205" spans="1:4" x14ac:dyDescent="0.25">
      <c r="A5205" s="7" t="str">
        <f t="shared" si="81"/>
        <v>2004.1</v>
      </c>
      <c r="B5205" s="54">
        <v>38014</v>
      </c>
      <c r="C5205" s="52">
        <v>5</v>
      </c>
      <c r="D5205" s="9"/>
    </row>
    <row r="5206" spans="1:4" x14ac:dyDescent="0.25">
      <c r="A5206" s="7" t="str">
        <f t="shared" si="81"/>
        <v>2004.1</v>
      </c>
      <c r="B5206" s="54">
        <v>38013</v>
      </c>
      <c r="C5206" s="52">
        <v>4.99</v>
      </c>
      <c r="D5206" s="9"/>
    </row>
    <row r="5207" spans="1:4" x14ac:dyDescent="0.25">
      <c r="A5207" s="7" t="str">
        <f t="shared" si="81"/>
        <v>2004.1</v>
      </c>
      <c r="B5207" s="54">
        <v>38012</v>
      </c>
      <c r="C5207" s="52">
        <v>4.95</v>
      </c>
      <c r="D5207" s="9"/>
    </row>
    <row r="5208" spans="1:4" x14ac:dyDescent="0.25">
      <c r="A5208" s="7" t="str">
        <f t="shared" si="81"/>
        <v>2004.1</v>
      </c>
      <c r="B5208" s="54">
        <v>38009</v>
      </c>
      <c r="C5208" s="52">
        <v>4.9400000000000004</v>
      </c>
      <c r="D5208" s="9"/>
    </row>
    <row r="5209" spans="1:4" x14ac:dyDescent="0.25">
      <c r="A5209" s="7" t="str">
        <f t="shared" si="81"/>
        <v>2004.1</v>
      </c>
      <c r="B5209" s="54">
        <v>38008</v>
      </c>
      <c r="C5209" s="52">
        <v>4.9000000000000004</v>
      </c>
      <c r="D5209" s="9"/>
    </row>
    <row r="5210" spans="1:4" x14ac:dyDescent="0.25">
      <c r="A5210" s="7" t="str">
        <f t="shared" si="81"/>
        <v>2004.1</v>
      </c>
      <c r="B5210" s="54">
        <v>38007</v>
      </c>
      <c r="C5210" s="52">
        <v>4.9000000000000004</v>
      </c>
      <c r="D5210" s="9"/>
    </row>
    <row r="5211" spans="1:4" x14ac:dyDescent="0.25">
      <c r="A5211" s="7" t="str">
        <f t="shared" si="81"/>
        <v>2004.1</v>
      </c>
      <c r="B5211" s="54">
        <v>38006</v>
      </c>
      <c r="C5211" s="52">
        <v>4.91</v>
      </c>
      <c r="D5211" s="9"/>
    </row>
    <row r="5212" spans="1:4" x14ac:dyDescent="0.25">
      <c r="A5212" s="7" t="str">
        <f t="shared" si="81"/>
        <v>2004.1</v>
      </c>
      <c r="B5212" s="54">
        <v>38005</v>
      </c>
      <c r="C5212" s="52">
        <v>4.83</v>
      </c>
      <c r="D5212" s="9"/>
    </row>
    <row r="5213" spans="1:4" x14ac:dyDescent="0.25">
      <c r="A5213" s="7" t="str">
        <f t="shared" si="81"/>
        <v>2004.1</v>
      </c>
      <c r="B5213" s="54">
        <v>38002</v>
      </c>
      <c r="C5213" s="52">
        <v>4.83</v>
      </c>
      <c r="D5213" s="9"/>
    </row>
    <row r="5214" spans="1:4" x14ac:dyDescent="0.25">
      <c r="A5214" s="7" t="str">
        <f t="shared" si="81"/>
        <v>2004.1</v>
      </c>
      <c r="B5214" s="54">
        <v>38001</v>
      </c>
      <c r="C5214" s="52">
        <v>4.8899999999999997</v>
      </c>
      <c r="D5214" s="9"/>
    </row>
    <row r="5215" spans="1:4" x14ac:dyDescent="0.25">
      <c r="A5215" s="7" t="str">
        <f t="shared" si="81"/>
        <v>2004.1</v>
      </c>
      <c r="B5215" s="54">
        <v>38000</v>
      </c>
      <c r="C5215" s="52">
        <v>4.93</v>
      </c>
      <c r="D5215" s="9"/>
    </row>
    <row r="5216" spans="1:4" x14ac:dyDescent="0.25">
      <c r="A5216" s="7" t="str">
        <f t="shared" si="81"/>
        <v>2004.1</v>
      </c>
      <c r="B5216" s="54">
        <v>37999</v>
      </c>
      <c r="C5216" s="52">
        <v>4.9400000000000004</v>
      </c>
      <c r="D5216" s="9"/>
    </row>
    <row r="5217" spans="1:4" x14ac:dyDescent="0.25">
      <c r="A5217" s="7" t="str">
        <f t="shared" si="81"/>
        <v>2004.1</v>
      </c>
      <c r="B5217" s="54">
        <v>37998</v>
      </c>
      <c r="C5217" s="52">
        <v>4.9800000000000004</v>
      </c>
      <c r="D5217" s="9"/>
    </row>
    <row r="5218" spans="1:4" x14ac:dyDescent="0.25">
      <c r="A5218" s="7" t="str">
        <f t="shared" si="81"/>
        <v>2004.1</v>
      </c>
      <c r="B5218" s="54">
        <v>37995</v>
      </c>
      <c r="C5218" s="52">
        <v>4.95</v>
      </c>
      <c r="D5218" s="9"/>
    </row>
    <row r="5219" spans="1:4" x14ac:dyDescent="0.25">
      <c r="A5219" s="7" t="str">
        <f t="shared" si="81"/>
        <v>2004.1</v>
      </c>
      <c r="B5219" s="54">
        <v>37994</v>
      </c>
      <c r="C5219" s="52">
        <v>5.09</v>
      </c>
      <c r="D5219" s="9"/>
    </row>
    <row r="5220" spans="1:4" x14ac:dyDescent="0.25">
      <c r="A5220" s="7" t="str">
        <f t="shared" si="81"/>
        <v>2004.1</v>
      </c>
      <c r="B5220" s="54">
        <v>37993</v>
      </c>
      <c r="C5220" s="52">
        <v>5.08</v>
      </c>
      <c r="D5220" s="9"/>
    </row>
    <row r="5221" spans="1:4" x14ac:dyDescent="0.25">
      <c r="A5221" s="7" t="str">
        <f t="shared" si="81"/>
        <v>2004.1</v>
      </c>
      <c r="B5221" s="54">
        <v>37992</v>
      </c>
      <c r="C5221" s="52">
        <v>5.16</v>
      </c>
      <c r="D5221" s="9"/>
    </row>
    <row r="5222" spans="1:4" x14ac:dyDescent="0.25">
      <c r="A5222" s="7" t="str">
        <f t="shared" si="81"/>
        <v>2004.1</v>
      </c>
      <c r="B5222" s="54">
        <v>37991</v>
      </c>
      <c r="C5222" s="52">
        <v>5.19</v>
      </c>
      <c r="D5222" s="9"/>
    </row>
    <row r="5223" spans="1:4" x14ac:dyDescent="0.25">
      <c r="A5223" s="7" t="str">
        <f t="shared" si="81"/>
        <v>2004.1</v>
      </c>
      <c r="B5223" s="54">
        <v>37988</v>
      </c>
      <c r="C5223" s="52">
        <v>5.12</v>
      </c>
      <c r="D5223" s="9"/>
    </row>
    <row r="5224" spans="1:4" x14ac:dyDescent="0.25">
      <c r="A5224" s="7" t="str">
        <f t="shared" si="81"/>
        <v>2004.1</v>
      </c>
      <c r="B5224" s="54">
        <v>37987</v>
      </c>
      <c r="C5224" s="52">
        <v>5.18</v>
      </c>
      <c r="D5224" s="9"/>
    </row>
    <row r="5225" spans="1:4" x14ac:dyDescent="0.25">
      <c r="A5225" s="7" t="str">
        <f t="shared" si="81"/>
        <v>2003.4</v>
      </c>
      <c r="B5225" s="54">
        <v>37986</v>
      </c>
      <c r="C5225" s="52">
        <v>5.18</v>
      </c>
      <c r="D5225" s="9"/>
    </row>
    <row r="5226" spans="1:4" x14ac:dyDescent="0.25">
      <c r="A5226" s="7" t="str">
        <f t="shared" si="81"/>
        <v>2003.4</v>
      </c>
      <c r="B5226" s="54">
        <v>37985</v>
      </c>
      <c r="C5226" s="52">
        <v>5.08</v>
      </c>
      <c r="D5226" s="9"/>
    </row>
    <row r="5227" spans="1:4" x14ac:dyDescent="0.25">
      <c r="A5227" s="7" t="str">
        <f t="shared" si="81"/>
        <v>2003.4</v>
      </c>
      <c r="B5227" s="54">
        <v>37984</v>
      </c>
      <c r="C5227" s="52">
        <v>5.01</v>
      </c>
      <c r="D5227" s="9"/>
    </row>
    <row r="5228" spans="1:4" x14ac:dyDescent="0.25">
      <c r="A5228" s="7" t="str">
        <f t="shared" si="81"/>
        <v>2003.4</v>
      </c>
      <c r="B5228" s="54">
        <v>37981</v>
      </c>
      <c r="C5228" s="52">
        <v>4.97</v>
      </c>
      <c r="D5228" s="9"/>
    </row>
    <row r="5229" spans="1:4" x14ac:dyDescent="0.25">
      <c r="A5229" s="7" t="str">
        <f t="shared" si="81"/>
        <v>2003.4</v>
      </c>
      <c r="B5229" s="54">
        <v>37980</v>
      </c>
      <c r="C5229" s="52">
        <v>5</v>
      </c>
      <c r="D5229" s="9"/>
    </row>
    <row r="5230" spans="1:4" x14ac:dyDescent="0.25">
      <c r="A5230" s="7" t="str">
        <f t="shared" si="81"/>
        <v>2003.4</v>
      </c>
      <c r="B5230" s="54">
        <v>37979</v>
      </c>
      <c r="C5230" s="52">
        <v>5</v>
      </c>
      <c r="D5230" s="9"/>
    </row>
    <row r="5231" spans="1:4" x14ac:dyDescent="0.25">
      <c r="A5231" s="7" t="str">
        <f t="shared" si="81"/>
        <v>2003.4</v>
      </c>
      <c r="B5231" s="54">
        <v>37978</v>
      </c>
      <c r="C5231" s="52">
        <v>5.0599999999999996</v>
      </c>
      <c r="D5231" s="9"/>
    </row>
    <row r="5232" spans="1:4" x14ac:dyDescent="0.25">
      <c r="A5232" s="7" t="str">
        <f t="shared" si="81"/>
        <v>2003.4</v>
      </c>
      <c r="B5232" s="54">
        <v>37977</v>
      </c>
      <c r="C5232" s="52">
        <v>4.9800000000000004</v>
      </c>
      <c r="D5232" s="9"/>
    </row>
    <row r="5233" spans="1:4" x14ac:dyDescent="0.25">
      <c r="A5233" s="7" t="str">
        <f t="shared" si="81"/>
        <v>2003.4</v>
      </c>
      <c r="B5233" s="54">
        <v>37974</v>
      </c>
      <c r="C5233" s="52">
        <v>4.9800000000000004</v>
      </c>
      <c r="D5233" s="9"/>
    </row>
    <row r="5234" spans="1:4" x14ac:dyDescent="0.25">
      <c r="A5234" s="7" t="str">
        <f t="shared" si="81"/>
        <v>2003.4</v>
      </c>
      <c r="B5234" s="54">
        <v>37973</v>
      </c>
      <c r="C5234" s="52">
        <v>4.9400000000000004</v>
      </c>
      <c r="D5234" s="9"/>
    </row>
    <row r="5235" spans="1:4" x14ac:dyDescent="0.25">
      <c r="A5235" s="7" t="str">
        <f t="shared" si="81"/>
        <v>2003.4</v>
      </c>
      <c r="B5235" s="54">
        <v>37972</v>
      </c>
      <c r="C5235" s="52">
        <v>5.0199999999999996</v>
      </c>
      <c r="D5235" s="9"/>
    </row>
    <row r="5236" spans="1:4" x14ac:dyDescent="0.25">
      <c r="A5236" s="7" t="str">
        <f t="shared" si="81"/>
        <v>2003.4</v>
      </c>
      <c r="B5236" s="54">
        <v>37971</v>
      </c>
      <c r="C5236" s="52">
        <v>5.09</v>
      </c>
      <c r="D5236" s="9"/>
    </row>
    <row r="5237" spans="1:4" x14ac:dyDescent="0.25">
      <c r="A5237" s="7" t="str">
        <f t="shared" si="81"/>
        <v>2003.4</v>
      </c>
      <c r="B5237" s="54">
        <v>37970</v>
      </c>
      <c r="C5237" s="52">
        <v>5.0999999999999996</v>
      </c>
      <c r="D5237" s="9"/>
    </row>
    <row r="5238" spans="1:4" x14ac:dyDescent="0.25">
      <c r="A5238" s="7" t="str">
        <f t="shared" si="81"/>
        <v>2003.4</v>
      </c>
      <c r="B5238" s="54">
        <v>37967</v>
      </c>
      <c r="C5238" s="52">
        <v>5.07</v>
      </c>
      <c r="D5238" s="9"/>
    </row>
    <row r="5239" spans="1:4" x14ac:dyDescent="0.25">
      <c r="A5239" s="7" t="str">
        <f t="shared" si="81"/>
        <v>2003.4</v>
      </c>
      <c r="B5239" s="54">
        <v>37966</v>
      </c>
      <c r="C5239" s="52">
        <v>5.18</v>
      </c>
      <c r="D5239" s="9"/>
    </row>
    <row r="5240" spans="1:4" x14ac:dyDescent="0.25">
      <c r="A5240" s="7" t="str">
        <f t="shared" si="81"/>
        <v>2003.4</v>
      </c>
      <c r="B5240" s="54">
        <v>37965</v>
      </c>
      <c r="C5240" s="52">
        <v>5.13</v>
      </c>
      <c r="D5240" s="9"/>
    </row>
    <row r="5241" spans="1:4" x14ac:dyDescent="0.25">
      <c r="A5241" s="7" t="str">
        <f t="shared" si="81"/>
        <v>2003.4</v>
      </c>
      <c r="B5241" s="54">
        <v>37964</v>
      </c>
      <c r="C5241" s="52">
        <v>5.08</v>
      </c>
      <c r="D5241" s="9"/>
    </row>
    <row r="5242" spans="1:4" x14ac:dyDescent="0.25">
      <c r="A5242" s="7" t="str">
        <f t="shared" si="81"/>
        <v>2003.4</v>
      </c>
      <c r="B5242" s="54">
        <v>37963</v>
      </c>
      <c r="C5242" s="52">
        <v>5.08</v>
      </c>
      <c r="D5242" s="9"/>
    </row>
    <row r="5243" spans="1:4" x14ac:dyDescent="0.25">
      <c r="A5243" s="7" t="str">
        <f t="shared" si="81"/>
        <v>2003.4</v>
      </c>
      <c r="B5243" s="54">
        <v>37960</v>
      </c>
      <c r="C5243" s="52">
        <v>5.05</v>
      </c>
      <c r="D5243" s="9"/>
    </row>
    <row r="5244" spans="1:4" x14ac:dyDescent="0.25">
      <c r="A5244" s="7" t="str">
        <f t="shared" si="81"/>
        <v>2003.4</v>
      </c>
      <c r="B5244" s="54">
        <v>37959</v>
      </c>
      <c r="C5244" s="52">
        <v>5.18</v>
      </c>
      <c r="D5244" s="9"/>
    </row>
    <row r="5245" spans="1:4" x14ac:dyDescent="0.25">
      <c r="A5245" s="7" t="str">
        <f t="shared" si="81"/>
        <v>2003.4</v>
      </c>
      <c r="B5245" s="54">
        <v>37958</v>
      </c>
      <c r="C5245" s="52">
        <v>5.15</v>
      </c>
      <c r="D5245" s="9"/>
    </row>
    <row r="5246" spans="1:4" x14ac:dyDescent="0.25">
      <c r="A5246" s="7" t="str">
        <f t="shared" si="81"/>
        <v>2003.4</v>
      </c>
      <c r="B5246" s="54">
        <v>37957</v>
      </c>
      <c r="C5246" s="52">
        <v>5.15</v>
      </c>
      <c r="D5246" s="9"/>
    </row>
    <row r="5247" spans="1:4" x14ac:dyDescent="0.25">
      <c r="A5247" s="7" t="str">
        <f t="shared" si="81"/>
        <v>2003.4</v>
      </c>
      <c r="B5247" s="54">
        <v>37956</v>
      </c>
      <c r="C5247" s="52">
        <v>5.15</v>
      </c>
      <c r="D5247" s="9"/>
    </row>
    <row r="5248" spans="1:4" x14ac:dyDescent="0.25">
      <c r="A5248" s="7" t="str">
        <f t="shared" si="81"/>
        <v>2003.4</v>
      </c>
      <c r="B5248" s="54">
        <v>37953</v>
      </c>
      <c r="C5248" s="52">
        <v>5.12</v>
      </c>
      <c r="D5248" s="9"/>
    </row>
    <row r="5249" spans="1:4" x14ac:dyDescent="0.25">
      <c r="A5249" s="7" t="str">
        <f t="shared" si="81"/>
        <v>2003.4</v>
      </c>
      <c r="B5249" s="54">
        <v>37952</v>
      </c>
      <c r="C5249" s="52">
        <v>5.07</v>
      </c>
      <c r="D5249" s="9"/>
    </row>
    <row r="5250" spans="1:4" x14ac:dyDescent="0.25">
      <c r="A5250" s="7" t="str">
        <f t="shared" si="81"/>
        <v>2003.4</v>
      </c>
      <c r="B5250" s="54">
        <v>37951</v>
      </c>
      <c r="C5250" s="52">
        <v>5.07</v>
      </c>
      <c r="D5250" s="9"/>
    </row>
    <row r="5251" spans="1:4" x14ac:dyDescent="0.25">
      <c r="A5251" s="7" t="str">
        <f t="shared" si="81"/>
        <v>2003.4</v>
      </c>
      <c r="B5251" s="54">
        <v>37950</v>
      </c>
      <c r="C5251" s="52">
        <v>5.05</v>
      </c>
      <c r="D5251" s="9"/>
    </row>
    <row r="5252" spans="1:4" x14ac:dyDescent="0.25">
      <c r="A5252" s="7" t="str">
        <f t="shared" ref="A5252:A5315" si="82">YEAR(B5252)&amp;"."&amp;INT((MONTH(B5252)-1)/3)+1</f>
        <v>2003.4</v>
      </c>
      <c r="B5252" s="54">
        <v>37949</v>
      </c>
      <c r="C5252" s="52">
        <v>5</v>
      </c>
      <c r="D5252" s="9"/>
    </row>
    <row r="5253" spans="1:4" x14ac:dyDescent="0.25">
      <c r="A5253" s="7" t="str">
        <f t="shared" si="82"/>
        <v>2003.4</v>
      </c>
      <c r="B5253" s="54">
        <v>37946</v>
      </c>
      <c r="C5253" s="52">
        <v>5</v>
      </c>
      <c r="D5253" s="9"/>
    </row>
    <row r="5254" spans="1:4" x14ac:dyDescent="0.25">
      <c r="A5254" s="7" t="str">
        <f t="shared" si="82"/>
        <v>2003.4</v>
      </c>
      <c r="B5254" s="54">
        <v>37945</v>
      </c>
      <c r="C5254" s="52">
        <v>5.01</v>
      </c>
      <c r="D5254" s="9"/>
    </row>
    <row r="5255" spans="1:4" x14ac:dyDescent="0.25">
      <c r="A5255" s="7" t="str">
        <f t="shared" si="82"/>
        <v>2003.4</v>
      </c>
      <c r="B5255" s="54">
        <v>37944</v>
      </c>
      <c r="C5255" s="52">
        <v>5.01</v>
      </c>
      <c r="D5255" s="9"/>
    </row>
    <row r="5256" spans="1:4" x14ac:dyDescent="0.25">
      <c r="A5256" s="7" t="str">
        <f t="shared" si="82"/>
        <v>2003.4</v>
      </c>
      <c r="B5256" s="54">
        <v>37943</v>
      </c>
      <c r="C5256" s="52">
        <v>4.99</v>
      </c>
      <c r="D5256" s="9"/>
    </row>
    <row r="5257" spans="1:4" x14ac:dyDescent="0.25">
      <c r="A5257" s="7" t="str">
        <f t="shared" si="82"/>
        <v>2003.4</v>
      </c>
      <c r="B5257" s="54">
        <v>37942</v>
      </c>
      <c r="C5257" s="52">
        <v>5.03</v>
      </c>
      <c r="D5257" s="9"/>
    </row>
    <row r="5258" spans="1:4" x14ac:dyDescent="0.25">
      <c r="A5258" s="7" t="str">
        <f t="shared" si="82"/>
        <v>2003.4</v>
      </c>
      <c r="B5258" s="54">
        <v>37939</v>
      </c>
      <c r="C5258" s="52">
        <v>5.0999999999999996</v>
      </c>
      <c r="D5258" s="9"/>
    </row>
    <row r="5259" spans="1:4" x14ac:dyDescent="0.25">
      <c r="A5259" s="7" t="str">
        <f t="shared" si="82"/>
        <v>2003.4</v>
      </c>
      <c r="B5259" s="54">
        <v>37938</v>
      </c>
      <c r="C5259" s="52">
        <v>5.15</v>
      </c>
      <c r="D5259" s="9"/>
    </row>
    <row r="5260" spans="1:4" x14ac:dyDescent="0.25">
      <c r="A5260" s="7" t="str">
        <f t="shared" si="82"/>
        <v>2003.4</v>
      </c>
      <c r="B5260" s="54">
        <v>37937</v>
      </c>
      <c r="C5260" s="52">
        <v>5.21</v>
      </c>
      <c r="D5260" s="9"/>
    </row>
    <row r="5261" spans="1:4" x14ac:dyDescent="0.25">
      <c r="A5261" s="7" t="str">
        <f t="shared" si="82"/>
        <v>2003.4</v>
      </c>
      <c r="B5261" s="54">
        <v>37936</v>
      </c>
      <c r="C5261" s="52">
        <v>5.26</v>
      </c>
      <c r="D5261" s="9"/>
    </row>
    <row r="5262" spans="1:4" x14ac:dyDescent="0.25">
      <c r="A5262" s="7" t="str">
        <f t="shared" si="82"/>
        <v>2003.4</v>
      </c>
      <c r="B5262" s="54">
        <v>37935</v>
      </c>
      <c r="C5262" s="52">
        <v>5.25</v>
      </c>
      <c r="D5262" s="9"/>
    </row>
    <row r="5263" spans="1:4" x14ac:dyDescent="0.25">
      <c r="A5263" s="7" t="str">
        <f t="shared" si="82"/>
        <v>2003.4</v>
      </c>
      <c r="B5263" s="54">
        <v>37932</v>
      </c>
      <c r="C5263" s="52">
        <v>5.28</v>
      </c>
      <c r="D5263" s="9"/>
    </row>
    <row r="5264" spans="1:4" x14ac:dyDescent="0.25">
      <c r="A5264" s="7" t="str">
        <f t="shared" si="82"/>
        <v>2003.4</v>
      </c>
      <c r="B5264" s="54">
        <v>37931</v>
      </c>
      <c r="C5264" s="52">
        <v>5.23</v>
      </c>
      <c r="D5264" s="9"/>
    </row>
    <row r="5265" spans="1:4" x14ac:dyDescent="0.25">
      <c r="A5265" s="7" t="str">
        <f t="shared" si="82"/>
        <v>2003.4</v>
      </c>
      <c r="B5265" s="54">
        <v>37930</v>
      </c>
      <c r="C5265" s="52">
        <v>5.18</v>
      </c>
      <c r="D5265" s="9"/>
    </row>
    <row r="5266" spans="1:4" x14ac:dyDescent="0.25">
      <c r="A5266" s="7" t="str">
        <f t="shared" si="82"/>
        <v>2003.4</v>
      </c>
      <c r="B5266" s="54">
        <v>37929</v>
      </c>
      <c r="C5266" s="52">
        <v>5.15</v>
      </c>
      <c r="D5266" s="9"/>
    </row>
    <row r="5267" spans="1:4" x14ac:dyDescent="0.25">
      <c r="A5267" s="7" t="str">
        <f t="shared" si="82"/>
        <v>2003.4</v>
      </c>
      <c r="B5267" s="54">
        <v>37928</v>
      </c>
      <c r="C5267" s="52">
        <v>5.17</v>
      </c>
      <c r="D5267" s="9"/>
    </row>
    <row r="5268" spans="1:4" x14ac:dyDescent="0.25">
      <c r="A5268" s="7" t="str">
        <f t="shared" si="82"/>
        <v>2003.4</v>
      </c>
      <c r="B5268" s="54">
        <v>37925</v>
      </c>
      <c r="C5268" s="52">
        <v>5.17</v>
      </c>
      <c r="D5268" s="9"/>
    </row>
    <row r="5269" spans="1:4" x14ac:dyDescent="0.25">
      <c r="A5269" s="7" t="str">
        <f t="shared" si="82"/>
        <v>2003.4</v>
      </c>
      <c r="B5269" s="54">
        <v>37924</v>
      </c>
      <c r="C5269" s="52">
        <v>5.19</v>
      </c>
      <c r="D5269" s="9"/>
    </row>
    <row r="5270" spans="1:4" x14ac:dyDescent="0.25">
      <c r="A5270" s="7" t="str">
        <f t="shared" si="82"/>
        <v>2003.4</v>
      </c>
      <c r="B5270" s="54">
        <v>37923</v>
      </c>
      <c r="C5270" s="52">
        <v>5.16</v>
      </c>
      <c r="D5270" s="9"/>
    </row>
    <row r="5271" spans="1:4" x14ac:dyDescent="0.25">
      <c r="A5271" s="7" t="str">
        <f t="shared" si="82"/>
        <v>2003.4</v>
      </c>
      <c r="B5271" s="54">
        <v>37922</v>
      </c>
      <c r="C5271" s="52">
        <v>5.15</v>
      </c>
      <c r="D5271" s="9"/>
    </row>
    <row r="5272" spans="1:4" x14ac:dyDescent="0.25">
      <c r="A5272" s="7" t="str">
        <f t="shared" si="82"/>
        <v>2003.4</v>
      </c>
      <c r="B5272" s="54">
        <v>37921</v>
      </c>
      <c r="C5272" s="52">
        <v>5.14</v>
      </c>
      <c r="D5272" s="9"/>
    </row>
    <row r="5273" spans="1:4" x14ac:dyDescent="0.25">
      <c r="A5273" s="7" t="str">
        <f t="shared" si="82"/>
        <v>2003.4</v>
      </c>
      <c r="B5273" s="54">
        <v>37918</v>
      </c>
      <c r="C5273" s="52">
        <v>5.16</v>
      </c>
      <c r="D5273" s="9"/>
    </row>
    <row r="5274" spans="1:4" x14ac:dyDescent="0.25">
      <c r="A5274" s="7" t="str">
        <f t="shared" si="82"/>
        <v>2003.4</v>
      </c>
      <c r="B5274" s="54">
        <v>37917</v>
      </c>
      <c r="C5274" s="52">
        <v>5.19</v>
      </c>
      <c r="D5274" s="9"/>
    </row>
    <row r="5275" spans="1:4" x14ac:dyDescent="0.25">
      <c r="A5275" s="7" t="str">
        <f t="shared" si="82"/>
        <v>2003.4</v>
      </c>
      <c r="B5275" s="54">
        <v>37916</v>
      </c>
      <c r="C5275" s="52">
        <v>5.14</v>
      </c>
      <c r="D5275" s="9"/>
    </row>
    <row r="5276" spans="1:4" x14ac:dyDescent="0.25">
      <c r="A5276" s="7" t="str">
        <f t="shared" si="82"/>
        <v>2003.4</v>
      </c>
      <c r="B5276" s="54">
        <v>37915</v>
      </c>
      <c r="C5276" s="52">
        <v>5.22</v>
      </c>
      <c r="D5276" s="9"/>
    </row>
    <row r="5277" spans="1:4" x14ac:dyDescent="0.25">
      <c r="A5277" s="7" t="str">
        <f t="shared" si="82"/>
        <v>2003.4</v>
      </c>
      <c r="B5277" s="54">
        <v>37914</v>
      </c>
      <c r="C5277" s="52">
        <v>5.23</v>
      </c>
      <c r="D5277" s="9"/>
    </row>
    <row r="5278" spans="1:4" x14ac:dyDescent="0.25">
      <c r="A5278" s="7" t="str">
        <f t="shared" si="82"/>
        <v>2003.4</v>
      </c>
      <c r="B5278" s="54">
        <v>37911</v>
      </c>
      <c r="C5278" s="52">
        <v>5.29</v>
      </c>
      <c r="D5278" s="9"/>
    </row>
    <row r="5279" spans="1:4" x14ac:dyDescent="0.25">
      <c r="A5279" s="7" t="str">
        <f t="shared" si="82"/>
        <v>2003.4</v>
      </c>
      <c r="B5279" s="54">
        <v>37910</v>
      </c>
      <c r="C5279" s="52">
        <v>5.26</v>
      </c>
      <c r="D5279" s="9"/>
    </row>
    <row r="5280" spans="1:4" x14ac:dyDescent="0.25">
      <c r="A5280" s="7" t="str">
        <f t="shared" si="82"/>
        <v>2003.4</v>
      </c>
      <c r="B5280" s="54">
        <v>37909</v>
      </c>
      <c r="C5280" s="52">
        <v>5.3</v>
      </c>
      <c r="D5280" s="9"/>
    </row>
    <row r="5281" spans="1:4" x14ac:dyDescent="0.25">
      <c r="A5281" s="7" t="str">
        <f t="shared" si="82"/>
        <v>2003.4</v>
      </c>
      <c r="B5281" s="54">
        <v>37908</v>
      </c>
      <c r="C5281" s="52">
        <v>5.25</v>
      </c>
      <c r="D5281" s="9"/>
    </row>
    <row r="5282" spans="1:4" x14ac:dyDescent="0.25">
      <c r="A5282" s="7" t="str">
        <f t="shared" si="82"/>
        <v>2003.4</v>
      </c>
      <c r="B5282" s="54">
        <v>37907</v>
      </c>
      <c r="C5282" s="52">
        <v>5.18</v>
      </c>
      <c r="D5282" s="9"/>
    </row>
    <row r="5283" spans="1:4" x14ac:dyDescent="0.25">
      <c r="A5283" s="7" t="str">
        <f t="shared" si="82"/>
        <v>2003.4</v>
      </c>
      <c r="B5283" s="54">
        <v>37904</v>
      </c>
      <c r="C5283" s="52">
        <v>5.18</v>
      </c>
      <c r="D5283" s="9"/>
    </row>
    <row r="5284" spans="1:4" x14ac:dyDescent="0.25">
      <c r="A5284" s="7" t="str">
        <f t="shared" si="82"/>
        <v>2003.4</v>
      </c>
      <c r="B5284" s="54">
        <v>37903</v>
      </c>
      <c r="C5284" s="52">
        <v>5.23</v>
      </c>
      <c r="D5284" s="9"/>
    </row>
    <row r="5285" spans="1:4" x14ac:dyDescent="0.25">
      <c r="A5285" s="7" t="str">
        <f t="shared" si="82"/>
        <v>2003.4</v>
      </c>
      <c r="B5285" s="54">
        <v>37902</v>
      </c>
      <c r="C5285" s="52">
        <v>5.17</v>
      </c>
      <c r="D5285" s="9"/>
    </row>
    <row r="5286" spans="1:4" x14ac:dyDescent="0.25">
      <c r="A5286" s="7" t="str">
        <f t="shared" si="82"/>
        <v>2003.4</v>
      </c>
      <c r="B5286" s="54">
        <v>37901</v>
      </c>
      <c r="C5286" s="52">
        <v>5.07</v>
      </c>
      <c r="D5286" s="9"/>
    </row>
    <row r="5287" spans="1:4" x14ac:dyDescent="0.25">
      <c r="A5287" s="7" t="str">
        <f t="shared" si="82"/>
        <v>2003.4</v>
      </c>
      <c r="B5287" s="54">
        <v>37900</v>
      </c>
      <c r="C5287" s="52">
        <v>5.0599999999999996</v>
      </c>
      <c r="D5287" s="9"/>
    </row>
    <row r="5288" spans="1:4" x14ac:dyDescent="0.25">
      <c r="A5288" s="7" t="str">
        <f t="shared" si="82"/>
        <v>2003.4</v>
      </c>
      <c r="B5288" s="54">
        <v>37897</v>
      </c>
      <c r="C5288" s="52">
        <v>5.03</v>
      </c>
      <c r="D5288" s="9"/>
    </row>
    <row r="5289" spans="1:4" x14ac:dyDescent="0.25">
      <c r="A5289" s="7" t="str">
        <f t="shared" si="82"/>
        <v>2003.4</v>
      </c>
      <c r="B5289" s="54">
        <v>37896</v>
      </c>
      <c r="C5289" s="52">
        <v>4.9400000000000004</v>
      </c>
      <c r="D5289" s="9"/>
    </row>
    <row r="5290" spans="1:4" x14ac:dyDescent="0.25">
      <c r="A5290" s="7" t="str">
        <f t="shared" si="82"/>
        <v>2003.4</v>
      </c>
      <c r="B5290" s="54">
        <v>37895</v>
      </c>
      <c r="C5290" s="52">
        <v>4.9000000000000004</v>
      </c>
      <c r="D5290" s="9"/>
    </row>
    <row r="5291" spans="1:4" x14ac:dyDescent="0.25">
      <c r="A5291" s="7" t="str">
        <f t="shared" si="82"/>
        <v>2003.3</v>
      </c>
      <c r="B5291" s="54">
        <v>37894</v>
      </c>
      <c r="C5291" s="52">
        <v>4.9800000000000004</v>
      </c>
      <c r="D5291" s="9"/>
    </row>
    <row r="5292" spans="1:4" x14ac:dyDescent="0.25">
      <c r="A5292" s="7" t="str">
        <f t="shared" si="82"/>
        <v>2003.3</v>
      </c>
      <c r="B5292" s="54">
        <v>37893</v>
      </c>
      <c r="C5292" s="52">
        <v>4.93</v>
      </c>
      <c r="D5292" s="9"/>
    </row>
    <row r="5293" spans="1:4" x14ac:dyDescent="0.25">
      <c r="A5293" s="7" t="str">
        <f t="shared" si="82"/>
        <v>2003.3</v>
      </c>
      <c r="B5293" s="54">
        <v>37890</v>
      </c>
      <c r="C5293" s="52">
        <v>4.9800000000000004</v>
      </c>
      <c r="D5293" s="9"/>
    </row>
    <row r="5294" spans="1:4" x14ac:dyDescent="0.25">
      <c r="A5294" s="7" t="str">
        <f t="shared" si="82"/>
        <v>2003.3</v>
      </c>
      <c r="B5294" s="54">
        <v>37889</v>
      </c>
      <c r="C5294" s="52">
        <v>5.0199999999999996</v>
      </c>
      <c r="D5294" s="9"/>
    </row>
    <row r="5295" spans="1:4" x14ac:dyDescent="0.25">
      <c r="A5295" s="7" t="str">
        <f t="shared" si="82"/>
        <v>2003.3</v>
      </c>
      <c r="B5295" s="54">
        <v>37888</v>
      </c>
      <c r="C5295" s="52">
        <v>5.03</v>
      </c>
      <c r="D5295" s="9"/>
    </row>
    <row r="5296" spans="1:4" x14ac:dyDescent="0.25">
      <c r="A5296" s="7" t="str">
        <f t="shared" si="82"/>
        <v>2003.3</v>
      </c>
      <c r="B5296" s="54">
        <v>37887</v>
      </c>
      <c r="C5296" s="52">
        <v>5.0999999999999996</v>
      </c>
      <c r="D5296" s="9"/>
    </row>
    <row r="5297" spans="1:4" x14ac:dyDescent="0.25">
      <c r="A5297" s="7" t="str">
        <f t="shared" si="82"/>
        <v>2003.3</v>
      </c>
      <c r="B5297" s="54">
        <v>37886</v>
      </c>
      <c r="C5297" s="52">
        <v>5.13</v>
      </c>
      <c r="D5297" s="9"/>
    </row>
    <row r="5298" spans="1:4" x14ac:dyDescent="0.25">
      <c r="A5298" s="7" t="str">
        <f t="shared" si="82"/>
        <v>2003.3</v>
      </c>
      <c r="B5298" s="54">
        <v>37883</v>
      </c>
      <c r="C5298" s="52">
        <v>5.0599999999999996</v>
      </c>
      <c r="D5298" s="9"/>
    </row>
    <row r="5299" spans="1:4" x14ac:dyDescent="0.25">
      <c r="A5299" s="7" t="str">
        <f t="shared" si="82"/>
        <v>2003.3</v>
      </c>
      <c r="B5299" s="54">
        <v>37882</v>
      </c>
      <c r="C5299" s="52">
        <v>5.14</v>
      </c>
      <c r="D5299" s="9"/>
    </row>
    <row r="5300" spans="1:4" x14ac:dyDescent="0.25">
      <c r="A5300" s="7" t="str">
        <f t="shared" si="82"/>
        <v>2003.3</v>
      </c>
      <c r="B5300" s="54">
        <v>37881</v>
      </c>
      <c r="C5300" s="52">
        <v>5.12</v>
      </c>
      <c r="D5300" s="9"/>
    </row>
    <row r="5301" spans="1:4" x14ac:dyDescent="0.25">
      <c r="A5301" s="7" t="str">
        <f t="shared" si="82"/>
        <v>2003.3</v>
      </c>
      <c r="B5301" s="54">
        <v>37880</v>
      </c>
      <c r="C5301" s="52">
        <v>5.2</v>
      </c>
      <c r="D5301" s="9"/>
    </row>
    <row r="5302" spans="1:4" x14ac:dyDescent="0.25">
      <c r="A5302" s="7" t="str">
        <f t="shared" si="82"/>
        <v>2003.3</v>
      </c>
      <c r="B5302" s="54">
        <v>37879</v>
      </c>
      <c r="C5302" s="52">
        <v>5.17</v>
      </c>
      <c r="D5302" s="9"/>
    </row>
    <row r="5303" spans="1:4" x14ac:dyDescent="0.25">
      <c r="A5303" s="7" t="str">
        <f t="shared" si="82"/>
        <v>2003.3</v>
      </c>
      <c r="B5303" s="54">
        <v>37876</v>
      </c>
      <c r="C5303" s="52">
        <v>5.17</v>
      </c>
      <c r="D5303" s="9"/>
    </row>
    <row r="5304" spans="1:4" x14ac:dyDescent="0.25">
      <c r="A5304" s="7" t="str">
        <f t="shared" si="82"/>
        <v>2003.3</v>
      </c>
      <c r="B5304" s="54">
        <v>37875</v>
      </c>
      <c r="C5304" s="52">
        <v>5.22</v>
      </c>
      <c r="D5304" s="9"/>
    </row>
    <row r="5305" spans="1:4" x14ac:dyDescent="0.25">
      <c r="A5305" s="7" t="str">
        <f t="shared" si="82"/>
        <v>2003.3</v>
      </c>
      <c r="B5305" s="54">
        <v>37874</v>
      </c>
      <c r="C5305" s="52">
        <v>5.17</v>
      </c>
      <c r="D5305" s="9"/>
    </row>
    <row r="5306" spans="1:4" x14ac:dyDescent="0.25">
      <c r="A5306" s="7" t="str">
        <f t="shared" si="82"/>
        <v>2003.3</v>
      </c>
      <c r="B5306" s="54">
        <v>37873</v>
      </c>
      <c r="C5306" s="52">
        <v>5.23</v>
      </c>
      <c r="D5306" s="9"/>
    </row>
    <row r="5307" spans="1:4" x14ac:dyDescent="0.25">
      <c r="A5307" s="7" t="str">
        <f t="shared" si="82"/>
        <v>2003.3</v>
      </c>
      <c r="B5307" s="54">
        <v>37872</v>
      </c>
      <c r="C5307" s="52">
        <v>5.22</v>
      </c>
      <c r="D5307" s="9"/>
    </row>
    <row r="5308" spans="1:4" x14ac:dyDescent="0.25">
      <c r="A5308" s="7" t="str">
        <f t="shared" si="82"/>
        <v>2003.3</v>
      </c>
      <c r="B5308" s="54">
        <v>37869</v>
      </c>
      <c r="C5308" s="52">
        <v>5.21</v>
      </c>
      <c r="D5308" s="9"/>
    </row>
    <row r="5309" spans="1:4" x14ac:dyDescent="0.25">
      <c r="A5309" s="7" t="str">
        <f t="shared" si="82"/>
        <v>2003.3</v>
      </c>
      <c r="B5309" s="54">
        <v>37868</v>
      </c>
      <c r="C5309" s="52">
        <v>5.34</v>
      </c>
      <c r="D5309" s="9"/>
    </row>
    <row r="5310" spans="1:4" x14ac:dyDescent="0.25">
      <c r="A5310" s="7" t="str">
        <f t="shared" si="82"/>
        <v>2003.3</v>
      </c>
      <c r="B5310" s="54">
        <v>37867</v>
      </c>
      <c r="C5310" s="52">
        <v>5.36</v>
      </c>
      <c r="D5310" s="9"/>
    </row>
    <row r="5311" spans="1:4" x14ac:dyDescent="0.25">
      <c r="A5311" s="7" t="str">
        <f t="shared" si="82"/>
        <v>2003.3</v>
      </c>
      <c r="B5311" s="54">
        <v>37866</v>
      </c>
      <c r="C5311" s="52">
        <v>5.34</v>
      </c>
      <c r="D5311" s="9"/>
    </row>
    <row r="5312" spans="1:4" x14ac:dyDescent="0.25">
      <c r="A5312" s="7" t="str">
        <f t="shared" si="82"/>
        <v>2003.3</v>
      </c>
      <c r="B5312" s="54">
        <v>37865</v>
      </c>
      <c r="C5312" s="52">
        <v>5.21</v>
      </c>
      <c r="D5312" s="9"/>
    </row>
    <row r="5313" spans="1:4" x14ac:dyDescent="0.25">
      <c r="A5313" s="7" t="str">
        <f t="shared" si="82"/>
        <v>2003.3</v>
      </c>
      <c r="B5313" s="54">
        <v>37862</v>
      </c>
      <c r="C5313" s="52">
        <v>5.21</v>
      </c>
      <c r="D5313" s="9"/>
    </row>
    <row r="5314" spans="1:4" x14ac:dyDescent="0.25">
      <c r="A5314" s="7" t="str">
        <f t="shared" si="82"/>
        <v>2003.3</v>
      </c>
      <c r="B5314" s="54">
        <v>37861</v>
      </c>
      <c r="C5314" s="52">
        <v>5.22</v>
      </c>
      <c r="D5314" s="9"/>
    </row>
    <row r="5315" spans="1:4" x14ac:dyDescent="0.25">
      <c r="A5315" s="7" t="str">
        <f t="shared" si="82"/>
        <v>2003.3</v>
      </c>
      <c r="B5315" s="54">
        <v>37860</v>
      </c>
      <c r="C5315" s="52">
        <v>5.31</v>
      </c>
      <c r="D5315" s="9"/>
    </row>
    <row r="5316" spans="1:4" x14ac:dyDescent="0.25">
      <c r="A5316" s="7" t="str">
        <f t="shared" ref="A5316:A5379" si="83">YEAR(B5316)&amp;"."&amp;INT((MONTH(B5316)-1)/3)+1</f>
        <v>2003.3</v>
      </c>
      <c r="B5316" s="54">
        <v>37859</v>
      </c>
      <c r="C5316" s="52">
        <v>5.28</v>
      </c>
      <c r="D5316" s="9"/>
    </row>
    <row r="5317" spans="1:4" x14ac:dyDescent="0.25">
      <c r="A5317" s="7" t="str">
        <f t="shared" si="83"/>
        <v>2003.3</v>
      </c>
      <c r="B5317" s="54">
        <v>37858</v>
      </c>
      <c r="C5317" s="52">
        <v>5.31</v>
      </c>
      <c r="D5317" s="9"/>
    </row>
    <row r="5318" spans="1:4" x14ac:dyDescent="0.25">
      <c r="A5318" s="7" t="str">
        <f t="shared" si="83"/>
        <v>2003.3</v>
      </c>
      <c r="B5318" s="54">
        <v>37855</v>
      </c>
      <c r="C5318" s="52">
        <v>5.24</v>
      </c>
      <c r="D5318" s="9"/>
    </row>
    <row r="5319" spans="1:4" x14ac:dyDescent="0.25">
      <c r="A5319" s="7" t="str">
        <f t="shared" si="83"/>
        <v>2003.3</v>
      </c>
      <c r="B5319" s="54">
        <v>37854</v>
      </c>
      <c r="C5319" s="52">
        <v>5.34</v>
      </c>
      <c r="D5319" s="9"/>
    </row>
    <row r="5320" spans="1:4" x14ac:dyDescent="0.25">
      <c r="A5320" s="7" t="str">
        <f t="shared" si="83"/>
        <v>2003.3</v>
      </c>
      <c r="B5320" s="54">
        <v>37853</v>
      </c>
      <c r="C5320" s="52">
        <v>5.31</v>
      </c>
      <c r="D5320" s="9"/>
    </row>
    <row r="5321" spans="1:4" x14ac:dyDescent="0.25">
      <c r="A5321" s="7" t="str">
        <f t="shared" si="83"/>
        <v>2003.3</v>
      </c>
      <c r="B5321" s="54">
        <v>37852</v>
      </c>
      <c r="C5321" s="52">
        <v>5.26</v>
      </c>
      <c r="D5321" s="9"/>
    </row>
    <row r="5322" spans="1:4" x14ac:dyDescent="0.25">
      <c r="A5322" s="7" t="str">
        <f t="shared" si="83"/>
        <v>2003.3</v>
      </c>
      <c r="B5322" s="54">
        <v>37851</v>
      </c>
      <c r="C5322" s="52">
        <v>5.36</v>
      </c>
      <c r="D5322" s="9"/>
    </row>
    <row r="5323" spans="1:4" x14ac:dyDescent="0.25">
      <c r="A5323" s="7" t="str">
        <f t="shared" si="83"/>
        <v>2003.3</v>
      </c>
      <c r="B5323" s="54">
        <v>37848</v>
      </c>
      <c r="C5323" s="52">
        <v>5.41</v>
      </c>
      <c r="D5323" s="9"/>
    </row>
    <row r="5324" spans="1:4" x14ac:dyDescent="0.25">
      <c r="A5324" s="7" t="str">
        <f t="shared" si="83"/>
        <v>2003.3</v>
      </c>
      <c r="B5324" s="54">
        <v>37847</v>
      </c>
      <c r="C5324" s="52">
        <v>5.43</v>
      </c>
      <c r="D5324" s="9"/>
    </row>
    <row r="5325" spans="1:4" x14ac:dyDescent="0.25">
      <c r="A5325" s="7" t="str">
        <f t="shared" si="83"/>
        <v>2003.3</v>
      </c>
      <c r="B5325" s="54">
        <v>37846</v>
      </c>
      <c r="C5325" s="52">
        <v>5.45</v>
      </c>
      <c r="D5325" s="9"/>
    </row>
    <row r="5326" spans="1:4" x14ac:dyDescent="0.25">
      <c r="A5326" s="7" t="str">
        <f t="shared" si="83"/>
        <v>2003.3</v>
      </c>
      <c r="B5326" s="54">
        <v>37845</v>
      </c>
      <c r="C5326" s="52">
        <v>5.27</v>
      </c>
      <c r="D5326" s="9"/>
    </row>
    <row r="5327" spans="1:4" x14ac:dyDescent="0.25">
      <c r="A5327" s="7" t="str">
        <f t="shared" si="83"/>
        <v>2003.3</v>
      </c>
      <c r="B5327" s="54">
        <v>37844</v>
      </c>
      <c r="C5327" s="52">
        <v>5.3</v>
      </c>
      <c r="D5327" s="9"/>
    </row>
    <row r="5328" spans="1:4" x14ac:dyDescent="0.25">
      <c r="A5328" s="7" t="str">
        <f t="shared" si="83"/>
        <v>2003.3</v>
      </c>
      <c r="B5328" s="54">
        <v>37841</v>
      </c>
      <c r="C5328" s="52">
        <v>5.22</v>
      </c>
      <c r="D5328" s="9"/>
    </row>
    <row r="5329" spans="1:4" x14ac:dyDescent="0.25">
      <c r="A5329" s="7" t="str">
        <f t="shared" si="83"/>
        <v>2003.3</v>
      </c>
      <c r="B5329" s="54">
        <v>37840</v>
      </c>
      <c r="C5329" s="52">
        <v>5.22</v>
      </c>
      <c r="D5329" s="9"/>
    </row>
    <row r="5330" spans="1:4" x14ac:dyDescent="0.25">
      <c r="A5330" s="7" t="str">
        <f t="shared" si="83"/>
        <v>2003.3</v>
      </c>
      <c r="B5330" s="54">
        <v>37839</v>
      </c>
      <c r="C5330" s="52">
        <v>5.25</v>
      </c>
      <c r="D5330" s="9"/>
    </row>
    <row r="5331" spans="1:4" x14ac:dyDescent="0.25">
      <c r="A5331" s="7" t="str">
        <f t="shared" si="83"/>
        <v>2003.3</v>
      </c>
      <c r="B5331" s="54">
        <v>37838</v>
      </c>
      <c r="C5331" s="52">
        <v>5.38</v>
      </c>
      <c r="D5331" s="9"/>
    </row>
    <row r="5332" spans="1:4" x14ac:dyDescent="0.25">
      <c r="A5332" s="7" t="str">
        <f t="shared" si="83"/>
        <v>2003.3</v>
      </c>
      <c r="B5332" s="54">
        <v>37837</v>
      </c>
      <c r="C5332" s="52">
        <v>5.3</v>
      </c>
      <c r="D5332" s="9"/>
    </row>
    <row r="5333" spans="1:4" x14ac:dyDescent="0.25">
      <c r="A5333" s="7" t="str">
        <f t="shared" si="83"/>
        <v>2003.3</v>
      </c>
      <c r="B5333" s="54">
        <v>37834</v>
      </c>
      <c r="C5333" s="52">
        <v>5.23</v>
      </c>
      <c r="D5333" s="9"/>
    </row>
    <row r="5334" spans="1:4" x14ac:dyDescent="0.25">
      <c r="A5334" s="7" t="str">
        <f t="shared" si="83"/>
        <v>2003.3</v>
      </c>
      <c r="B5334" s="54">
        <v>37833</v>
      </c>
      <c r="C5334" s="52">
        <v>5.38</v>
      </c>
      <c r="D5334" s="9"/>
    </row>
    <row r="5335" spans="1:4" x14ac:dyDescent="0.25">
      <c r="A5335" s="7" t="str">
        <f t="shared" si="83"/>
        <v>2003.3</v>
      </c>
      <c r="B5335" s="54">
        <v>37832</v>
      </c>
      <c r="C5335" s="52">
        <v>5.23</v>
      </c>
      <c r="D5335" s="9"/>
    </row>
    <row r="5336" spans="1:4" x14ac:dyDescent="0.25">
      <c r="A5336" s="7" t="str">
        <f t="shared" si="83"/>
        <v>2003.3</v>
      </c>
      <c r="B5336" s="54">
        <v>37831</v>
      </c>
      <c r="C5336" s="52">
        <v>5.3</v>
      </c>
      <c r="D5336" s="9"/>
    </row>
    <row r="5337" spans="1:4" x14ac:dyDescent="0.25">
      <c r="A5337" s="7" t="str">
        <f t="shared" si="83"/>
        <v>2003.3</v>
      </c>
      <c r="B5337" s="54">
        <v>37830</v>
      </c>
      <c r="C5337" s="52">
        <v>5.21</v>
      </c>
      <c r="D5337" s="9"/>
    </row>
    <row r="5338" spans="1:4" x14ac:dyDescent="0.25">
      <c r="A5338" s="7" t="str">
        <f t="shared" si="83"/>
        <v>2003.3</v>
      </c>
      <c r="B5338" s="54">
        <v>37827</v>
      </c>
      <c r="C5338" s="52">
        <v>5.13</v>
      </c>
      <c r="D5338" s="9"/>
    </row>
    <row r="5339" spans="1:4" x14ac:dyDescent="0.25">
      <c r="A5339" s="7" t="str">
        <f t="shared" si="83"/>
        <v>2003.3</v>
      </c>
      <c r="B5339" s="54">
        <v>37826</v>
      </c>
      <c r="C5339" s="52">
        <v>5.09</v>
      </c>
      <c r="D5339" s="9"/>
    </row>
    <row r="5340" spans="1:4" x14ac:dyDescent="0.25">
      <c r="A5340" s="7" t="str">
        <f t="shared" si="83"/>
        <v>2003.3</v>
      </c>
      <c r="B5340" s="54">
        <v>37825</v>
      </c>
      <c r="C5340" s="52">
        <v>5.04</v>
      </c>
      <c r="D5340" s="9"/>
    </row>
    <row r="5341" spans="1:4" x14ac:dyDescent="0.25">
      <c r="A5341" s="7" t="str">
        <f t="shared" si="83"/>
        <v>2003.3</v>
      </c>
      <c r="B5341" s="54">
        <v>37824</v>
      </c>
      <c r="C5341" s="52">
        <v>5.07</v>
      </c>
      <c r="D5341" s="9"/>
    </row>
    <row r="5342" spans="1:4" x14ac:dyDescent="0.25">
      <c r="A5342" s="7" t="str">
        <f t="shared" si="83"/>
        <v>2003.3</v>
      </c>
      <c r="B5342" s="54">
        <v>37823</v>
      </c>
      <c r="C5342" s="52">
        <v>5.0999999999999996</v>
      </c>
      <c r="D5342" s="9"/>
    </row>
    <row r="5343" spans="1:4" x14ac:dyDescent="0.25">
      <c r="A5343" s="7" t="str">
        <f t="shared" si="83"/>
        <v>2003.3</v>
      </c>
      <c r="B5343" s="54">
        <v>37820</v>
      </c>
      <c r="C5343" s="52">
        <v>4.91</v>
      </c>
      <c r="D5343" s="9"/>
    </row>
    <row r="5344" spans="1:4" x14ac:dyDescent="0.25">
      <c r="A5344" s="7" t="str">
        <f t="shared" si="83"/>
        <v>2003.3</v>
      </c>
      <c r="B5344" s="54">
        <v>37819</v>
      </c>
      <c r="C5344" s="52">
        <v>4.91</v>
      </c>
      <c r="D5344" s="9"/>
    </row>
    <row r="5345" spans="1:4" x14ac:dyDescent="0.25">
      <c r="A5345" s="7" t="str">
        <f t="shared" si="83"/>
        <v>2003.3</v>
      </c>
      <c r="B5345" s="54">
        <v>37818</v>
      </c>
      <c r="C5345" s="52">
        <v>4.9000000000000004</v>
      </c>
      <c r="D5345" s="9"/>
    </row>
    <row r="5346" spans="1:4" x14ac:dyDescent="0.25">
      <c r="A5346" s="7" t="str">
        <f t="shared" si="83"/>
        <v>2003.3</v>
      </c>
      <c r="B5346" s="54">
        <v>37817</v>
      </c>
      <c r="C5346" s="52">
        <v>4.9400000000000004</v>
      </c>
      <c r="D5346" s="9"/>
    </row>
    <row r="5347" spans="1:4" x14ac:dyDescent="0.25">
      <c r="A5347" s="7" t="str">
        <f t="shared" si="83"/>
        <v>2003.3</v>
      </c>
      <c r="B5347" s="54">
        <v>37816</v>
      </c>
      <c r="C5347" s="52">
        <v>4.76</v>
      </c>
      <c r="D5347" s="9"/>
    </row>
    <row r="5348" spans="1:4" x14ac:dyDescent="0.25">
      <c r="A5348" s="7" t="str">
        <f t="shared" si="83"/>
        <v>2003.3</v>
      </c>
      <c r="B5348" s="54">
        <v>37813</v>
      </c>
      <c r="C5348" s="52">
        <v>4.7</v>
      </c>
      <c r="D5348" s="9"/>
    </row>
    <row r="5349" spans="1:4" x14ac:dyDescent="0.25">
      <c r="A5349" s="7" t="str">
        <f t="shared" si="83"/>
        <v>2003.3</v>
      </c>
      <c r="B5349" s="54">
        <v>37812</v>
      </c>
      <c r="C5349" s="52">
        <v>4.72</v>
      </c>
      <c r="D5349" s="9"/>
    </row>
    <row r="5350" spans="1:4" x14ac:dyDescent="0.25">
      <c r="A5350" s="7" t="str">
        <f t="shared" si="83"/>
        <v>2003.3</v>
      </c>
      <c r="B5350" s="54">
        <v>37811</v>
      </c>
      <c r="C5350" s="52">
        <v>4.71</v>
      </c>
      <c r="D5350" s="9"/>
    </row>
    <row r="5351" spans="1:4" x14ac:dyDescent="0.25">
      <c r="A5351" s="7" t="str">
        <f t="shared" si="83"/>
        <v>2003.3</v>
      </c>
      <c r="B5351" s="54">
        <v>37810</v>
      </c>
      <c r="C5351" s="52">
        <v>4.74</v>
      </c>
      <c r="D5351" s="9"/>
    </row>
    <row r="5352" spans="1:4" x14ac:dyDescent="0.25">
      <c r="A5352" s="7" t="str">
        <f t="shared" si="83"/>
        <v>2003.3</v>
      </c>
      <c r="B5352" s="54">
        <v>37809</v>
      </c>
      <c r="C5352" s="52">
        <v>4.7</v>
      </c>
      <c r="D5352" s="9"/>
    </row>
    <row r="5353" spans="1:4" x14ac:dyDescent="0.25">
      <c r="A5353" s="7" t="str">
        <f t="shared" si="83"/>
        <v>2003.3</v>
      </c>
      <c r="B5353" s="54">
        <v>37806</v>
      </c>
      <c r="C5353" s="52">
        <v>4.5999999999999996</v>
      </c>
      <c r="D5353" s="9"/>
    </row>
    <row r="5354" spans="1:4" x14ac:dyDescent="0.25">
      <c r="A5354" s="7" t="str">
        <f t="shared" si="83"/>
        <v>2003.3</v>
      </c>
      <c r="B5354" s="54">
        <v>37805</v>
      </c>
      <c r="C5354" s="52">
        <v>4.5999999999999996</v>
      </c>
      <c r="D5354" s="9"/>
    </row>
    <row r="5355" spans="1:4" x14ac:dyDescent="0.25">
      <c r="A5355" s="7" t="str">
        <f t="shared" si="83"/>
        <v>2003.3</v>
      </c>
      <c r="B5355" s="54">
        <v>37804</v>
      </c>
      <c r="C5355" s="52">
        <v>4.5599999999999996</v>
      </c>
      <c r="D5355" s="9"/>
    </row>
    <row r="5356" spans="1:4" x14ac:dyDescent="0.25">
      <c r="A5356" s="7" t="str">
        <f t="shared" si="83"/>
        <v>2003.3</v>
      </c>
      <c r="B5356" s="54">
        <v>37803</v>
      </c>
      <c r="C5356" s="52">
        <v>4.59</v>
      </c>
      <c r="D5356" s="9"/>
    </row>
    <row r="5357" spans="1:4" x14ac:dyDescent="0.25">
      <c r="A5357" s="7" t="str">
        <f t="shared" si="83"/>
        <v>2003.2</v>
      </c>
      <c r="B5357" s="54">
        <v>37802</v>
      </c>
      <c r="C5357" s="52">
        <v>4.5599999999999996</v>
      </c>
      <c r="D5357" s="9"/>
    </row>
    <row r="5358" spans="1:4" x14ac:dyDescent="0.25">
      <c r="A5358" s="7" t="str">
        <f t="shared" si="83"/>
        <v>2003.2</v>
      </c>
      <c r="B5358" s="54">
        <v>37799</v>
      </c>
      <c r="C5358" s="52">
        <v>4.5999999999999996</v>
      </c>
      <c r="D5358" s="9"/>
    </row>
    <row r="5359" spans="1:4" x14ac:dyDescent="0.25">
      <c r="A5359" s="7" t="str">
        <f t="shared" si="83"/>
        <v>2003.2</v>
      </c>
      <c r="B5359" s="54">
        <v>37798</v>
      </c>
      <c r="C5359" s="52">
        <v>4.55</v>
      </c>
      <c r="D5359" s="9"/>
    </row>
    <row r="5360" spans="1:4" x14ac:dyDescent="0.25">
      <c r="A5360" s="7" t="str">
        <f t="shared" si="83"/>
        <v>2003.2</v>
      </c>
      <c r="B5360" s="54">
        <v>37797</v>
      </c>
      <c r="C5360" s="52">
        <v>4.46</v>
      </c>
      <c r="D5360" s="9"/>
    </row>
    <row r="5361" spans="1:4" x14ac:dyDescent="0.25">
      <c r="A5361" s="7" t="str">
        <f t="shared" si="83"/>
        <v>2003.2</v>
      </c>
      <c r="B5361" s="54">
        <v>37796</v>
      </c>
      <c r="C5361" s="52">
        <v>4.41</v>
      </c>
      <c r="D5361" s="9"/>
    </row>
    <row r="5362" spans="1:4" x14ac:dyDescent="0.25">
      <c r="A5362" s="7" t="str">
        <f t="shared" si="83"/>
        <v>2003.2</v>
      </c>
      <c r="B5362" s="54">
        <v>37795</v>
      </c>
      <c r="C5362" s="52">
        <v>4.41</v>
      </c>
      <c r="D5362" s="9"/>
    </row>
    <row r="5363" spans="1:4" x14ac:dyDescent="0.25">
      <c r="A5363" s="7" t="str">
        <f t="shared" si="83"/>
        <v>2003.2</v>
      </c>
      <c r="B5363" s="54">
        <v>37792</v>
      </c>
      <c r="C5363" s="52">
        <v>4.46</v>
      </c>
      <c r="D5363" s="9"/>
    </row>
    <row r="5364" spans="1:4" x14ac:dyDescent="0.25">
      <c r="A5364" s="7" t="str">
        <f t="shared" si="83"/>
        <v>2003.2</v>
      </c>
      <c r="B5364" s="54">
        <v>37791</v>
      </c>
      <c r="C5364" s="52">
        <v>4.42</v>
      </c>
      <c r="D5364" s="9"/>
    </row>
    <row r="5365" spans="1:4" x14ac:dyDescent="0.25">
      <c r="A5365" s="7" t="str">
        <f t="shared" si="83"/>
        <v>2003.2</v>
      </c>
      <c r="B5365" s="54">
        <v>37790</v>
      </c>
      <c r="C5365" s="52">
        <v>4.38</v>
      </c>
      <c r="D5365" s="9"/>
    </row>
    <row r="5366" spans="1:4" x14ac:dyDescent="0.25">
      <c r="A5366" s="7" t="str">
        <f t="shared" si="83"/>
        <v>2003.2</v>
      </c>
      <c r="B5366" s="54">
        <v>37789</v>
      </c>
      <c r="C5366" s="52">
        <v>4.3</v>
      </c>
      <c r="D5366" s="9"/>
    </row>
    <row r="5367" spans="1:4" x14ac:dyDescent="0.25">
      <c r="A5367" s="7" t="str">
        <f t="shared" si="83"/>
        <v>2003.2</v>
      </c>
      <c r="B5367" s="54">
        <v>37788</v>
      </c>
      <c r="C5367" s="52">
        <v>4.2300000000000004</v>
      </c>
      <c r="D5367" s="9"/>
    </row>
    <row r="5368" spans="1:4" x14ac:dyDescent="0.25">
      <c r="A5368" s="7" t="str">
        <f t="shared" si="83"/>
        <v>2003.2</v>
      </c>
      <c r="B5368" s="54">
        <v>37785</v>
      </c>
      <c r="C5368" s="52">
        <v>4.17</v>
      </c>
      <c r="D5368" s="9"/>
    </row>
    <row r="5369" spans="1:4" x14ac:dyDescent="0.25">
      <c r="A5369" s="7" t="str">
        <f t="shared" si="83"/>
        <v>2003.2</v>
      </c>
      <c r="B5369" s="54">
        <v>37784</v>
      </c>
      <c r="C5369" s="52">
        <v>4.21</v>
      </c>
      <c r="D5369" s="9"/>
    </row>
    <row r="5370" spans="1:4" x14ac:dyDescent="0.25">
      <c r="A5370" s="7" t="str">
        <f t="shared" si="83"/>
        <v>2003.2</v>
      </c>
      <c r="B5370" s="54">
        <v>37783</v>
      </c>
      <c r="C5370" s="52">
        <v>4.26</v>
      </c>
      <c r="D5370" s="9"/>
    </row>
    <row r="5371" spans="1:4" x14ac:dyDescent="0.25">
      <c r="A5371" s="7" t="str">
        <f t="shared" si="83"/>
        <v>2003.2</v>
      </c>
      <c r="B5371" s="54">
        <v>37782</v>
      </c>
      <c r="C5371" s="52">
        <v>4.2699999999999996</v>
      </c>
      <c r="D5371" s="9"/>
    </row>
    <row r="5372" spans="1:4" x14ac:dyDescent="0.25">
      <c r="A5372" s="7" t="str">
        <f t="shared" si="83"/>
        <v>2003.2</v>
      </c>
      <c r="B5372" s="54">
        <v>37781</v>
      </c>
      <c r="C5372" s="52">
        <v>4.34</v>
      </c>
      <c r="D5372" s="9"/>
    </row>
    <row r="5373" spans="1:4" x14ac:dyDescent="0.25">
      <c r="A5373" s="7" t="str">
        <f t="shared" si="83"/>
        <v>2003.2</v>
      </c>
      <c r="B5373" s="54">
        <v>37778</v>
      </c>
      <c r="C5373" s="52">
        <v>4.4000000000000004</v>
      </c>
      <c r="D5373" s="9"/>
    </row>
    <row r="5374" spans="1:4" x14ac:dyDescent="0.25">
      <c r="A5374" s="7" t="str">
        <f t="shared" si="83"/>
        <v>2003.2</v>
      </c>
      <c r="B5374" s="54">
        <v>37777</v>
      </c>
      <c r="C5374" s="52">
        <v>4.38</v>
      </c>
      <c r="D5374" s="9"/>
    </row>
    <row r="5375" spans="1:4" x14ac:dyDescent="0.25">
      <c r="A5375" s="7" t="str">
        <f t="shared" si="83"/>
        <v>2003.2</v>
      </c>
      <c r="B5375" s="54">
        <v>37776</v>
      </c>
      <c r="C5375" s="52">
        <v>4.3499999999999996</v>
      </c>
      <c r="D5375" s="9"/>
    </row>
    <row r="5376" spans="1:4" x14ac:dyDescent="0.25">
      <c r="A5376" s="7" t="str">
        <f t="shared" si="83"/>
        <v>2003.2</v>
      </c>
      <c r="B5376" s="54">
        <v>37775</v>
      </c>
      <c r="C5376" s="52">
        <v>4.3600000000000003</v>
      </c>
      <c r="D5376" s="9"/>
    </row>
    <row r="5377" spans="1:4" x14ac:dyDescent="0.25">
      <c r="A5377" s="7" t="str">
        <f t="shared" si="83"/>
        <v>2003.2</v>
      </c>
      <c r="B5377" s="54">
        <v>37774</v>
      </c>
      <c r="C5377" s="52">
        <v>4.4400000000000004</v>
      </c>
      <c r="D5377" s="9"/>
    </row>
    <row r="5378" spans="1:4" x14ac:dyDescent="0.25">
      <c r="A5378" s="7" t="str">
        <f t="shared" si="83"/>
        <v>2003.2</v>
      </c>
      <c r="B5378" s="54">
        <v>37771</v>
      </c>
      <c r="C5378" s="52">
        <v>4.3600000000000003</v>
      </c>
      <c r="D5378" s="9"/>
    </row>
    <row r="5379" spans="1:4" x14ac:dyDescent="0.25">
      <c r="A5379" s="7" t="str">
        <f t="shared" si="83"/>
        <v>2003.2</v>
      </c>
      <c r="B5379" s="54">
        <v>37770</v>
      </c>
      <c r="C5379" s="52">
        <v>4.3600000000000003</v>
      </c>
      <c r="D5379" s="9"/>
    </row>
    <row r="5380" spans="1:4" x14ac:dyDescent="0.25">
      <c r="A5380" s="7" t="str">
        <f t="shared" ref="A5380:A5443" si="84">YEAR(B5380)&amp;"."&amp;INT((MONTH(B5380)-1)/3)+1</f>
        <v>2003.2</v>
      </c>
      <c r="B5380" s="54">
        <v>37769</v>
      </c>
      <c r="C5380" s="52">
        <v>4.41</v>
      </c>
      <c r="D5380" s="9"/>
    </row>
    <row r="5381" spans="1:4" x14ac:dyDescent="0.25">
      <c r="A5381" s="7" t="str">
        <f t="shared" si="84"/>
        <v>2003.2</v>
      </c>
      <c r="B5381" s="54">
        <v>37768</v>
      </c>
      <c r="C5381" s="52">
        <v>4.3499999999999996</v>
      </c>
      <c r="D5381" s="9"/>
    </row>
    <row r="5382" spans="1:4" x14ac:dyDescent="0.25">
      <c r="A5382" s="7" t="str">
        <f t="shared" si="84"/>
        <v>2003.2</v>
      </c>
      <c r="B5382" s="54">
        <v>37767</v>
      </c>
      <c r="C5382" s="52">
        <v>4.26</v>
      </c>
      <c r="D5382" s="9"/>
    </row>
    <row r="5383" spans="1:4" x14ac:dyDescent="0.25">
      <c r="A5383" s="7" t="str">
        <f t="shared" si="84"/>
        <v>2003.2</v>
      </c>
      <c r="B5383" s="54">
        <v>37764</v>
      </c>
      <c r="C5383" s="52">
        <v>4.26</v>
      </c>
      <c r="D5383" s="9"/>
    </row>
    <row r="5384" spans="1:4" x14ac:dyDescent="0.25">
      <c r="A5384" s="7" t="str">
        <f t="shared" si="84"/>
        <v>2003.2</v>
      </c>
      <c r="B5384" s="54">
        <v>37763</v>
      </c>
      <c r="C5384" s="52">
        <v>4.3</v>
      </c>
      <c r="D5384" s="9"/>
    </row>
    <row r="5385" spans="1:4" x14ac:dyDescent="0.25">
      <c r="A5385" s="7" t="str">
        <f t="shared" si="84"/>
        <v>2003.2</v>
      </c>
      <c r="B5385" s="54">
        <v>37762</v>
      </c>
      <c r="C5385" s="52">
        <v>4.3499999999999996</v>
      </c>
      <c r="D5385" s="9"/>
    </row>
    <row r="5386" spans="1:4" x14ac:dyDescent="0.25">
      <c r="A5386" s="7" t="str">
        <f t="shared" si="84"/>
        <v>2003.2</v>
      </c>
      <c r="B5386" s="54">
        <v>37761</v>
      </c>
      <c r="C5386" s="52">
        <v>4.4000000000000004</v>
      </c>
      <c r="D5386" s="9"/>
    </row>
    <row r="5387" spans="1:4" x14ac:dyDescent="0.25">
      <c r="A5387" s="7" t="str">
        <f t="shared" si="84"/>
        <v>2003.2</v>
      </c>
      <c r="B5387" s="54">
        <v>37760</v>
      </c>
      <c r="C5387" s="52">
        <v>4.46</v>
      </c>
      <c r="D5387" s="9"/>
    </row>
    <row r="5388" spans="1:4" x14ac:dyDescent="0.25">
      <c r="A5388" s="7" t="str">
        <f t="shared" si="84"/>
        <v>2003.2</v>
      </c>
      <c r="B5388" s="54">
        <v>37757</v>
      </c>
      <c r="C5388" s="52">
        <v>4.47</v>
      </c>
      <c r="D5388" s="9"/>
    </row>
    <row r="5389" spans="1:4" x14ac:dyDescent="0.25">
      <c r="A5389" s="7" t="str">
        <f t="shared" si="84"/>
        <v>2003.2</v>
      </c>
      <c r="B5389" s="54">
        <v>37756</v>
      </c>
      <c r="C5389" s="52">
        <v>4.5</v>
      </c>
      <c r="D5389" s="9"/>
    </row>
    <row r="5390" spans="1:4" x14ac:dyDescent="0.25">
      <c r="A5390" s="7" t="str">
        <f t="shared" si="84"/>
        <v>2003.2</v>
      </c>
      <c r="B5390" s="54">
        <v>37755</v>
      </c>
      <c r="C5390" s="52">
        <v>4.5</v>
      </c>
      <c r="D5390" s="9"/>
    </row>
    <row r="5391" spans="1:4" x14ac:dyDescent="0.25">
      <c r="A5391" s="7" t="str">
        <f t="shared" si="84"/>
        <v>2003.2</v>
      </c>
      <c r="B5391" s="54">
        <v>37754</v>
      </c>
      <c r="C5391" s="52">
        <v>4.6399999999999997</v>
      </c>
      <c r="D5391" s="9"/>
    </row>
    <row r="5392" spans="1:4" x14ac:dyDescent="0.25">
      <c r="A5392" s="7" t="str">
        <f t="shared" si="84"/>
        <v>2003.2</v>
      </c>
      <c r="B5392" s="54">
        <v>37753</v>
      </c>
      <c r="C5392" s="52">
        <v>4.6500000000000004</v>
      </c>
      <c r="D5392" s="9"/>
    </row>
    <row r="5393" spans="1:4" x14ac:dyDescent="0.25">
      <c r="A5393" s="7" t="str">
        <f t="shared" si="84"/>
        <v>2003.2</v>
      </c>
      <c r="B5393" s="54">
        <v>37750</v>
      </c>
      <c r="C5393" s="52">
        <v>4.67</v>
      </c>
      <c r="D5393" s="9"/>
    </row>
    <row r="5394" spans="1:4" x14ac:dyDescent="0.25">
      <c r="A5394" s="7" t="str">
        <f t="shared" si="84"/>
        <v>2003.2</v>
      </c>
      <c r="B5394" s="54">
        <v>37749</v>
      </c>
      <c r="C5394" s="52">
        <v>4.67</v>
      </c>
      <c r="D5394" s="9"/>
    </row>
    <row r="5395" spans="1:4" x14ac:dyDescent="0.25">
      <c r="A5395" s="7" t="str">
        <f t="shared" si="84"/>
        <v>2003.2</v>
      </c>
      <c r="B5395" s="54">
        <v>37748</v>
      </c>
      <c r="C5395" s="52">
        <v>4.7</v>
      </c>
      <c r="D5395" s="9"/>
    </row>
    <row r="5396" spans="1:4" x14ac:dyDescent="0.25">
      <c r="A5396" s="7" t="str">
        <f t="shared" si="84"/>
        <v>2003.2</v>
      </c>
      <c r="B5396" s="54">
        <v>37747</v>
      </c>
      <c r="C5396" s="52">
        <v>4.76</v>
      </c>
      <c r="D5396" s="9"/>
    </row>
    <row r="5397" spans="1:4" x14ac:dyDescent="0.25">
      <c r="A5397" s="7" t="str">
        <f t="shared" si="84"/>
        <v>2003.2</v>
      </c>
      <c r="B5397" s="54">
        <v>37746</v>
      </c>
      <c r="C5397" s="52">
        <v>4.8</v>
      </c>
      <c r="D5397" s="9"/>
    </row>
    <row r="5398" spans="1:4" x14ac:dyDescent="0.25">
      <c r="A5398" s="7" t="str">
        <f t="shared" si="84"/>
        <v>2003.2</v>
      </c>
      <c r="B5398" s="54">
        <v>37743</v>
      </c>
      <c r="C5398" s="52">
        <v>4.78</v>
      </c>
      <c r="D5398" s="9"/>
    </row>
    <row r="5399" spans="1:4" x14ac:dyDescent="0.25">
      <c r="A5399" s="7" t="str">
        <f t="shared" si="84"/>
        <v>2003.2</v>
      </c>
      <c r="B5399" s="54">
        <v>37742</v>
      </c>
      <c r="C5399" s="52">
        <v>4.78</v>
      </c>
      <c r="D5399" s="9"/>
    </row>
    <row r="5400" spans="1:4" x14ac:dyDescent="0.25">
      <c r="A5400" s="7" t="str">
        <f t="shared" si="84"/>
        <v>2003.2</v>
      </c>
      <c r="B5400" s="54">
        <v>37741</v>
      </c>
      <c r="C5400" s="52">
        <v>4.79</v>
      </c>
      <c r="D5400" s="9"/>
    </row>
    <row r="5401" spans="1:4" x14ac:dyDescent="0.25">
      <c r="A5401" s="7" t="str">
        <f t="shared" si="84"/>
        <v>2003.2</v>
      </c>
      <c r="B5401" s="54">
        <v>37740</v>
      </c>
      <c r="C5401" s="52">
        <v>4.83</v>
      </c>
      <c r="D5401" s="9"/>
    </row>
    <row r="5402" spans="1:4" x14ac:dyDescent="0.25">
      <c r="A5402" s="7" t="str">
        <f t="shared" si="84"/>
        <v>2003.2</v>
      </c>
      <c r="B5402" s="54">
        <v>37739</v>
      </c>
      <c r="C5402" s="52">
        <v>4.82</v>
      </c>
      <c r="D5402" s="9"/>
    </row>
    <row r="5403" spans="1:4" x14ac:dyDescent="0.25">
      <c r="A5403" s="7" t="str">
        <f t="shared" si="84"/>
        <v>2003.2</v>
      </c>
      <c r="B5403" s="54">
        <v>37736</v>
      </c>
      <c r="C5403" s="52">
        <v>4.82</v>
      </c>
      <c r="D5403" s="9"/>
    </row>
    <row r="5404" spans="1:4" x14ac:dyDescent="0.25">
      <c r="A5404" s="7" t="str">
        <f t="shared" si="84"/>
        <v>2003.2</v>
      </c>
      <c r="B5404" s="54">
        <v>37735</v>
      </c>
      <c r="C5404" s="52">
        <v>4.83</v>
      </c>
      <c r="D5404" s="9"/>
    </row>
    <row r="5405" spans="1:4" x14ac:dyDescent="0.25">
      <c r="A5405" s="7" t="str">
        <f t="shared" si="84"/>
        <v>2003.2</v>
      </c>
      <c r="B5405" s="54">
        <v>37734</v>
      </c>
      <c r="C5405" s="52">
        <v>4.8899999999999997</v>
      </c>
      <c r="D5405" s="9"/>
    </row>
    <row r="5406" spans="1:4" x14ac:dyDescent="0.25">
      <c r="A5406" s="7" t="str">
        <f t="shared" si="84"/>
        <v>2003.2</v>
      </c>
      <c r="B5406" s="54">
        <v>37733</v>
      </c>
      <c r="C5406" s="52">
        <v>4.92</v>
      </c>
      <c r="D5406" s="9"/>
    </row>
    <row r="5407" spans="1:4" x14ac:dyDescent="0.25">
      <c r="A5407" s="7" t="str">
        <f t="shared" si="84"/>
        <v>2003.2</v>
      </c>
      <c r="B5407" s="54">
        <v>37732</v>
      </c>
      <c r="C5407" s="52">
        <v>4.8899999999999997</v>
      </c>
      <c r="D5407" s="9"/>
    </row>
    <row r="5408" spans="1:4" x14ac:dyDescent="0.25">
      <c r="A5408" s="7" t="str">
        <f t="shared" si="84"/>
        <v>2003.2</v>
      </c>
      <c r="B5408" s="54">
        <v>37729</v>
      </c>
      <c r="C5408" s="52">
        <v>4.8899999999999997</v>
      </c>
      <c r="D5408" s="9"/>
    </row>
    <row r="5409" spans="1:4" x14ac:dyDescent="0.25">
      <c r="A5409" s="7" t="str">
        <f t="shared" si="84"/>
        <v>2003.2</v>
      </c>
      <c r="B5409" s="54">
        <v>37728</v>
      </c>
      <c r="C5409" s="52">
        <v>4.8899999999999997</v>
      </c>
      <c r="D5409" s="9"/>
    </row>
    <row r="5410" spans="1:4" x14ac:dyDescent="0.25">
      <c r="A5410" s="7" t="str">
        <f t="shared" si="84"/>
        <v>2003.2</v>
      </c>
      <c r="B5410" s="54">
        <v>37727</v>
      </c>
      <c r="C5410" s="52">
        <v>4.9000000000000004</v>
      </c>
      <c r="D5410" s="9"/>
    </row>
    <row r="5411" spans="1:4" x14ac:dyDescent="0.25">
      <c r="A5411" s="7" t="str">
        <f t="shared" si="84"/>
        <v>2003.2</v>
      </c>
      <c r="B5411" s="54">
        <v>37726</v>
      </c>
      <c r="C5411" s="52">
        <v>4.9400000000000004</v>
      </c>
      <c r="D5411" s="9"/>
    </row>
    <row r="5412" spans="1:4" x14ac:dyDescent="0.25">
      <c r="A5412" s="7" t="str">
        <f t="shared" si="84"/>
        <v>2003.2</v>
      </c>
      <c r="B5412" s="54">
        <v>37725</v>
      </c>
      <c r="C5412" s="52">
        <v>4.99</v>
      </c>
      <c r="D5412" s="9"/>
    </row>
    <row r="5413" spans="1:4" x14ac:dyDescent="0.25">
      <c r="A5413" s="7" t="str">
        <f t="shared" si="84"/>
        <v>2003.2</v>
      </c>
      <c r="B5413" s="54">
        <v>37722</v>
      </c>
      <c r="C5413" s="52">
        <v>4.95</v>
      </c>
      <c r="D5413" s="9"/>
    </row>
    <row r="5414" spans="1:4" x14ac:dyDescent="0.25">
      <c r="A5414" s="7" t="str">
        <f t="shared" si="84"/>
        <v>2003.2</v>
      </c>
      <c r="B5414" s="54">
        <v>37721</v>
      </c>
      <c r="C5414" s="52">
        <v>4.93</v>
      </c>
      <c r="D5414" s="9"/>
    </row>
    <row r="5415" spans="1:4" x14ac:dyDescent="0.25">
      <c r="A5415" s="7" t="str">
        <f t="shared" si="84"/>
        <v>2003.2</v>
      </c>
      <c r="B5415" s="54">
        <v>37720</v>
      </c>
      <c r="C5415" s="52">
        <v>4.91</v>
      </c>
      <c r="D5415" s="9"/>
    </row>
    <row r="5416" spans="1:4" x14ac:dyDescent="0.25">
      <c r="A5416" s="7" t="str">
        <f t="shared" si="84"/>
        <v>2003.2</v>
      </c>
      <c r="B5416" s="54">
        <v>37719</v>
      </c>
      <c r="C5416" s="52">
        <v>4.9400000000000004</v>
      </c>
      <c r="D5416" s="9"/>
    </row>
    <row r="5417" spans="1:4" x14ac:dyDescent="0.25">
      <c r="A5417" s="7" t="str">
        <f t="shared" si="84"/>
        <v>2003.2</v>
      </c>
      <c r="B5417" s="54">
        <v>37718</v>
      </c>
      <c r="C5417" s="52">
        <v>5.01</v>
      </c>
      <c r="D5417" s="9"/>
    </row>
    <row r="5418" spans="1:4" x14ac:dyDescent="0.25">
      <c r="A5418" s="7" t="str">
        <f t="shared" si="84"/>
        <v>2003.2</v>
      </c>
      <c r="B5418" s="54">
        <v>37715</v>
      </c>
      <c r="C5418" s="52">
        <v>4.95</v>
      </c>
      <c r="D5418" s="9"/>
    </row>
    <row r="5419" spans="1:4" x14ac:dyDescent="0.25">
      <c r="A5419" s="7" t="str">
        <f t="shared" si="84"/>
        <v>2003.2</v>
      </c>
      <c r="B5419" s="54">
        <v>37714</v>
      </c>
      <c r="C5419" s="52">
        <v>4.95</v>
      </c>
      <c r="D5419" s="9"/>
    </row>
    <row r="5420" spans="1:4" x14ac:dyDescent="0.25">
      <c r="A5420" s="7" t="str">
        <f t="shared" si="84"/>
        <v>2003.2</v>
      </c>
      <c r="B5420" s="54">
        <v>37713</v>
      </c>
      <c r="C5420" s="52">
        <v>4.92</v>
      </c>
      <c r="D5420" s="9"/>
    </row>
    <row r="5421" spans="1:4" x14ac:dyDescent="0.25">
      <c r="A5421" s="7" t="str">
        <f t="shared" si="84"/>
        <v>2003.2</v>
      </c>
      <c r="B5421" s="54">
        <v>37712</v>
      </c>
      <c r="C5421" s="52">
        <v>4.8600000000000003</v>
      </c>
      <c r="D5421" s="9"/>
    </row>
    <row r="5422" spans="1:4" x14ac:dyDescent="0.25">
      <c r="A5422" s="7" t="str">
        <f t="shared" si="84"/>
        <v>2003.1</v>
      </c>
      <c r="B5422" s="54">
        <v>37711</v>
      </c>
      <c r="C5422" s="52">
        <v>4.8600000000000003</v>
      </c>
      <c r="D5422" s="9"/>
    </row>
    <row r="5423" spans="1:4" x14ac:dyDescent="0.25">
      <c r="A5423" s="7" t="str">
        <f t="shared" si="84"/>
        <v>2003.1</v>
      </c>
      <c r="B5423" s="54">
        <v>37708</v>
      </c>
      <c r="C5423" s="52">
        <v>4.9000000000000004</v>
      </c>
      <c r="D5423" s="9"/>
    </row>
    <row r="5424" spans="1:4" x14ac:dyDescent="0.25">
      <c r="A5424" s="7" t="str">
        <f t="shared" si="84"/>
        <v>2003.1</v>
      </c>
      <c r="B5424" s="54">
        <v>37707</v>
      </c>
      <c r="C5424" s="52">
        <v>4.93</v>
      </c>
      <c r="D5424" s="9"/>
    </row>
    <row r="5425" spans="1:4" x14ac:dyDescent="0.25">
      <c r="A5425" s="7" t="str">
        <f t="shared" si="84"/>
        <v>2003.1</v>
      </c>
      <c r="B5425" s="54">
        <v>37706</v>
      </c>
      <c r="C5425" s="52">
        <v>4.93</v>
      </c>
      <c r="D5425" s="9"/>
    </row>
    <row r="5426" spans="1:4" x14ac:dyDescent="0.25">
      <c r="A5426" s="7" t="str">
        <f t="shared" si="84"/>
        <v>2003.1</v>
      </c>
      <c r="B5426" s="54">
        <v>37705</v>
      </c>
      <c r="C5426" s="52">
        <v>4.9400000000000004</v>
      </c>
      <c r="D5426" s="9"/>
    </row>
    <row r="5427" spans="1:4" x14ac:dyDescent="0.25">
      <c r="A5427" s="7" t="str">
        <f t="shared" si="84"/>
        <v>2003.1</v>
      </c>
      <c r="B5427" s="54">
        <v>37704</v>
      </c>
      <c r="C5427" s="52">
        <v>4.93</v>
      </c>
      <c r="D5427" s="9"/>
    </row>
    <row r="5428" spans="1:4" x14ac:dyDescent="0.25">
      <c r="A5428" s="7" t="str">
        <f t="shared" si="84"/>
        <v>2003.1</v>
      </c>
      <c r="B5428" s="54">
        <v>37701</v>
      </c>
      <c r="C5428" s="52">
        <v>5.03</v>
      </c>
      <c r="D5428" s="9"/>
    </row>
    <row r="5429" spans="1:4" x14ac:dyDescent="0.25">
      <c r="A5429" s="7" t="str">
        <f t="shared" si="84"/>
        <v>2003.1</v>
      </c>
      <c r="B5429" s="54">
        <v>37700</v>
      </c>
      <c r="C5429" s="52">
        <v>4.96</v>
      </c>
      <c r="D5429" s="9"/>
    </row>
    <row r="5430" spans="1:4" x14ac:dyDescent="0.25">
      <c r="A5430" s="7" t="str">
        <f t="shared" si="84"/>
        <v>2003.1</v>
      </c>
      <c r="B5430" s="54">
        <v>37699</v>
      </c>
      <c r="C5430" s="52">
        <v>4.92</v>
      </c>
      <c r="D5430" s="9"/>
    </row>
    <row r="5431" spans="1:4" x14ac:dyDescent="0.25">
      <c r="A5431" s="7" t="str">
        <f t="shared" si="84"/>
        <v>2003.1</v>
      </c>
      <c r="B5431" s="54">
        <v>37698</v>
      </c>
      <c r="C5431" s="52">
        <v>4.8499999999999996</v>
      </c>
      <c r="D5431" s="9"/>
    </row>
    <row r="5432" spans="1:4" x14ac:dyDescent="0.25">
      <c r="A5432" s="7" t="str">
        <f t="shared" si="84"/>
        <v>2003.1</v>
      </c>
      <c r="B5432" s="54">
        <v>37697</v>
      </c>
      <c r="C5432" s="52">
        <v>4.79</v>
      </c>
      <c r="D5432" s="9"/>
    </row>
    <row r="5433" spans="1:4" x14ac:dyDescent="0.25">
      <c r="A5433" s="7" t="str">
        <f t="shared" si="84"/>
        <v>2003.1</v>
      </c>
      <c r="B5433" s="54">
        <v>37694</v>
      </c>
      <c r="C5433" s="52">
        <v>4.71</v>
      </c>
      <c r="D5433" s="9"/>
    </row>
    <row r="5434" spans="1:4" x14ac:dyDescent="0.25">
      <c r="A5434" s="7" t="str">
        <f t="shared" si="84"/>
        <v>2003.1</v>
      </c>
      <c r="B5434" s="54">
        <v>37693</v>
      </c>
      <c r="C5434" s="52">
        <v>4.72</v>
      </c>
      <c r="D5434" s="9"/>
    </row>
    <row r="5435" spans="1:4" x14ac:dyDescent="0.25">
      <c r="A5435" s="7" t="str">
        <f t="shared" si="84"/>
        <v>2003.1</v>
      </c>
      <c r="B5435" s="54">
        <v>37692</v>
      </c>
      <c r="C5435" s="52">
        <v>4.62</v>
      </c>
      <c r="D5435" s="9"/>
    </row>
    <row r="5436" spans="1:4" x14ac:dyDescent="0.25">
      <c r="A5436" s="7" t="str">
        <f t="shared" si="84"/>
        <v>2003.1</v>
      </c>
      <c r="B5436" s="54">
        <v>37691</v>
      </c>
      <c r="C5436" s="52">
        <v>4.6500000000000004</v>
      </c>
      <c r="D5436" s="9"/>
    </row>
    <row r="5437" spans="1:4" x14ac:dyDescent="0.25">
      <c r="A5437" s="7" t="str">
        <f t="shared" si="84"/>
        <v>2003.1</v>
      </c>
      <c r="B5437" s="54">
        <v>37690</v>
      </c>
      <c r="C5437" s="52">
        <v>4.6500000000000004</v>
      </c>
      <c r="D5437" s="9"/>
    </row>
    <row r="5438" spans="1:4" x14ac:dyDescent="0.25">
      <c r="A5438" s="7" t="str">
        <f t="shared" si="84"/>
        <v>2003.1</v>
      </c>
      <c r="B5438" s="54">
        <v>37687</v>
      </c>
      <c r="C5438" s="52">
        <v>4.66</v>
      </c>
      <c r="D5438" s="9"/>
    </row>
    <row r="5439" spans="1:4" x14ac:dyDescent="0.25">
      <c r="A5439" s="7" t="str">
        <f t="shared" si="84"/>
        <v>2003.1</v>
      </c>
      <c r="B5439" s="54">
        <v>37686</v>
      </c>
      <c r="C5439" s="52">
        <v>4.6900000000000004</v>
      </c>
      <c r="D5439" s="9"/>
    </row>
    <row r="5440" spans="1:4" x14ac:dyDescent="0.25">
      <c r="A5440" s="7" t="str">
        <f t="shared" si="84"/>
        <v>2003.1</v>
      </c>
      <c r="B5440" s="54">
        <v>37685</v>
      </c>
      <c r="C5440" s="52">
        <v>4.66</v>
      </c>
      <c r="D5440" s="9"/>
    </row>
    <row r="5441" spans="1:4" x14ac:dyDescent="0.25">
      <c r="A5441" s="7" t="str">
        <f t="shared" si="84"/>
        <v>2003.1</v>
      </c>
      <c r="B5441" s="54">
        <v>37684</v>
      </c>
      <c r="C5441" s="52">
        <v>4.67</v>
      </c>
      <c r="D5441" s="9"/>
    </row>
    <row r="5442" spans="1:4" x14ac:dyDescent="0.25">
      <c r="A5442" s="7" t="str">
        <f t="shared" si="84"/>
        <v>2003.1</v>
      </c>
      <c r="B5442" s="54">
        <v>37683</v>
      </c>
      <c r="C5442" s="52">
        <v>4.68</v>
      </c>
      <c r="D5442" s="9"/>
    </row>
    <row r="5443" spans="1:4" x14ac:dyDescent="0.25">
      <c r="A5443" s="7" t="str">
        <f t="shared" si="84"/>
        <v>2003.1</v>
      </c>
      <c r="B5443" s="54">
        <v>37680</v>
      </c>
      <c r="C5443" s="52">
        <v>4.68</v>
      </c>
      <c r="D5443" s="9"/>
    </row>
    <row r="5444" spans="1:4" x14ac:dyDescent="0.25">
      <c r="A5444" s="7" t="str">
        <f t="shared" ref="A5444:A5507" si="85">YEAR(B5444)&amp;"."&amp;INT((MONTH(B5444)-1)/3)+1</f>
        <v>2003.1</v>
      </c>
      <c r="B5444" s="54">
        <v>37679</v>
      </c>
      <c r="C5444" s="52">
        <v>4.7300000000000004</v>
      </c>
      <c r="D5444" s="9"/>
    </row>
    <row r="5445" spans="1:4" x14ac:dyDescent="0.25">
      <c r="A5445" s="7" t="str">
        <f t="shared" si="85"/>
        <v>2003.1</v>
      </c>
      <c r="B5445" s="54">
        <v>37678</v>
      </c>
      <c r="C5445" s="52">
        <v>4.74</v>
      </c>
      <c r="D5445" s="9"/>
    </row>
    <row r="5446" spans="1:4" x14ac:dyDescent="0.25">
      <c r="A5446" s="7" t="str">
        <f t="shared" si="85"/>
        <v>2003.1</v>
      </c>
      <c r="B5446" s="54">
        <v>37677</v>
      </c>
      <c r="C5446" s="52">
        <v>4.78</v>
      </c>
      <c r="D5446" s="9"/>
    </row>
    <row r="5447" spans="1:4" x14ac:dyDescent="0.25">
      <c r="A5447" s="7" t="str">
        <f t="shared" si="85"/>
        <v>2003.1</v>
      </c>
      <c r="B5447" s="54">
        <v>37676</v>
      </c>
      <c r="C5447" s="52">
        <v>4.8099999999999996</v>
      </c>
      <c r="D5447" s="9"/>
    </row>
    <row r="5448" spans="1:4" x14ac:dyDescent="0.25">
      <c r="A5448" s="7" t="str">
        <f t="shared" si="85"/>
        <v>2003.1</v>
      </c>
      <c r="B5448" s="54">
        <v>37673</v>
      </c>
      <c r="C5448" s="52">
        <v>4.8499999999999996</v>
      </c>
      <c r="D5448" s="9"/>
    </row>
    <row r="5449" spans="1:4" x14ac:dyDescent="0.25">
      <c r="A5449" s="7" t="str">
        <f t="shared" si="85"/>
        <v>2003.1</v>
      </c>
      <c r="B5449" s="54">
        <v>37672</v>
      </c>
      <c r="C5449" s="52">
        <v>4.8</v>
      </c>
      <c r="D5449" s="9"/>
    </row>
    <row r="5450" spans="1:4" x14ac:dyDescent="0.25">
      <c r="A5450" s="7" t="str">
        <f t="shared" si="85"/>
        <v>2003.1</v>
      </c>
      <c r="B5450" s="54">
        <v>37671</v>
      </c>
      <c r="C5450" s="52">
        <v>4.82</v>
      </c>
      <c r="D5450" s="9"/>
    </row>
    <row r="5451" spans="1:4" x14ac:dyDescent="0.25">
      <c r="A5451" s="7" t="str">
        <f t="shared" si="85"/>
        <v>2003.1</v>
      </c>
      <c r="B5451" s="54">
        <v>37670</v>
      </c>
      <c r="C5451" s="52">
        <v>4.8600000000000003</v>
      </c>
      <c r="D5451" s="9"/>
    </row>
    <row r="5452" spans="1:4" x14ac:dyDescent="0.25">
      <c r="A5452" s="7" t="str">
        <f t="shared" si="85"/>
        <v>2003.1</v>
      </c>
      <c r="B5452" s="54">
        <v>37669</v>
      </c>
      <c r="C5452" s="52">
        <v>4.88</v>
      </c>
      <c r="D5452" s="9"/>
    </row>
    <row r="5453" spans="1:4" x14ac:dyDescent="0.25">
      <c r="A5453" s="7" t="str">
        <f t="shared" si="85"/>
        <v>2003.1</v>
      </c>
      <c r="B5453" s="54">
        <v>37666</v>
      </c>
      <c r="C5453" s="52">
        <v>4.88</v>
      </c>
      <c r="D5453" s="9"/>
    </row>
    <row r="5454" spans="1:4" x14ac:dyDescent="0.25">
      <c r="A5454" s="7" t="str">
        <f t="shared" si="85"/>
        <v>2003.1</v>
      </c>
      <c r="B5454" s="54">
        <v>37665</v>
      </c>
      <c r="C5454" s="52">
        <v>4.8099999999999996</v>
      </c>
      <c r="D5454" s="9"/>
    </row>
    <row r="5455" spans="1:4" x14ac:dyDescent="0.25">
      <c r="A5455" s="7" t="str">
        <f t="shared" si="85"/>
        <v>2003.1</v>
      </c>
      <c r="B5455" s="54">
        <v>37664</v>
      </c>
      <c r="C5455" s="52">
        <v>4.8600000000000003</v>
      </c>
      <c r="D5455" s="9"/>
    </row>
    <row r="5456" spans="1:4" x14ac:dyDescent="0.25">
      <c r="A5456" s="7" t="str">
        <f t="shared" si="85"/>
        <v>2003.1</v>
      </c>
      <c r="B5456" s="54">
        <v>37663</v>
      </c>
      <c r="C5456" s="52">
        <v>4.8600000000000003</v>
      </c>
      <c r="D5456" s="9"/>
    </row>
    <row r="5457" spans="1:4" x14ac:dyDescent="0.25">
      <c r="A5457" s="7" t="str">
        <f t="shared" si="85"/>
        <v>2003.1</v>
      </c>
      <c r="B5457" s="54">
        <v>37662</v>
      </c>
      <c r="C5457" s="52">
        <v>4.8499999999999996</v>
      </c>
      <c r="D5457" s="9"/>
    </row>
    <row r="5458" spans="1:4" x14ac:dyDescent="0.25">
      <c r="A5458" s="7" t="str">
        <f t="shared" si="85"/>
        <v>2003.1</v>
      </c>
      <c r="B5458" s="54">
        <v>37659</v>
      </c>
      <c r="C5458" s="52">
        <v>4.8</v>
      </c>
      <c r="D5458" s="9"/>
    </row>
    <row r="5459" spans="1:4" x14ac:dyDescent="0.25">
      <c r="A5459" s="7" t="str">
        <f t="shared" si="85"/>
        <v>2003.1</v>
      </c>
      <c r="B5459" s="54">
        <v>37658</v>
      </c>
      <c r="C5459" s="52">
        <v>4.8099999999999996</v>
      </c>
      <c r="D5459" s="9"/>
    </row>
    <row r="5460" spans="1:4" x14ac:dyDescent="0.25">
      <c r="A5460" s="7" t="str">
        <f t="shared" si="85"/>
        <v>2003.1</v>
      </c>
      <c r="B5460" s="54">
        <v>37657</v>
      </c>
      <c r="C5460" s="52">
        <v>4.8600000000000003</v>
      </c>
      <c r="D5460" s="9"/>
    </row>
    <row r="5461" spans="1:4" x14ac:dyDescent="0.25">
      <c r="A5461" s="7" t="str">
        <f t="shared" si="85"/>
        <v>2003.1</v>
      </c>
      <c r="B5461" s="54">
        <v>37656</v>
      </c>
      <c r="C5461" s="52">
        <v>4.8</v>
      </c>
      <c r="D5461" s="9"/>
    </row>
    <row r="5462" spans="1:4" x14ac:dyDescent="0.25">
      <c r="A5462" s="7" t="str">
        <f t="shared" si="85"/>
        <v>2003.1</v>
      </c>
      <c r="B5462" s="54">
        <v>37655</v>
      </c>
      <c r="C5462" s="52">
        <v>4.8600000000000003</v>
      </c>
      <c r="D5462" s="9"/>
    </row>
    <row r="5463" spans="1:4" x14ac:dyDescent="0.25">
      <c r="A5463" s="7" t="str">
        <f t="shared" si="85"/>
        <v>2003.1</v>
      </c>
      <c r="B5463" s="54">
        <v>37652</v>
      </c>
      <c r="C5463" s="52">
        <v>4.8499999999999996</v>
      </c>
      <c r="D5463" s="9"/>
    </row>
    <row r="5464" spans="1:4" x14ac:dyDescent="0.25">
      <c r="A5464" s="7" t="str">
        <f t="shared" si="85"/>
        <v>2003.1</v>
      </c>
      <c r="B5464" s="54">
        <v>37651</v>
      </c>
      <c r="C5464" s="52">
        <v>4.88</v>
      </c>
      <c r="D5464" s="9"/>
    </row>
    <row r="5465" spans="1:4" x14ac:dyDescent="0.25">
      <c r="A5465" s="7" t="str">
        <f t="shared" si="85"/>
        <v>2003.1</v>
      </c>
      <c r="B5465" s="54">
        <v>37650</v>
      </c>
      <c r="C5465" s="52">
        <v>4.92</v>
      </c>
      <c r="D5465" s="9"/>
    </row>
    <row r="5466" spans="1:4" x14ac:dyDescent="0.25">
      <c r="A5466" s="7" t="str">
        <f t="shared" si="85"/>
        <v>2003.1</v>
      </c>
      <c r="B5466" s="54">
        <v>37649</v>
      </c>
      <c r="C5466" s="52">
        <v>4.8899999999999997</v>
      </c>
      <c r="D5466" s="9"/>
    </row>
    <row r="5467" spans="1:4" x14ac:dyDescent="0.25">
      <c r="A5467" s="7" t="str">
        <f t="shared" si="85"/>
        <v>2003.1</v>
      </c>
      <c r="B5467" s="54">
        <v>37648</v>
      </c>
      <c r="C5467" s="52">
        <v>4.8899999999999997</v>
      </c>
      <c r="D5467" s="9"/>
    </row>
    <row r="5468" spans="1:4" x14ac:dyDescent="0.25">
      <c r="A5468" s="7" t="str">
        <f t="shared" si="85"/>
        <v>2003.1</v>
      </c>
      <c r="B5468" s="54">
        <v>37645</v>
      </c>
      <c r="C5468" s="52">
        <v>4.84</v>
      </c>
      <c r="D5468" s="9"/>
    </row>
    <row r="5469" spans="1:4" x14ac:dyDescent="0.25">
      <c r="A5469" s="7" t="str">
        <f t="shared" si="85"/>
        <v>2003.1</v>
      </c>
      <c r="B5469" s="54">
        <v>37644</v>
      </c>
      <c r="C5469" s="52">
        <v>4.9000000000000004</v>
      </c>
      <c r="D5469" s="9"/>
    </row>
    <row r="5470" spans="1:4" x14ac:dyDescent="0.25">
      <c r="A5470" s="7" t="str">
        <f t="shared" si="85"/>
        <v>2003.1</v>
      </c>
      <c r="B5470" s="54">
        <v>37643</v>
      </c>
      <c r="C5470" s="52">
        <v>4.8600000000000003</v>
      </c>
      <c r="D5470" s="9"/>
    </row>
    <row r="5471" spans="1:4" x14ac:dyDescent="0.25">
      <c r="A5471" s="7" t="str">
        <f t="shared" si="85"/>
        <v>2003.1</v>
      </c>
      <c r="B5471" s="54">
        <v>37642</v>
      </c>
      <c r="C5471" s="52">
        <v>4.9000000000000004</v>
      </c>
      <c r="D5471" s="9"/>
    </row>
    <row r="5472" spans="1:4" x14ac:dyDescent="0.25">
      <c r="A5472" s="7" t="str">
        <f t="shared" si="85"/>
        <v>2003.1</v>
      </c>
      <c r="B5472" s="54">
        <v>37641</v>
      </c>
      <c r="C5472" s="52">
        <v>4.92</v>
      </c>
      <c r="D5472" s="9"/>
    </row>
    <row r="5473" spans="1:4" x14ac:dyDescent="0.25">
      <c r="A5473" s="7" t="str">
        <f t="shared" si="85"/>
        <v>2003.1</v>
      </c>
      <c r="B5473" s="54">
        <v>37638</v>
      </c>
      <c r="C5473" s="52">
        <v>4.92</v>
      </c>
      <c r="D5473" s="9"/>
    </row>
    <row r="5474" spans="1:4" x14ac:dyDescent="0.25">
      <c r="A5474" s="7" t="str">
        <f t="shared" si="85"/>
        <v>2003.1</v>
      </c>
      <c r="B5474" s="54">
        <v>37637</v>
      </c>
      <c r="C5474" s="52">
        <v>4.9800000000000004</v>
      </c>
      <c r="D5474" s="9"/>
    </row>
    <row r="5475" spans="1:4" x14ac:dyDescent="0.25">
      <c r="A5475" s="7" t="str">
        <f t="shared" si="85"/>
        <v>2003.1</v>
      </c>
      <c r="B5475" s="54">
        <v>37636</v>
      </c>
      <c r="C5475" s="52">
        <v>4.97</v>
      </c>
      <c r="D5475" s="9"/>
    </row>
    <row r="5476" spans="1:4" x14ac:dyDescent="0.25">
      <c r="A5476" s="7" t="str">
        <f t="shared" si="85"/>
        <v>2003.1</v>
      </c>
      <c r="B5476" s="54">
        <v>37635</v>
      </c>
      <c r="C5476" s="52">
        <v>5</v>
      </c>
      <c r="D5476" s="9"/>
    </row>
    <row r="5477" spans="1:4" x14ac:dyDescent="0.25">
      <c r="A5477" s="7" t="str">
        <f t="shared" si="85"/>
        <v>2003.1</v>
      </c>
      <c r="B5477" s="54">
        <v>37634</v>
      </c>
      <c r="C5477" s="52">
        <v>5.03</v>
      </c>
      <c r="D5477" s="9"/>
    </row>
    <row r="5478" spans="1:4" x14ac:dyDescent="0.25">
      <c r="A5478" s="7" t="str">
        <f t="shared" si="85"/>
        <v>2003.1</v>
      </c>
      <c r="B5478" s="54">
        <v>37631</v>
      </c>
      <c r="C5478" s="52">
        <v>5.0599999999999996</v>
      </c>
      <c r="D5478" s="9"/>
    </row>
    <row r="5479" spans="1:4" x14ac:dyDescent="0.25">
      <c r="A5479" s="7" t="str">
        <f t="shared" si="85"/>
        <v>2003.1</v>
      </c>
      <c r="B5479" s="54">
        <v>37630</v>
      </c>
      <c r="C5479" s="52">
        <v>5.0599999999999996</v>
      </c>
      <c r="D5479" s="9"/>
    </row>
    <row r="5480" spans="1:4" x14ac:dyDescent="0.25">
      <c r="A5480" s="7" t="str">
        <f t="shared" si="85"/>
        <v>2003.1</v>
      </c>
      <c r="B5480" s="54">
        <v>37629</v>
      </c>
      <c r="C5480" s="52">
        <v>4.92</v>
      </c>
      <c r="D5480" s="9"/>
    </row>
    <row r="5481" spans="1:4" x14ac:dyDescent="0.25">
      <c r="A5481" s="7" t="str">
        <f t="shared" si="85"/>
        <v>2003.1</v>
      </c>
      <c r="B5481" s="54">
        <v>37628</v>
      </c>
      <c r="C5481" s="52">
        <v>4.96</v>
      </c>
      <c r="D5481" s="9"/>
    </row>
    <row r="5482" spans="1:4" x14ac:dyDescent="0.25">
      <c r="A5482" s="7" t="str">
        <f t="shared" si="85"/>
        <v>2003.1</v>
      </c>
      <c r="B5482" s="54">
        <v>37627</v>
      </c>
      <c r="C5482" s="52">
        <v>4.9800000000000004</v>
      </c>
      <c r="D5482" s="9"/>
    </row>
    <row r="5483" spans="1:4" x14ac:dyDescent="0.25">
      <c r="A5483" s="7" t="str">
        <f t="shared" si="85"/>
        <v>2003.1</v>
      </c>
      <c r="B5483" s="54">
        <v>37624</v>
      </c>
      <c r="C5483" s="52">
        <v>4.96</v>
      </c>
      <c r="D5483" s="9"/>
    </row>
    <row r="5484" spans="1:4" x14ac:dyDescent="0.25">
      <c r="A5484" s="7" t="str">
        <f t="shared" si="85"/>
        <v>2003.1</v>
      </c>
      <c r="B5484" s="54">
        <v>37623</v>
      </c>
      <c r="C5484" s="52">
        <v>4.96</v>
      </c>
      <c r="D5484" s="9"/>
    </row>
    <row r="5485" spans="1:4" x14ac:dyDescent="0.25">
      <c r="A5485" s="7" t="str">
        <f t="shared" si="85"/>
        <v>2003.1</v>
      </c>
      <c r="B5485" s="54">
        <v>37622</v>
      </c>
      <c r="C5485" s="52">
        <v>4.78</v>
      </c>
      <c r="D5485" s="9"/>
    </row>
    <row r="5486" spans="1:4" x14ac:dyDescent="0.25">
      <c r="A5486" s="7" t="str">
        <f t="shared" si="85"/>
        <v>2002.4</v>
      </c>
      <c r="B5486" s="54">
        <v>37621</v>
      </c>
      <c r="C5486" s="52">
        <v>4.78</v>
      </c>
      <c r="D5486" s="9"/>
    </row>
    <row r="5487" spans="1:4" x14ac:dyDescent="0.25">
      <c r="A5487" s="7" t="str">
        <f t="shared" si="85"/>
        <v>2002.4</v>
      </c>
      <c r="B5487" s="54">
        <v>37620</v>
      </c>
      <c r="C5487" s="52">
        <v>4.76</v>
      </c>
      <c r="D5487" s="9"/>
    </row>
    <row r="5488" spans="1:4" x14ac:dyDescent="0.25">
      <c r="A5488" s="7" t="str">
        <f t="shared" si="85"/>
        <v>2002.4</v>
      </c>
      <c r="B5488" s="54">
        <v>37617</v>
      </c>
      <c r="C5488" s="52">
        <v>4.8</v>
      </c>
      <c r="D5488" s="9"/>
    </row>
    <row r="5489" spans="1:4" x14ac:dyDescent="0.25">
      <c r="A5489" s="7" t="str">
        <f t="shared" si="85"/>
        <v>2002.4</v>
      </c>
      <c r="B5489" s="54">
        <v>37616</v>
      </c>
      <c r="C5489" s="52">
        <v>4.8600000000000003</v>
      </c>
      <c r="D5489" s="9"/>
    </row>
    <row r="5490" spans="1:4" x14ac:dyDescent="0.25">
      <c r="A5490" s="7" t="str">
        <f t="shared" si="85"/>
        <v>2002.4</v>
      </c>
      <c r="B5490" s="54">
        <v>37615</v>
      </c>
      <c r="C5490" s="52">
        <v>4.87</v>
      </c>
      <c r="D5490" s="9"/>
    </row>
    <row r="5491" spans="1:4" x14ac:dyDescent="0.25">
      <c r="A5491" s="7" t="str">
        <f t="shared" si="85"/>
        <v>2002.4</v>
      </c>
      <c r="B5491" s="54">
        <v>37614</v>
      </c>
      <c r="C5491" s="52">
        <v>4.87</v>
      </c>
      <c r="D5491" s="9"/>
    </row>
    <row r="5492" spans="1:4" x14ac:dyDescent="0.25">
      <c r="A5492" s="7" t="str">
        <f t="shared" si="85"/>
        <v>2002.4</v>
      </c>
      <c r="B5492" s="54">
        <v>37613</v>
      </c>
      <c r="C5492" s="52">
        <v>4.9000000000000004</v>
      </c>
      <c r="D5492" s="9"/>
    </row>
    <row r="5493" spans="1:4" x14ac:dyDescent="0.25">
      <c r="A5493" s="7" t="str">
        <f t="shared" si="85"/>
        <v>2002.4</v>
      </c>
      <c r="B5493" s="54">
        <v>37610</v>
      </c>
      <c r="C5493" s="52">
        <v>4.8899999999999997</v>
      </c>
      <c r="D5493" s="9"/>
    </row>
    <row r="5494" spans="1:4" x14ac:dyDescent="0.25">
      <c r="A5494" s="7" t="str">
        <f t="shared" si="85"/>
        <v>2002.4</v>
      </c>
      <c r="B5494" s="54">
        <v>37609</v>
      </c>
      <c r="C5494" s="52">
        <v>4.9000000000000004</v>
      </c>
      <c r="D5494" s="9"/>
    </row>
    <row r="5495" spans="1:4" x14ac:dyDescent="0.25">
      <c r="A5495" s="7" t="str">
        <f t="shared" si="85"/>
        <v>2002.4</v>
      </c>
      <c r="B5495" s="54">
        <v>37608</v>
      </c>
      <c r="C5495" s="52">
        <v>4.9800000000000004</v>
      </c>
      <c r="D5495" s="9"/>
    </row>
    <row r="5496" spans="1:4" x14ac:dyDescent="0.25">
      <c r="A5496" s="7" t="str">
        <f t="shared" si="85"/>
        <v>2002.4</v>
      </c>
      <c r="B5496" s="54">
        <v>37607</v>
      </c>
      <c r="C5496" s="52">
        <v>5.01</v>
      </c>
      <c r="D5496" s="9"/>
    </row>
    <row r="5497" spans="1:4" x14ac:dyDescent="0.25">
      <c r="A5497" s="7" t="str">
        <f t="shared" si="85"/>
        <v>2002.4</v>
      </c>
      <c r="B5497" s="54">
        <v>37606</v>
      </c>
      <c r="C5497" s="52">
        <v>5.01</v>
      </c>
      <c r="D5497" s="9"/>
    </row>
    <row r="5498" spans="1:4" x14ac:dyDescent="0.25">
      <c r="A5498" s="7" t="str">
        <f t="shared" si="85"/>
        <v>2002.4</v>
      </c>
      <c r="B5498" s="54">
        <v>37603</v>
      </c>
      <c r="C5498" s="52">
        <v>4.9400000000000004</v>
      </c>
      <c r="D5498" s="9"/>
    </row>
    <row r="5499" spans="1:4" x14ac:dyDescent="0.25">
      <c r="A5499" s="7" t="str">
        <f t="shared" si="85"/>
        <v>2002.4</v>
      </c>
      <c r="B5499" s="54">
        <v>37602</v>
      </c>
      <c r="C5499" s="52">
        <v>4.87</v>
      </c>
      <c r="D5499" s="9"/>
    </row>
    <row r="5500" spans="1:4" x14ac:dyDescent="0.25">
      <c r="A5500" s="7" t="str">
        <f t="shared" si="85"/>
        <v>2002.4</v>
      </c>
      <c r="B5500" s="54">
        <v>37601</v>
      </c>
      <c r="C5500" s="52">
        <v>4.8600000000000003</v>
      </c>
      <c r="D5500" s="9"/>
    </row>
    <row r="5501" spans="1:4" x14ac:dyDescent="0.25">
      <c r="A5501" s="7" t="str">
        <f t="shared" si="85"/>
        <v>2002.4</v>
      </c>
      <c r="B5501" s="54">
        <v>37600</v>
      </c>
      <c r="C5501" s="52">
        <v>4.93</v>
      </c>
      <c r="D5501" s="9"/>
    </row>
    <row r="5502" spans="1:4" x14ac:dyDescent="0.25">
      <c r="A5502" s="7" t="str">
        <f t="shared" si="85"/>
        <v>2002.4</v>
      </c>
      <c r="B5502" s="54">
        <v>37599</v>
      </c>
      <c r="C5502" s="52">
        <v>4.93</v>
      </c>
      <c r="D5502" s="9"/>
    </row>
    <row r="5503" spans="1:4" x14ac:dyDescent="0.25">
      <c r="A5503" s="7" t="str">
        <f t="shared" si="85"/>
        <v>2002.4</v>
      </c>
      <c r="B5503" s="54">
        <v>37596</v>
      </c>
      <c r="C5503" s="52">
        <v>5</v>
      </c>
      <c r="D5503" s="9"/>
    </row>
    <row r="5504" spans="1:4" x14ac:dyDescent="0.25">
      <c r="A5504" s="7" t="str">
        <f t="shared" si="85"/>
        <v>2002.4</v>
      </c>
      <c r="B5504" s="54">
        <v>37595</v>
      </c>
      <c r="C5504" s="52">
        <v>4.97</v>
      </c>
      <c r="D5504" s="9"/>
    </row>
    <row r="5505" spans="1:4" x14ac:dyDescent="0.25">
      <c r="A5505" s="7" t="str">
        <f t="shared" si="85"/>
        <v>2002.4</v>
      </c>
      <c r="B5505" s="54">
        <v>37594</v>
      </c>
      <c r="C5505" s="52">
        <v>5.03</v>
      </c>
      <c r="D5505" s="9"/>
    </row>
    <row r="5506" spans="1:4" x14ac:dyDescent="0.25">
      <c r="A5506" s="7" t="str">
        <f t="shared" si="85"/>
        <v>2002.4</v>
      </c>
      <c r="B5506" s="54">
        <v>37593</v>
      </c>
      <c r="C5506" s="52">
        <v>5.0599999999999996</v>
      </c>
      <c r="D5506" s="9"/>
    </row>
    <row r="5507" spans="1:4" x14ac:dyDescent="0.25">
      <c r="A5507" s="7" t="str">
        <f t="shared" si="85"/>
        <v>2002.4</v>
      </c>
      <c r="B5507" s="54">
        <v>37592</v>
      </c>
      <c r="C5507" s="52">
        <v>5.04</v>
      </c>
      <c r="D5507" s="9"/>
    </row>
    <row r="5508" spans="1:4" x14ac:dyDescent="0.25">
      <c r="A5508" s="7" t="str">
        <f t="shared" ref="A5508:A5571" si="86">YEAR(B5508)&amp;"."&amp;INT((MONTH(B5508)-1)/3)+1</f>
        <v>2002.4</v>
      </c>
      <c r="B5508" s="54">
        <v>37589</v>
      </c>
      <c r="C5508" s="52">
        <v>5.0599999999999996</v>
      </c>
      <c r="D5508" s="9"/>
    </row>
    <row r="5509" spans="1:4" x14ac:dyDescent="0.25">
      <c r="A5509" s="7" t="str">
        <f t="shared" si="86"/>
        <v>2002.4</v>
      </c>
      <c r="B5509" s="54">
        <v>37588</v>
      </c>
      <c r="C5509" s="52">
        <v>5.01</v>
      </c>
      <c r="D5509" s="9"/>
    </row>
    <row r="5510" spans="1:4" x14ac:dyDescent="0.25">
      <c r="A5510" s="7" t="str">
        <f t="shared" si="86"/>
        <v>2002.4</v>
      </c>
      <c r="B5510" s="54">
        <v>37587</v>
      </c>
      <c r="C5510" s="52">
        <v>5.01</v>
      </c>
      <c r="D5510" s="9"/>
    </row>
    <row r="5511" spans="1:4" x14ac:dyDescent="0.25">
      <c r="A5511" s="7" t="str">
        <f t="shared" si="86"/>
        <v>2002.4</v>
      </c>
      <c r="B5511" s="54">
        <v>37586</v>
      </c>
      <c r="C5511" s="52">
        <v>5</v>
      </c>
      <c r="D5511" s="9"/>
    </row>
    <row r="5512" spans="1:4" x14ac:dyDescent="0.25">
      <c r="A5512" s="7" t="str">
        <f t="shared" si="86"/>
        <v>2002.4</v>
      </c>
      <c r="B5512" s="54">
        <v>37585</v>
      </c>
      <c r="C5512" s="52">
        <v>5.01</v>
      </c>
      <c r="D5512" s="9"/>
    </row>
    <row r="5513" spans="1:4" x14ac:dyDescent="0.25">
      <c r="A5513" s="7" t="str">
        <f t="shared" si="86"/>
        <v>2002.4</v>
      </c>
      <c r="B5513" s="54">
        <v>37582</v>
      </c>
      <c r="C5513" s="52">
        <v>5.0199999999999996</v>
      </c>
      <c r="D5513" s="9"/>
    </row>
    <row r="5514" spans="1:4" x14ac:dyDescent="0.25">
      <c r="A5514" s="7" t="str">
        <f t="shared" si="86"/>
        <v>2002.4</v>
      </c>
      <c r="B5514" s="54">
        <v>37581</v>
      </c>
      <c r="C5514" s="52">
        <v>5.01</v>
      </c>
      <c r="D5514" s="9"/>
    </row>
    <row r="5515" spans="1:4" x14ac:dyDescent="0.25">
      <c r="A5515" s="7" t="str">
        <f t="shared" si="86"/>
        <v>2002.4</v>
      </c>
      <c r="B5515" s="54">
        <v>37580</v>
      </c>
      <c r="C5515" s="52">
        <v>4.93</v>
      </c>
      <c r="D5515" s="9"/>
    </row>
    <row r="5516" spans="1:4" x14ac:dyDescent="0.25">
      <c r="A5516" s="7" t="str">
        <f t="shared" si="86"/>
        <v>2002.4</v>
      </c>
      <c r="B5516" s="54">
        <v>37579</v>
      </c>
      <c r="C5516" s="52">
        <v>4.8499999999999996</v>
      </c>
      <c r="D5516" s="9"/>
    </row>
    <row r="5517" spans="1:4" x14ac:dyDescent="0.25">
      <c r="A5517" s="7" t="str">
        <f t="shared" si="86"/>
        <v>2002.4</v>
      </c>
      <c r="B5517" s="54">
        <v>37578</v>
      </c>
      <c r="C5517" s="52">
        <v>4.8899999999999997</v>
      </c>
      <c r="D5517" s="9"/>
    </row>
    <row r="5518" spans="1:4" x14ac:dyDescent="0.25">
      <c r="A5518" s="7" t="str">
        <f t="shared" si="86"/>
        <v>2002.4</v>
      </c>
      <c r="B5518" s="54">
        <v>37575</v>
      </c>
      <c r="C5518" s="52">
        <v>4.91</v>
      </c>
      <c r="D5518" s="9"/>
    </row>
    <row r="5519" spans="1:4" x14ac:dyDescent="0.25">
      <c r="A5519" s="7" t="str">
        <f t="shared" si="86"/>
        <v>2002.4</v>
      </c>
      <c r="B5519" s="54">
        <v>37574</v>
      </c>
      <c r="C5519" s="52">
        <v>4.92</v>
      </c>
      <c r="D5519" s="9"/>
    </row>
    <row r="5520" spans="1:4" x14ac:dyDescent="0.25">
      <c r="A5520" s="7" t="str">
        <f t="shared" si="86"/>
        <v>2002.4</v>
      </c>
      <c r="B5520" s="54">
        <v>37573</v>
      </c>
      <c r="C5520" s="52">
        <v>4.79</v>
      </c>
      <c r="D5520" s="9"/>
    </row>
    <row r="5521" spans="1:4" x14ac:dyDescent="0.25">
      <c r="A5521" s="7" t="str">
        <f t="shared" si="86"/>
        <v>2002.4</v>
      </c>
      <c r="B5521" s="54">
        <v>37572</v>
      </c>
      <c r="C5521" s="52">
        <v>4.8</v>
      </c>
      <c r="D5521" s="9"/>
    </row>
    <row r="5522" spans="1:4" x14ac:dyDescent="0.25">
      <c r="A5522" s="7" t="str">
        <f t="shared" si="86"/>
        <v>2002.4</v>
      </c>
      <c r="B5522" s="54">
        <v>37571</v>
      </c>
      <c r="C5522" s="52">
        <v>4.79</v>
      </c>
      <c r="D5522" s="9"/>
    </row>
    <row r="5523" spans="1:4" x14ac:dyDescent="0.25">
      <c r="A5523" s="7" t="str">
        <f t="shared" si="86"/>
        <v>2002.4</v>
      </c>
      <c r="B5523" s="54">
        <v>37568</v>
      </c>
      <c r="C5523" s="52">
        <v>4.82</v>
      </c>
      <c r="D5523" s="9"/>
    </row>
    <row r="5524" spans="1:4" x14ac:dyDescent="0.25">
      <c r="A5524" s="7" t="str">
        <f t="shared" si="86"/>
        <v>2002.4</v>
      </c>
      <c r="B5524" s="54">
        <v>37567</v>
      </c>
      <c r="C5524" s="52">
        <v>4.87</v>
      </c>
      <c r="D5524" s="9"/>
    </row>
    <row r="5525" spans="1:4" x14ac:dyDescent="0.25">
      <c r="A5525" s="7" t="str">
        <f t="shared" si="86"/>
        <v>2002.4</v>
      </c>
      <c r="B5525" s="54">
        <v>37566</v>
      </c>
      <c r="C5525" s="52">
        <v>5.12</v>
      </c>
      <c r="D5525" s="9"/>
    </row>
    <row r="5526" spans="1:4" x14ac:dyDescent="0.25">
      <c r="A5526" s="7" t="str">
        <f t="shared" si="86"/>
        <v>2002.4</v>
      </c>
      <c r="B5526" s="54">
        <v>37565</v>
      </c>
      <c r="C5526" s="52">
        <v>5.08</v>
      </c>
      <c r="D5526" s="9"/>
    </row>
    <row r="5527" spans="1:4" x14ac:dyDescent="0.25">
      <c r="A5527" s="7" t="str">
        <f t="shared" si="86"/>
        <v>2002.4</v>
      </c>
      <c r="B5527" s="54">
        <v>37564</v>
      </c>
      <c r="C5527" s="52">
        <v>5.08</v>
      </c>
      <c r="D5527" s="9"/>
    </row>
    <row r="5528" spans="1:4" x14ac:dyDescent="0.25">
      <c r="A5528" s="7" t="str">
        <f t="shared" si="86"/>
        <v>2002.4</v>
      </c>
      <c r="B5528" s="54">
        <v>37561</v>
      </c>
      <c r="C5528" s="52">
        <v>5.03</v>
      </c>
      <c r="D5528" s="9"/>
    </row>
    <row r="5529" spans="1:4" x14ac:dyDescent="0.25">
      <c r="A5529" s="7" t="str">
        <f t="shared" si="86"/>
        <v>2002.4</v>
      </c>
      <c r="B5529" s="54">
        <v>37560</v>
      </c>
      <c r="C5529" s="52">
        <v>5</v>
      </c>
      <c r="D5529" s="9"/>
    </row>
    <row r="5530" spans="1:4" x14ac:dyDescent="0.25">
      <c r="A5530" s="7" t="str">
        <f t="shared" si="86"/>
        <v>2002.4</v>
      </c>
      <c r="B5530" s="54">
        <v>37559</v>
      </c>
      <c r="C5530" s="52">
        <v>5.01</v>
      </c>
      <c r="D5530" s="9"/>
    </row>
    <row r="5531" spans="1:4" x14ac:dyDescent="0.25">
      <c r="A5531" s="7" t="str">
        <f t="shared" si="86"/>
        <v>2002.4</v>
      </c>
      <c r="B5531" s="54">
        <v>37558</v>
      </c>
      <c r="C5531" s="52">
        <v>5.01</v>
      </c>
      <c r="D5531" s="9"/>
    </row>
    <row r="5532" spans="1:4" x14ac:dyDescent="0.25">
      <c r="A5532" s="7" t="str">
        <f t="shared" si="86"/>
        <v>2002.4</v>
      </c>
      <c r="B5532" s="54">
        <v>37557</v>
      </c>
      <c r="C5532" s="52">
        <v>5.1100000000000003</v>
      </c>
      <c r="D5532" s="9"/>
    </row>
    <row r="5533" spans="1:4" x14ac:dyDescent="0.25">
      <c r="A5533" s="7" t="str">
        <f t="shared" si="86"/>
        <v>2002.4</v>
      </c>
      <c r="B5533" s="54">
        <v>37554</v>
      </c>
      <c r="C5533" s="52">
        <v>5.09</v>
      </c>
      <c r="D5533" s="9"/>
    </row>
    <row r="5534" spans="1:4" x14ac:dyDescent="0.25">
      <c r="A5534" s="7" t="str">
        <f t="shared" si="86"/>
        <v>2002.4</v>
      </c>
      <c r="B5534" s="54">
        <v>37553</v>
      </c>
      <c r="C5534" s="52">
        <v>5.0999999999999996</v>
      </c>
      <c r="D5534" s="9"/>
    </row>
    <row r="5535" spans="1:4" x14ac:dyDescent="0.25">
      <c r="A5535" s="7" t="str">
        <f t="shared" si="86"/>
        <v>2002.4</v>
      </c>
      <c r="B5535" s="54">
        <v>37552</v>
      </c>
      <c r="C5535" s="52">
        <v>5.17</v>
      </c>
      <c r="D5535" s="9"/>
    </row>
    <row r="5536" spans="1:4" x14ac:dyDescent="0.25">
      <c r="A5536" s="7" t="str">
        <f t="shared" si="86"/>
        <v>2002.4</v>
      </c>
      <c r="B5536" s="54">
        <v>37551</v>
      </c>
      <c r="C5536" s="52">
        <v>5.14</v>
      </c>
      <c r="D5536" s="9"/>
    </row>
    <row r="5537" spans="1:4" x14ac:dyDescent="0.25">
      <c r="A5537" s="7" t="str">
        <f t="shared" si="86"/>
        <v>2002.4</v>
      </c>
      <c r="B5537" s="54">
        <v>37550</v>
      </c>
      <c r="C5537" s="52">
        <v>5.13</v>
      </c>
      <c r="D5537" s="9"/>
    </row>
    <row r="5538" spans="1:4" x14ac:dyDescent="0.25">
      <c r="A5538" s="7" t="str">
        <f t="shared" si="86"/>
        <v>2002.4</v>
      </c>
      <c r="B5538" s="54">
        <v>37547</v>
      </c>
      <c r="C5538" s="52">
        <v>5.09</v>
      </c>
      <c r="D5538" s="9"/>
    </row>
    <row r="5539" spans="1:4" x14ac:dyDescent="0.25">
      <c r="A5539" s="7" t="str">
        <f t="shared" si="86"/>
        <v>2002.4</v>
      </c>
      <c r="B5539" s="54">
        <v>37546</v>
      </c>
      <c r="C5539" s="52">
        <v>5.09</v>
      </c>
      <c r="D5539" s="9"/>
    </row>
    <row r="5540" spans="1:4" x14ac:dyDescent="0.25">
      <c r="A5540" s="7" t="str">
        <f t="shared" si="86"/>
        <v>2002.4</v>
      </c>
      <c r="B5540" s="54">
        <v>37545</v>
      </c>
      <c r="C5540" s="52">
        <v>5</v>
      </c>
      <c r="D5540" s="9"/>
    </row>
    <row r="5541" spans="1:4" x14ac:dyDescent="0.25">
      <c r="A5541" s="7" t="str">
        <f t="shared" si="86"/>
        <v>2002.4</v>
      </c>
      <c r="B5541" s="54">
        <v>37544</v>
      </c>
      <c r="C5541" s="52">
        <v>4.96</v>
      </c>
      <c r="D5541" s="9"/>
    </row>
    <row r="5542" spans="1:4" x14ac:dyDescent="0.25">
      <c r="A5542" s="7" t="str">
        <f t="shared" si="86"/>
        <v>2002.4</v>
      </c>
      <c r="B5542" s="54">
        <v>37543</v>
      </c>
      <c r="C5542" s="52">
        <v>4.8099999999999996</v>
      </c>
      <c r="D5542" s="9"/>
    </row>
    <row r="5543" spans="1:4" x14ac:dyDescent="0.25">
      <c r="A5543" s="7" t="str">
        <f t="shared" si="86"/>
        <v>2002.4</v>
      </c>
      <c r="B5543" s="54">
        <v>37540</v>
      </c>
      <c r="C5543" s="52">
        <v>4.8099999999999996</v>
      </c>
      <c r="D5543" s="9"/>
    </row>
    <row r="5544" spans="1:4" x14ac:dyDescent="0.25">
      <c r="A5544" s="7" t="str">
        <f t="shared" si="86"/>
        <v>2002.4</v>
      </c>
      <c r="B5544" s="54">
        <v>37539</v>
      </c>
      <c r="C5544" s="52">
        <v>4.71</v>
      </c>
      <c r="D5544" s="9"/>
    </row>
    <row r="5545" spans="1:4" x14ac:dyDescent="0.25">
      <c r="A5545" s="7" t="str">
        <f t="shared" si="86"/>
        <v>2002.4</v>
      </c>
      <c r="B5545" s="54">
        <v>37538</v>
      </c>
      <c r="C5545" s="52">
        <v>4.66</v>
      </c>
      <c r="D5545" s="9"/>
    </row>
    <row r="5546" spans="1:4" x14ac:dyDescent="0.25">
      <c r="A5546" s="7" t="str">
        <f t="shared" si="86"/>
        <v>2002.4</v>
      </c>
      <c r="B5546" s="54">
        <v>37537</v>
      </c>
      <c r="C5546" s="52">
        <v>4.72</v>
      </c>
      <c r="D5546" s="9"/>
    </row>
    <row r="5547" spans="1:4" x14ac:dyDescent="0.25">
      <c r="A5547" s="7" t="str">
        <f t="shared" si="86"/>
        <v>2002.4</v>
      </c>
      <c r="B5547" s="54">
        <v>37536</v>
      </c>
      <c r="C5547" s="52">
        <v>4.71</v>
      </c>
      <c r="D5547" s="9"/>
    </row>
    <row r="5548" spans="1:4" x14ac:dyDescent="0.25">
      <c r="A5548" s="7" t="str">
        <f t="shared" si="86"/>
        <v>2002.4</v>
      </c>
      <c r="B5548" s="54">
        <v>37533</v>
      </c>
      <c r="C5548" s="52">
        <v>4.74</v>
      </c>
      <c r="D5548" s="9"/>
    </row>
    <row r="5549" spans="1:4" x14ac:dyDescent="0.25">
      <c r="A5549" s="7" t="str">
        <f t="shared" si="86"/>
        <v>2002.4</v>
      </c>
      <c r="B5549" s="54">
        <v>37532</v>
      </c>
      <c r="C5549" s="52">
        <v>4.74</v>
      </c>
      <c r="D5549" s="9"/>
    </row>
    <row r="5550" spans="1:4" x14ac:dyDescent="0.25">
      <c r="A5550" s="7" t="str">
        <f t="shared" si="86"/>
        <v>2002.4</v>
      </c>
      <c r="B5550" s="54">
        <v>37531</v>
      </c>
      <c r="C5550" s="52">
        <v>4.7300000000000004</v>
      </c>
      <c r="D5550" s="9"/>
    </row>
    <row r="5551" spans="1:4" x14ac:dyDescent="0.25">
      <c r="A5551" s="7" t="str">
        <f t="shared" si="86"/>
        <v>2002.4</v>
      </c>
      <c r="B5551" s="54">
        <v>37530</v>
      </c>
      <c r="C5551" s="52">
        <v>4.74</v>
      </c>
      <c r="D5551" s="9"/>
    </row>
    <row r="5552" spans="1:4" x14ac:dyDescent="0.25">
      <c r="A5552" s="7" t="str">
        <f t="shared" si="86"/>
        <v>2002.3</v>
      </c>
      <c r="B5552" s="54">
        <v>37529</v>
      </c>
      <c r="C5552" s="52">
        <v>4.66</v>
      </c>
      <c r="D5552" s="9"/>
    </row>
    <row r="5553" spans="1:4" x14ac:dyDescent="0.25">
      <c r="A5553" s="7" t="str">
        <f t="shared" si="86"/>
        <v>2002.3</v>
      </c>
      <c r="B5553" s="54">
        <v>37526</v>
      </c>
      <c r="C5553" s="52">
        <v>4.72</v>
      </c>
      <c r="D5553" s="9"/>
    </row>
    <row r="5554" spans="1:4" x14ac:dyDescent="0.25">
      <c r="A5554" s="7" t="str">
        <f t="shared" si="86"/>
        <v>2002.3</v>
      </c>
      <c r="B5554" s="54">
        <v>37525</v>
      </c>
      <c r="C5554" s="52">
        <v>4.72</v>
      </c>
      <c r="D5554" s="9"/>
    </row>
    <row r="5555" spans="1:4" x14ac:dyDescent="0.25">
      <c r="A5555" s="7" t="str">
        <f t="shared" si="86"/>
        <v>2002.3</v>
      </c>
      <c r="B5555" s="54">
        <v>37524</v>
      </c>
      <c r="C5555" s="52">
        <v>4.7300000000000004</v>
      </c>
      <c r="D5555" s="9"/>
    </row>
    <row r="5556" spans="1:4" x14ac:dyDescent="0.25">
      <c r="A5556" s="7" t="str">
        <f t="shared" si="86"/>
        <v>2002.3</v>
      </c>
      <c r="B5556" s="54">
        <v>37523</v>
      </c>
      <c r="C5556" s="52">
        <v>4.6399999999999997</v>
      </c>
      <c r="D5556" s="9"/>
    </row>
    <row r="5557" spans="1:4" x14ac:dyDescent="0.25">
      <c r="A5557" s="7" t="str">
        <f t="shared" si="86"/>
        <v>2002.3</v>
      </c>
      <c r="B5557" s="54">
        <v>37522</v>
      </c>
      <c r="C5557" s="52">
        <v>4.68</v>
      </c>
      <c r="D5557" s="9"/>
    </row>
    <row r="5558" spans="1:4" x14ac:dyDescent="0.25">
      <c r="A5558" s="7" t="str">
        <f t="shared" si="86"/>
        <v>2002.3</v>
      </c>
      <c r="B5558" s="54">
        <v>37519</v>
      </c>
      <c r="C5558" s="52">
        <v>4.74</v>
      </c>
      <c r="D5558" s="9"/>
    </row>
    <row r="5559" spans="1:4" x14ac:dyDescent="0.25">
      <c r="A5559" s="7" t="str">
        <f t="shared" si="86"/>
        <v>2002.3</v>
      </c>
      <c r="B5559" s="54">
        <v>37518</v>
      </c>
      <c r="C5559" s="52">
        <v>4.71</v>
      </c>
      <c r="D5559" s="9"/>
    </row>
    <row r="5560" spans="1:4" x14ac:dyDescent="0.25">
      <c r="A5560" s="7" t="str">
        <f t="shared" si="86"/>
        <v>2002.3</v>
      </c>
      <c r="B5560" s="54">
        <v>37517</v>
      </c>
      <c r="C5560" s="52">
        <v>4.7300000000000004</v>
      </c>
      <c r="D5560" s="9"/>
    </row>
    <row r="5561" spans="1:4" x14ac:dyDescent="0.25">
      <c r="A5561" s="7" t="str">
        <f t="shared" si="86"/>
        <v>2002.3</v>
      </c>
      <c r="B5561" s="54">
        <v>37516</v>
      </c>
      <c r="C5561" s="52">
        <v>4.74</v>
      </c>
      <c r="D5561" s="9"/>
    </row>
    <row r="5562" spans="1:4" x14ac:dyDescent="0.25">
      <c r="A5562" s="7" t="str">
        <f t="shared" si="86"/>
        <v>2002.3</v>
      </c>
      <c r="B5562" s="54">
        <v>37515</v>
      </c>
      <c r="C5562" s="52">
        <v>4.7300000000000004</v>
      </c>
      <c r="D5562" s="9"/>
    </row>
    <row r="5563" spans="1:4" x14ac:dyDescent="0.25">
      <c r="A5563" s="7" t="str">
        <f t="shared" si="86"/>
        <v>2002.3</v>
      </c>
      <c r="B5563" s="54">
        <v>37512</v>
      </c>
      <c r="C5563" s="52">
        <v>4.76</v>
      </c>
      <c r="D5563" s="9"/>
    </row>
    <row r="5564" spans="1:4" x14ac:dyDescent="0.25">
      <c r="A5564" s="7" t="str">
        <f t="shared" si="86"/>
        <v>2002.3</v>
      </c>
      <c r="B5564" s="54">
        <v>37511</v>
      </c>
      <c r="C5564" s="52">
        <v>4.82</v>
      </c>
      <c r="D5564" s="9"/>
    </row>
    <row r="5565" spans="1:4" x14ac:dyDescent="0.25">
      <c r="A5565" s="7" t="str">
        <f t="shared" si="86"/>
        <v>2002.3</v>
      </c>
      <c r="B5565" s="54">
        <v>37510</v>
      </c>
      <c r="C5565" s="52">
        <v>4.88</v>
      </c>
      <c r="D5565" s="9"/>
    </row>
    <row r="5566" spans="1:4" x14ac:dyDescent="0.25">
      <c r="A5566" s="7" t="str">
        <f t="shared" si="86"/>
        <v>2002.3</v>
      </c>
      <c r="B5566" s="54">
        <v>37509</v>
      </c>
      <c r="C5566" s="52">
        <v>4.83</v>
      </c>
      <c r="D5566" s="9"/>
    </row>
    <row r="5567" spans="1:4" x14ac:dyDescent="0.25">
      <c r="A5567" s="7" t="str">
        <f t="shared" si="86"/>
        <v>2002.3</v>
      </c>
      <c r="B5567" s="54">
        <v>37508</v>
      </c>
      <c r="C5567" s="52">
        <v>4.8600000000000003</v>
      </c>
      <c r="D5567" s="9"/>
    </row>
    <row r="5568" spans="1:4" x14ac:dyDescent="0.25">
      <c r="A5568" s="7" t="str">
        <f t="shared" si="86"/>
        <v>2002.3</v>
      </c>
      <c r="B5568" s="54">
        <v>37505</v>
      </c>
      <c r="C5568" s="52">
        <v>4.87</v>
      </c>
      <c r="D5568" s="9"/>
    </row>
    <row r="5569" spans="1:4" x14ac:dyDescent="0.25">
      <c r="A5569" s="7" t="str">
        <f t="shared" si="86"/>
        <v>2002.3</v>
      </c>
      <c r="B5569" s="54">
        <v>37504</v>
      </c>
      <c r="C5569" s="52">
        <v>4.7699999999999996</v>
      </c>
      <c r="D5569" s="9"/>
    </row>
    <row r="5570" spans="1:4" x14ac:dyDescent="0.25">
      <c r="A5570" s="7" t="str">
        <f t="shared" si="86"/>
        <v>2002.3</v>
      </c>
      <c r="B5570" s="54">
        <v>37503</v>
      </c>
      <c r="C5570" s="52">
        <v>4.78</v>
      </c>
      <c r="D5570" s="9"/>
    </row>
    <row r="5571" spans="1:4" x14ac:dyDescent="0.25">
      <c r="A5571" s="7" t="str">
        <f t="shared" si="86"/>
        <v>2002.3</v>
      </c>
      <c r="B5571" s="54">
        <v>37502</v>
      </c>
      <c r="C5571" s="52">
        <v>4.82</v>
      </c>
      <c r="D5571" s="9"/>
    </row>
    <row r="5572" spans="1:4" x14ac:dyDescent="0.25">
      <c r="A5572" s="7" t="str">
        <f t="shared" ref="A5572:A5635" si="87">YEAR(B5572)&amp;"."&amp;INT((MONTH(B5572)-1)/3)+1</f>
        <v>2002.3</v>
      </c>
      <c r="B5572" s="54">
        <v>37501</v>
      </c>
      <c r="C5572" s="52">
        <v>4.93</v>
      </c>
      <c r="D5572" s="9"/>
    </row>
    <row r="5573" spans="1:4" x14ac:dyDescent="0.25">
      <c r="A5573" s="7" t="str">
        <f t="shared" si="87"/>
        <v>2002.3</v>
      </c>
      <c r="B5573" s="54">
        <v>37498</v>
      </c>
      <c r="C5573" s="52">
        <v>4.93</v>
      </c>
      <c r="D5573" s="9"/>
    </row>
    <row r="5574" spans="1:4" x14ac:dyDescent="0.25">
      <c r="A5574" s="7" t="str">
        <f t="shared" si="87"/>
        <v>2002.3</v>
      </c>
      <c r="B5574" s="54">
        <v>37497</v>
      </c>
      <c r="C5574" s="52">
        <v>4.9800000000000004</v>
      </c>
      <c r="D5574" s="9"/>
    </row>
    <row r="5575" spans="1:4" x14ac:dyDescent="0.25">
      <c r="A5575" s="7" t="str">
        <f t="shared" si="87"/>
        <v>2002.3</v>
      </c>
      <c r="B5575" s="54">
        <v>37496</v>
      </c>
      <c r="C5575" s="52">
        <v>5.01</v>
      </c>
      <c r="D5575" s="9"/>
    </row>
    <row r="5576" spans="1:4" x14ac:dyDescent="0.25">
      <c r="A5576" s="7" t="str">
        <f t="shared" si="87"/>
        <v>2002.3</v>
      </c>
      <c r="B5576" s="54">
        <v>37495</v>
      </c>
      <c r="C5576" s="52">
        <v>5.0599999999999996</v>
      </c>
      <c r="D5576" s="9"/>
    </row>
    <row r="5577" spans="1:4" x14ac:dyDescent="0.25">
      <c r="A5577" s="7" t="str">
        <f t="shared" si="87"/>
        <v>2002.3</v>
      </c>
      <c r="B5577" s="54">
        <v>37494</v>
      </c>
      <c r="C5577" s="52">
        <v>5.01</v>
      </c>
      <c r="D5577" s="9"/>
    </row>
    <row r="5578" spans="1:4" x14ac:dyDescent="0.25">
      <c r="A5578" s="7" t="str">
        <f t="shared" si="87"/>
        <v>2002.3</v>
      </c>
      <c r="B5578" s="54">
        <v>37491</v>
      </c>
      <c r="C5578" s="52">
        <v>5.0199999999999996</v>
      </c>
      <c r="D5578" s="9"/>
    </row>
    <row r="5579" spans="1:4" x14ac:dyDescent="0.25">
      <c r="A5579" s="7" t="str">
        <f t="shared" si="87"/>
        <v>2002.3</v>
      </c>
      <c r="B5579" s="54">
        <v>37490</v>
      </c>
      <c r="C5579" s="52">
        <v>5.09</v>
      </c>
      <c r="D5579" s="9"/>
    </row>
    <row r="5580" spans="1:4" x14ac:dyDescent="0.25">
      <c r="A5580" s="7" t="str">
        <f t="shared" si="87"/>
        <v>2002.3</v>
      </c>
      <c r="B5580" s="54">
        <v>37489</v>
      </c>
      <c r="C5580" s="52">
        <v>5</v>
      </c>
      <c r="D5580" s="9"/>
    </row>
    <row r="5581" spans="1:4" x14ac:dyDescent="0.25">
      <c r="A5581" s="7" t="str">
        <f t="shared" si="87"/>
        <v>2002.3</v>
      </c>
      <c r="B5581" s="54">
        <v>37488</v>
      </c>
      <c r="C5581" s="52">
        <v>4.97</v>
      </c>
      <c r="D5581" s="9"/>
    </row>
    <row r="5582" spans="1:4" x14ac:dyDescent="0.25">
      <c r="A5582" s="7" t="str">
        <f t="shared" si="87"/>
        <v>2002.3</v>
      </c>
      <c r="B5582" s="54">
        <v>37487</v>
      </c>
      <c r="C5582" s="52">
        <v>5.08</v>
      </c>
      <c r="D5582" s="9"/>
    </row>
    <row r="5583" spans="1:4" x14ac:dyDescent="0.25">
      <c r="A5583" s="7" t="str">
        <f t="shared" si="87"/>
        <v>2002.3</v>
      </c>
      <c r="B5583" s="54">
        <v>37484</v>
      </c>
      <c r="C5583" s="52">
        <v>5.09</v>
      </c>
      <c r="D5583" s="9"/>
    </row>
    <row r="5584" spans="1:4" x14ac:dyDescent="0.25">
      <c r="A5584" s="7" t="str">
        <f t="shared" si="87"/>
        <v>2002.3</v>
      </c>
      <c r="B5584" s="54">
        <v>37483</v>
      </c>
      <c r="C5584" s="52">
        <v>4.9800000000000004</v>
      </c>
      <c r="D5584" s="9"/>
    </row>
    <row r="5585" spans="1:4" x14ac:dyDescent="0.25">
      <c r="A5585" s="7" t="str">
        <f t="shared" si="87"/>
        <v>2002.3</v>
      </c>
      <c r="B5585" s="54">
        <v>37482</v>
      </c>
      <c r="C5585" s="52">
        <v>4.9000000000000004</v>
      </c>
      <c r="D5585" s="9"/>
    </row>
    <row r="5586" spans="1:4" x14ac:dyDescent="0.25">
      <c r="A5586" s="7" t="str">
        <f t="shared" si="87"/>
        <v>2002.3</v>
      </c>
      <c r="B5586" s="54">
        <v>37481</v>
      </c>
      <c r="C5586" s="52">
        <v>5</v>
      </c>
      <c r="D5586" s="9"/>
    </row>
    <row r="5587" spans="1:4" x14ac:dyDescent="0.25">
      <c r="A5587" s="7" t="str">
        <f t="shared" si="87"/>
        <v>2002.3</v>
      </c>
      <c r="B5587" s="54">
        <v>37480</v>
      </c>
      <c r="C5587" s="52">
        <v>5.0599999999999996</v>
      </c>
      <c r="D5587" s="9"/>
    </row>
    <row r="5588" spans="1:4" x14ac:dyDescent="0.25">
      <c r="A5588" s="7" t="str">
        <f t="shared" si="87"/>
        <v>2002.3</v>
      </c>
      <c r="B5588" s="54">
        <v>37477</v>
      </c>
      <c r="C5588" s="52">
        <v>5.13</v>
      </c>
      <c r="D5588" s="9"/>
    </row>
    <row r="5589" spans="1:4" x14ac:dyDescent="0.25">
      <c r="A5589" s="7" t="str">
        <f t="shared" si="87"/>
        <v>2002.3</v>
      </c>
      <c r="B5589" s="54">
        <v>37476</v>
      </c>
      <c r="C5589" s="52">
        <v>5.25</v>
      </c>
      <c r="D5589" s="9"/>
    </row>
    <row r="5590" spans="1:4" x14ac:dyDescent="0.25">
      <c r="A5590" s="7" t="str">
        <f t="shared" si="87"/>
        <v>2002.3</v>
      </c>
      <c r="B5590" s="54">
        <v>37475</v>
      </c>
      <c r="C5590" s="52">
        <v>5.21</v>
      </c>
      <c r="D5590" s="9"/>
    </row>
    <row r="5591" spans="1:4" x14ac:dyDescent="0.25">
      <c r="A5591" s="7" t="str">
        <f t="shared" si="87"/>
        <v>2002.3</v>
      </c>
      <c r="B5591" s="54">
        <v>37474</v>
      </c>
      <c r="C5591" s="52">
        <v>5.25</v>
      </c>
      <c r="D5591" s="9"/>
    </row>
    <row r="5592" spans="1:4" x14ac:dyDescent="0.25">
      <c r="A5592" s="7" t="str">
        <f t="shared" si="87"/>
        <v>2002.3</v>
      </c>
      <c r="B5592" s="54">
        <v>37473</v>
      </c>
      <c r="C5592" s="52">
        <v>5.18</v>
      </c>
      <c r="D5592" s="9"/>
    </row>
    <row r="5593" spans="1:4" x14ac:dyDescent="0.25">
      <c r="A5593" s="7" t="str">
        <f t="shared" si="87"/>
        <v>2002.3</v>
      </c>
      <c r="B5593" s="54">
        <v>37470</v>
      </c>
      <c r="C5593" s="52">
        <v>5.21</v>
      </c>
      <c r="D5593" s="9"/>
    </row>
    <row r="5594" spans="1:4" x14ac:dyDescent="0.25">
      <c r="A5594" s="7" t="str">
        <f t="shared" si="87"/>
        <v>2002.3</v>
      </c>
      <c r="B5594" s="54">
        <v>37469</v>
      </c>
      <c r="C5594" s="52">
        <v>5.3</v>
      </c>
      <c r="D5594" s="9"/>
    </row>
    <row r="5595" spans="1:4" x14ac:dyDescent="0.25">
      <c r="A5595" s="7" t="str">
        <f t="shared" si="87"/>
        <v>2002.3</v>
      </c>
      <c r="B5595" s="54">
        <v>37468</v>
      </c>
      <c r="C5595" s="52">
        <v>5.3</v>
      </c>
      <c r="D5595" s="9"/>
    </row>
    <row r="5596" spans="1:4" x14ac:dyDescent="0.25">
      <c r="A5596" s="7" t="str">
        <f t="shared" si="87"/>
        <v>2002.3</v>
      </c>
      <c r="B5596" s="54">
        <v>37467</v>
      </c>
      <c r="C5596" s="52">
        <v>5.38</v>
      </c>
      <c r="D5596" s="9"/>
    </row>
    <row r="5597" spans="1:4" x14ac:dyDescent="0.25">
      <c r="A5597" s="7" t="str">
        <f t="shared" si="87"/>
        <v>2002.3</v>
      </c>
      <c r="B5597" s="54">
        <v>37466</v>
      </c>
      <c r="C5597" s="52">
        <v>5.4</v>
      </c>
      <c r="D5597" s="9"/>
    </row>
    <row r="5598" spans="1:4" x14ac:dyDescent="0.25">
      <c r="A5598" s="7" t="str">
        <f t="shared" si="87"/>
        <v>2002.3</v>
      </c>
      <c r="B5598" s="54">
        <v>37463</v>
      </c>
      <c r="C5598" s="52">
        <v>5.31</v>
      </c>
      <c r="D5598" s="9"/>
    </row>
    <row r="5599" spans="1:4" x14ac:dyDescent="0.25">
      <c r="A5599" s="7" t="str">
        <f t="shared" si="87"/>
        <v>2002.3</v>
      </c>
      <c r="B5599" s="54">
        <v>37462</v>
      </c>
      <c r="C5599" s="52">
        <v>5.3</v>
      </c>
      <c r="D5599" s="9"/>
    </row>
    <row r="5600" spans="1:4" x14ac:dyDescent="0.25">
      <c r="A5600" s="7" t="str">
        <f t="shared" si="87"/>
        <v>2002.3</v>
      </c>
      <c r="B5600" s="54">
        <v>37461</v>
      </c>
      <c r="C5600" s="52">
        <v>5.31</v>
      </c>
      <c r="D5600" s="9"/>
    </row>
    <row r="5601" spans="1:4" x14ac:dyDescent="0.25">
      <c r="A5601" s="7" t="str">
        <f t="shared" si="87"/>
        <v>2002.3</v>
      </c>
      <c r="B5601" s="54">
        <v>37460</v>
      </c>
      <c r="C5601" s="52">
        <v>5.28</v>
      </c>
      <c r="D5601" s="9"/>
    </row>
    <row r="5602" spans="1:4" x14ac:dyDescent="0.25">
      <c r="A5602" s="7" t="str">
        <f t="shared" si="87"/>
        <v>2002.3</v>
      </c>
      <c r="B5602" s="54">
        <v>37459</v>
      </c>
      <c r="C5602" s="52">
        <v>5.29</v>
      </c>
      <c r="D5602" s="9"/>
    </row>
    <row r="5603" spans="1:4" x14ac:dyDescent="0.25">
      <c r="A5603" s="7" t="str">
        <f t="shared" si="87"/>
        <v>2002.3</v>
      </c>
      <c r="B5603" s="54">
        <v>37456</v>
      </c>
      <c r="C5603" s="52">
        <v>5.32</v>
      </c>
      <c r="D5603" s="9"/>
    </row>
    <row r="5604" spans="1:4" x14ac:dyDescent="0.25">
      <c r="A5604" s="7" t="str">
        <f t="shared" si="87"/>
        <v>2002.3</v>
      </c>
      <c r="B5604" s="54">
        <v>37455</v>
      </c>
      <c r="C5604" s="52">
        <v>5.41</v>
      </c>
      <c r="D5604" s="9"/>
    </row>
    <row r="5605" spans="1:4" x14ac:dyDescent="0.25">
      <c r="A5605" s="7" t="str">
        <f t="shared" si="87"/>
        <v>2002.3</v>
      </c>
      <c r="B5605" s="54">
        <v>37454</v>
      </c>
      <c r="C5605" s="52">
        <v>5.42</v>
      </c>
      <c r="D5605" s="9"/>
    </row>
    <row r="5606" spans="1:4" x14ac:dyDescent="0.25">
      <c r="A5606" s="7" t="str">
        <f t="shared" si="87"/>
        <v>2002.3</v>
      </c>
      <c r="B5606" s="54">
        <v>37453</v>
      </c>
      <c r="C5606" s="52">
        <v>5.45</v>
      </c>
      <c r="D5606" s="9"/>
    </row>
    <row r="5607" spans="1:4" x14ac:dyDescent="0.25">
      <c r="A5607" s="7" t="str">
        <f t="shared" si="87"/>
        <v>2002.3</v>
      </c>
      <c r="B5607" s="54">
        <v>37452</v>
      </c>
      <c r="C5607" s="52">
        <v>5.39</v>
      </c>
      <c r="D5607" s="9"/>
    </row>
    <row r="5608" spans="1:4" x14ac:dyDescent="0.25">
      <c r="A5608" s="7" t="str">
        <f t="shared" si="87"/>
        <v>2002.3</v>
      </c>
      <c r="B5608" s="54">
        <v>37449</v>
      </c>
      <c r="C5608" s="52">
        <v>5.33</v>
      </c>
      <c r="D5608" s="9"/>
    </row>
    <row r="5609" spans="1:4" x14ac:dyDescent="0.25">
      <c r="A5609" s="7" t="str">
        <f t="shared" si="87"/>
        <v>2002.3</v>
      </c>
      <c r="B5609" s="54">
        <v>37448</v>
      </c>
      <c r="C5609" s="52">
        <v>5.35</v>
      </c>
      <c r="D5609" s="9"/>
    </row>
    <row r="5610" spans="1:4" x14ac:dyDescent="0.25">
      <c r="A5610" s="7" t="str">
        <f t="shared" si="87"/>
        <v>2002.3</v>
      </c>
      <c r="B5610" s="54">
        <v>37447</v>
      </c>
      <c r="C5610" s="52">
        <v>5.36</v>
      </c>
      <c r="D5610" s="9"/>
    </row>
    <row r="5611" spans="1:4" x14ac:dyDescent="0.25">
      <c r="A5611" s="7" t="str">
        <f t="shared" si="87"/>
        <v>2002.3</v>
      </c>
      <c r="B5611" s="54">
        <v>37446</v>
      </c>
      <c r="C5611" s="52">
        <v>5.43</v>
      </c>
      <c r="D5611" s="9"/>
    </row>
    <row r="5612" spans="1:4" x14ac:dyDescent="0.25">
      <c r="A5612" s="7" t="str">
        <f t="shared" si="87"/>
        <v>2002.3</v>
      </c>
      <c r="B5612" s="54">
        <v>37445</v>
      </c>
      <c r="C5612" s="52">
        <v>5.5</v>
      </c>
      <c r="D5612" s="9"/>
    </row>
    <row r="5613" spans="1:4" x14ac:dyDescent="0.25">
      <c r="A5613" s="7" t="str">
        <f t="shared" si="87"/>
        <v>2002.3</v>
      </c>
      <c r="B5613" s="54">
        <v>37442</v>
      </c>
      <c r="C5613" s="52">
        <v>5.5</v>
      </c>
      <c r="D5613" s="9"/>
    </row>
    <row r="5614" spans="1:4" x14ac:dyDescent="0.25">
      <c r="A5614" s="7" t="str">
        <f t="shared" si="87"/>
        <v>2002.3</v>
      </c>
      <c r="B5614" s="54">
        <v>37441</v>
      </c>
      <c r="C5614" s="52">
        <v>5.45</v>
      </c>
      <c r="D5614" s="9"/>
    </row>
    <row r="5615" spans="1:4" x14ac:dyDescent="0.25">
      <c r="A5615" s="7" t="str">
        <f t="shared" si="87"/>
        <v>2002.3</v>
      </c>
      <c r="B5615" s="54">
        <v>37440</v>
      </c>
      <c r="C5615" s="52">
        <v>5.45</v>
      </c>
      <c r="D5615" s="9"/>
    </row>
    <row r="5616" spans="1:4" x14ac:dyDescent="0.25">
      <c r="A5616" s="7" t="str">
        <f t="shared" si="87"/>
        <v>2002.3</v>
      </c>
      <c r="B5616" s="54">
        <v>37439</v>
      </c>
      <c r="C5616" s="52">
        <v>5.46</v>
      </c>
      <c r="D5616" s="9"/>
    </row>
    <row r="5617" spans="1:4" x14ac:dyDescent="0.25">
      <c r="A5617" s="7" t="str">
        <f t="shared" si="87"/>
        <v>2002.3</v>
      </c>
      <c r="B5617" s="54">
        <v>37438</v>
      </c>
      <c r="C5617" s="52">
        <v>5.51</v>
      </c>
      <c r="D5617" s="9"/>
    </row>
    <row r="5618" spans="1:4" x14ac:dyDescent="0.25">
      <c r="A5618" s="7" t="str">
        <f t="shared" si="87"/>
        <v>2002.2</v>
      </c>
      <c r="B5618" s="54">
        <v>37435</v>
      </c>
      <c r="C5618" s="52">
        <v>5.52</v>
      </c>
      <c r="D5618" s="9"/>
    </row>
    <row r="5619" spans="1:4" x14ac:dyDescent="0.25">
      <c r="A5619" s="7" t="str">
        <f t="shared" si="87"/>
        <v>2002.2</v>
      </c>
      <c r="B5619" s="54">
        <v>37434</v>
      </c>
      <c r="C5619" s="52">
        <v>5.52</v>
      </c>
      <c r="D5619" s="9"/>
    </row>
    <row r="5620" spans="1:4" x14ac:dyDescent="0.25">
      <c r="A5620" s="7" t="str">
        <f t="shared" si="87"/>
        <v>2002.2</v>
      </c>
      <c r="B5620" s="54">
        <v>37433</v>
      </c>
      <c r="C5620" s="52">
        <v>5.42</v>
      </c>
      <c r="D5620" s="9"/>
    </row>
    <row r="5621" spans="1:4" x14ac:dyDescent="0.25">
      <c r="A5621" s="7" t="str">
        <f t="shared" si="87"/>
        <v>2002.2</v>
      </c>
      <c r="B5621" s="54">
        <v>37432</v>
      </c>
      <c r="C5621" s="52">
        <v>5.45</v>
      </c>
      <c r="D5621" s="9"/>
    </row>
    <row r="5622" spans="1:4" x14ac:dyDescent="0.25">
      <c r="A5622" s="7" t="str">
        <f t="shared" si="87"/>
        <v>2002.2</v>
      </c>
      <c r="B5622" s="54">
        <v>37431</v>
      </c>
      <c r="C5622" s="52">
        <v>5.46</v>
      </c>
      <c r="D5622" s="9"/>
    </row>
    <row r="5623" spans="1:4" x14ac:dyDescent="0.25">
      <c r="A5623" s="7" t="str">
        <f t="shared" si="87"/>
        <v>2002.2</v>
      </c>
      <c r="B5623" s="54">
        <v>37428</v>
      </c>
      <c r="C5623" s="52">
        <v>5.4</v>
      </c>
      <c r="D5623" s="9"/>
    </row>
    <row r="5624" spans="1:4" x14ac:dyDescent="0.25">
      <c r="A5624" s="7" t="str">
        <f t="shared" si="87"/>
        <v>2002.2</v>
      </c>
      <c r="B5624" s="54">
        <v>37427</v>
      </c>
      <c r="C5624" s="52">
        <v>5.46</v>
      </c>
      <c r="D5624" s="9"/>
    </row>
    <row r="5625" spans="1:4" x14ac:dyDescent="0.25">
      <c r="A5625" s="7" t="str">
        <f t="shared" si="87"/>
        <v>2002.2</v>
      </c>
      <c r="B5625" s="54">
        <v>37426</v>
      </c>
      <c r="C5625" s="52">
        <v>5.39</v>
      </c>
      <c r="D5625" s="9"/>
    </row>
    <row r="5626" spans="1:4" x14ac:dyDescent="0.25">
      <c r="A5626" s="7" t="str">
        <f t="shared" si="87"/>
        <v>2002.2</v>
      </c>
      <c r="B5626" s="54">
        <v>37425</v>
      </c>
      <c r="C5626" s="52">
        <v>5.46</v>
      </c>
      <c r="D5626" s="9"/>
    </row>
    <row r="5627" spans="1:4" x14ac:dyDescent="0.25">
      <c r="A5627" s="7" t="str">
        <f t="shared" si="87"/>
        <v>2002.2</v>
      </c>
      <c r="B5627" s="54">
        <v>37424</v>
      </c>
      <c r="C5627" s="52">
        <v>5.47</v>
      </c>
      <c r="D5627" s="9"/>
    </row>
    <row r="5628" spans="1:4" x14ac:dyDescent="0.25">
      <c r="A5628" s="7" t="str">
        <f t="shared" si="87"/>
        <v>2002.2</v>
      </c>
      <c r="B5628" s="54">
        <v>37421</v>
      </c>
      <c r="C5628" s="52">
        <v>5.42</v>
      </c>
      <c r="D5628" s="9"/>
    </row>
    <row r="5629" spans="1:4" x14ac:dyDescent="0.25">
      <c r="A5629" s="7" t="str">
        <f t="shared" si="87"/>
        <v>2002.2</v>
      </c>
      <c r="B5629" s="54">
        <v>37420</v>
      </c>
      <c r="C5629" s="52">
        <v>5.51</v>
      </c>
      <c r="D5629" s="9"/>
    </row>
    <row r="5630" spans="1:4" x14ac:dyDescent="0.25">
      <c r="A5630" s="7" t="str">
        <f t="shared" si="87"/>
        <v>2002.2</v>
      </c>
      <c r="B5630" s="54">
        <v>37419</v>
      </c>
      <c r="C5630" s="52">
        <v>5.53</v>
      </c>
      <c r="D5630" s="9"/>
    </row>
    <row r="5631" spans="1:4" x14ac:dyDescent="0.25">
      <c r="A5631" s="7" t="str">
        <f t="shared" si="87"/>
        <v>2002.2</v>
      </c>
      <c r="B5631" s="54">
        <v>37418</v>
      </c>
      <c r="C5631" s="52">
        <v>5.56</v>
      </c>
      <c r="D5631" s="9"/>
    </row>
    <row r="5632" spans="1:4" x14ac:dyDescent="0.25">
      <c r="A5632" s="7" t="str">
        <f t="shared" si="87"/>
        <v>2002.2</v>
      </c>
      <c r="B5632" s="54">
        <v>37417</v>
      </c>
      <c r="C5632" s="52">
        <v>5.62</v>
      </c>
      <c r="D5632" s="9"/>
    </row>
    <row r="5633" spans="1:4" x14ac:dyDescent="0.25">
      <c r="A5633" s="7" t="str">
        <f t="shared" si="87"/>
        <v>2002.2</v>
      </c>
      <c r="B5633" s="54">
        <v>37414</v>
      </c>
      <c r="C5633" s="52">
        <v>5.65</v>
      </c>
      <c r="D5633" s="9"/>
    </row>
    <row r="5634" spans="1:4" x14ac:dyDescent="0.25">
      <c r="A5634" s="7" t="str">
        <f t="shared" si="87"/>
        <v>2002.2</v>
      </c>
      <c r="B5634" s="54">
        <v>37413</v>
      </c>
      <c r="C5634" s="52">
        <v>5.61</v>
      </c>
      <c r="D5634" s="9"/>
    </row>
    <row r="5635" spans="1:4" x14ac:dyDescent="0.25">
      <c r="A5635" s="7" t="str">
        <f t="shared" si="87"/>
        <v>2002.2</v>
      </c>
      <c r="B5635" s="54">
        <v>37412</v>
      </c>
      <c r="C5635" s="52">
        <v>5.66</v>
      </c>
      <c r="D5635" s="9"/>
    </row>
    <row r="5636" spans="1:4" x14ac:dyDescent="0.25">
      <c r="A5636" s="7" t="str">
        <f t="shared" ref="A5636:A5699" si="88">YEAR(B5636)&amp;"."&amp;INT((MONTH(B5636)-1)/3)+1</f>
        <v>2002.2</v>
      </c>
      <c r="B5636" s="54">
        <v>37411</v>
      </c>
      <c r="C5636" s="52">
        <v>5.61</v>
      </c>
      <c r="D5636" s="9"/>
    </row>
    <row r="5637" spans="1:4" x14ac:dyDescent="0.25">
      <c r="A5637" s="7" t="str">
        <f t="shared" si="88"/>
        <v>2002.2</v>
      </c>
      <c r="B5637" s="54">
        <v>37410</v>
      </c>
      <c r="C5637" s="52">
        <v>5.63</v>
      </c>
      <c r="D5637" s="9"/>
    </row>
    <row r="5638" spans="1:4" x14ac:dyDescent="0.25">
      <c r="A5638" s="7" t="str">
        <f t="shared" si="88"/>
        <v>2002.2</v>
      </c>
      <c r="B5638" s="54">
        <v>37407</v>
      </c>
      <c r="C5638" s="52">
        <v>5.64</v>
      </c>
      <c r="D5638" s="9"/>
    </row>
    <row r="5639" spans="1:4" x14ac:dyDescent="0.25">
      <c r="A5639" s="7" t="str">
        <f t="shared" si="88"/>
        <v>2002.2</v>
      </c>
      <c r="B5639" s="54">
        <v>37406</v>
      </c>
      <c r="C5639" s="52">
        <v>5.61</v>
      </c>
      <c r="D5639" s="9"/>
    </row>
    <row r="5640" spans="1:4" x14ac:dyDescent="0.25">
      <c r="A5640" s="7" t="str">
        <f t="shared" si="88"/>
        <v>2002.2</v>
      </c>
      <c r="B5640" s="54">
        <v>37405</v>
      </c>
      <c r="C5640" s="52">
        <v>5.63</v>
      </c>
      <c r="D5640" s="9"/>
    </row>
    <row r="5641" spans="1:4" x14ac:dyDescent="0.25">
      <c r="A5641" s="7" t="str">
        <f t="shared" si="88"/>
        <v>2002.2</v>
      </c>
      <c r="B5641" s="54">
        <v>37404</v>
      </c>
      <c r="C5641" s="52">
        <v>5.67</v>
      </c>
      <c r="D5641" s="9"/>
    </row>
    <row r="5642" spans="1:4" x14ac:dyDescent="0.25">
      <c r="A5642" s="7" t="str">
        <f t="shared" si="88"/>
        <v>2002.2</v>
      </c>
      <c r="B5642" s="54">
        <v>37403</v>
      </c>
      <c r="C5642" s="52">
        <v>5.67</v>
      </c>
      <c r="D5642" s="9"/>
    </row>
    <row r="5643" spans="1:4" x14ac:dyDescent="0.25">
      <c r="A5643" s="7" t="str">
        <f t="shared" si="88"/>
        <v>2002.2</v>
      </c>
      <c r="B5643" s="54">
        <v>37400</v>
      </c>
      <c r="C5643" s="52">
        <v>5.67</v>
      </c>
      <c r="D5643" s="9"/>
    </row>
    <row r="5644" spans="1:4" x14ac:dyDescent="0.25">
      <c r="A5644" s="7" t="str">
        <f t="shared" si="88"/>
        <v>2002.2</v>
      </c>
      <c r="B5644" s="54">
        <v>37399</v>
      </c>
      <c r="C5644" s="52">
        <v>5.66</v>
      </c>
      <c r="D5644" s="9"/>
    </row>
    <row r="5645" spans="1:4" x14ac:dyDescent="0.25">
      <c r="A5645" s="7" t="str">
        <f t="shared" si="88"/>
        <v>2002.2</v>
      </c>
      <c r="B5645" s="54">
        <v>37398</v>
      </c>
      <c r="C5645" s="52">
        <v>5.63</v>
      </c>
      <c r="D5645" s="9"/>
    </row>
    <row r="5646" spans="1:4" x14ac:dyDescent="0.25">
      <c r="A5646" s="7" t="str">
        <f t="shared" si="88"/>
        <v>2002.2</v>
      </c>
      <c r="B5646" s="54">
        <v>37397</v>
      </c>
      <c r="C5646" s="52">
        <v>5.66</v>
      </c>
      <c r="D5646" s="9"/>
    </row>
    <row r="5647" spans="1:4" x14ac:dyDescent="0.25">
      <c r="A5647" s="7" t="str">
        <f t="shared" si="88"/>
        <v>2002.2</v>
      </c>
      <c r="B5647" s="54">
        <v>37396</v>
      </c>
      <c r="C5647" s="52">
        <v>5.69</v>
      </c>
      <c r="D5647" s="9"/>
    </row>
    <row r="5648" spans="1:4" x14ac:dyDescent="0.25">
      <c r="A5648" s="7" t="str">
        <f t="shared" si="88"/>
        <v>2002.2</v>
      </c>
      <c r="B5648" s="54">
        <v>37393</v>
      </c>
      <c r="C5648" s="52">
        <v>5.75</v>
      </c>
      <c r="D5648" s="9"/>
    </row>
    <row r="5649" spans="1:4" x14ac:dyDescent="0.25">
      <c r="A5649" s="7" t="str">
        <f t="shared" si="88"/>
        <v>2002.2</v>
      </c>
      <c r="B5649" s="54">
        <v>37392</v>
      </c>
      <c r="C5649" s="52">
        <v>5.69</v>
      </c>
      <c r="D5649" s="9"/>
    </row>
    <row r="5650" spans="1:4" x14ac:dyDescent="0.25">
      <c r="A5650" s="7" t="str">
        <f t="shared" si="88"/>
        <v>2002.2</v>
      </c>
      <c r="B5650" s="54">
        <v>37391</v>
      </c>
      <c r="C5650" s="52">
        <v>5.74</v>
      </c>
      <c r="D5650" s="9"/>
    </row>
    <row r="5651" spans="1:4" x14ac:dyDescent="0.25">
      <c r="A5651" s="7" t="str">
        <f t="shared" si="88"/>
        <v>2002.2</v>
      </c>
      <c r="B5651" s="54">
        <v>37390</v>
      </c>
      <c r="C5651" s="52">
        <v>5.76</v>
      </c>
      <c r="D5651" s="9"/>
    </row>
    <row r="5652" spans="1:4" x14ac:dyDescent="0.25">
      <c r="A5652" s="7" t="str">
        <f t="shared" si="88"/>
        <v>2002.2</v>
      </c>
      <c r="B5652" s="54">
        <v>37389</v>
      </c>
      <c r="C5652" s="52">
        <v>5.68</v>
      </c>
      <c r="D5652" s="9"/>
    </row>
    <row r="5653" spans="1:4" x14ac:dyDescent="0.25">
      <c r="A5653" s="7" t="str">
        <f t="shared" si="88"/>
        <v>2002.2</v>
      </c>
      <c r="B5653" s="54">
        <v>37386</v>
      </c>
      <c r="C5653" s="52">
        <v>5.61</v>
      </c>
      <c r="D5653" s="9"/>
    </row>
    <row r="5654" spans="1:4" x14ac:dyDescent="0.25">
      <c r="A5654" s="7" t="str">
        <f t="shared" si="88"/>
        <v>2002.2</v>
      </c>
      <c r="B5654" s="54">
        <v>37385</v>
      </c>
      <c r="C5654" s="52">
        <v>5.64</v>
      </c>
      <c r="D5654" s="9"/>
    </row>
    <row r="5655" spans="1:4" x14ac:dyDescent="0.25">
      <c r="A5655" s="7" t="str">
        <f t="shared" si="88"/>
        <v>2002.2</v>
      </c>
      <c r="B5655" s="54">
        <v>37384</v>
      </c>
      <c r="C5655" s="52">
        <v>5.66</v>
      </c>
      <c r="D5655" s="9"/>
    </row>
    <row r="5656" spans="1:4" x14ac:dyDescent="0.25">
      <c r="A5656" s="7" t="str">
        <f t="shared" si="88"/>
        <v>2002.2</v>
      </c>
      <c r="B5656" s="54">
        <v>37383</v>
      </c>
      <c r="C5656" s="52">
        <v>5.55</v>
      </c>
      <c r="D5656" s="9"/>
    </row>
    <row r="5657" spans="1:4" x14ac:dyDescent="0.25">
      <c r="A5657" s="7" t="str">
        <f t="shared" si="88"/>
        <v>2002.2</v>
      </c>
      <c r="B5657" s="54">
        <v>37382</v>
      </c>
      <c r="C5657" s="52">
        <v>5.55</v>
      </c>
      <c r="D5657" s="9"/>
    </row>
    <row r="5658" spans="1:4" x14ac:dyDescent="0.25">
      <c r="A5658" s="7" t="str">
        <f t="shared" si="88"/>
        <v>2002.2</v>
      </c>
      <c r="B5658" s="54">
        <v>37379</v>
      </c>
      <c r="C5658" s="52">
        <v>5.54</v>
      </c>
      <c r="D5658" s="9"/>
    </row>
    <row r="5659" spans="1:4" x14ac:dyDescent="0.25">
      <c r="A5659" s="7" t="str">
        <f t="shared" si="88"/>
        <v>2002.2</v>
      </c>
      <c r="B5659" s="54">
        <v>37378</v>
      </c>
      <c r="C5659" s="52">
        <v>5.59</v>
      </c>
      <c r="D5659" s="9"/>
    </row>
    <row r="5660" spans="1:4" x14ac:dyDescent="0.25">
      <c r="A5660" s="7" t="str">
        <f t="shared" si="88"/>
        <v>2002.2</v>
      </c>
      <c r="B5660" s="54">
        <v>37377</v>
      </c>
      <c r="C5660" s="52">
        <v>5.57</v>
      </c>
      <c r="D5660" s="9"/>
    </row>
    <row r="5661" spans="1:4" x14ac:dyDescent="0.25">
      <c r="A5661" s="7" t="str">
        <f t="shared" si="88"/>
        <v>2002.2</v>
      </c>
      <c r="B5661" s="54">
        <v>37376</v>
      </c>
      <c r="C5661" s="52">
        <v>5.6</v>
      </c>
      <c r="D5661" s="9"/>
    </row>
    <row r="5662" spans="1:4" x14ac:dyDescent="0.25">
      <c r="A5662" s="7" t="str">
        <f t="shared" si="88"/>
        <v>2002.2</v>
      </c>
      <c r="B5662" s="54">
        <v>37375</v>
      </c>
      <c r="C5662" s="52">
        <v>5.59</v>
      </c>
      <c r="D5662" s="9"/>
    </row>
    <row r="5663" spans="1:4" x14ac:dyDescent="0.25">
      <c r="A5663" s="7" t="str">
        <f t="shared" si="88"/>
        <v>2002.2</v>
      </c>
      <c r="B5663" s="54">
        <v>37372</v>
      </c>
      <c r="C5663" s="52">
        <v>5.59</v>
      </c>
      <c r="D5663" s="9"/>
    </row>
    <row r="5664" spans="1:4" x14ac:dyDescent="0.25">
      <c r="A5664" s="7" t="str">
        <f t="shared" si="88"/>
        <v>2002.2</v>
      </c>
      <c r="B5664" s="54">
        <v>37371</v>
      </c>
      <c r="C5664" s="52">
        <v>5.61</v>
      </c>
      <c r="D5664" s="9"/>
    </row>
    <row r="5665" spans="1:4" x14ac:dyDescent="0.25">
      <c r="A5665" s="7" t="str">
        <f t="shared" si="88"/>
        <v>2002.2</v>
      </c>
      <c r="B5665" s="54">
        <v>37370</v>
      </c>
      <c r="C5665" s="52">
        <v>5.61</v>
      </c>
      <c r="D5665" s="9"/>
    </row>
    <row r="5666" spans="1:4" x14ac:dyDescent="0.25">
      <c r="A5666" s="7" t="str">
        <f t="shared" si="88"/>
        <v>2002.2</v>
      </c>
      <c r="B5666" s="54">
        <v>37369</v>
      </c>
      <c r="C5666" s="52">
        <v>5.65</v>
      </c>
      <c r="D5666" s="9"/>
    </row>
    <row r="5667" spans="1:4" x14ac:dyDescent="0.25">
      <c r="A5667" s="7" t="str">
        <f t="shared" si="88"/>
        <v>2002.2</v>
      </c>
      <c r="B5667" s="54">
        <v>37368</v>
      </c>
      <c r="C5667" s="52">
        <v>5.68</v>
      </c>
      <c r="D5667" s="9"/>
    </row>
    <row r="5668" spans="1:4" x14ac:dyDescent="0.25">
      <c r="A5668" s="7" t="str">
        <f t="shared" si="88"/>
        <v>2002.2</v>
      </c>
      <c r="B5668" s="54">
        <v>37365</v>
      </c>
      <c r="C5668" s="52">
        <v>5.69</v>
      </c>
      <c r="D5668" s="9"/>
    </row>
    <row r="5669" spans="1:4" x14ac:dyDescent="0.25">
      <c r="A5669" s="7" t="str">
        <f t="shared" si="88"/>
        <v>2002.2</v>
      </c>
      <c r="B5669" s="54">
        <v>37364</v>
      </c>
      <c r="C5669" s="52">
        <v>5.72</v>
      </c>
      <c r="D5669" s="9"/>
    </row>
    <row r="5670" spans="1:4" x14ac:dyDescent="0.25">
      <c r="A5670" s="7" t="str">
        <f t="shared" si="88"/>
        <v>2002.2</v>
      </c>
      <c r="B5670" s="54">
        <v>37363</v>
      </c>
      <c r="C5670" s="52">
        <v>5.72</v>
      </c>
      <c r="D5670" s="9"/>
    </row>
    <row r="5671" spans="1:4" x14ac:dyDescent="0.25">
      <c r="A5671" s="7" t="str">
        <f t="shared" si="88"/>
        <v>2002.2</v>
      </c>
      <c r="B5671" s="54">
        <v>37362</v>
      </c>
      <c r="C5671" s="52">
        <v>5.66</v>
      </c>
      <c r="D5671" s="9"/>
    </row>
    <row r="5672" spans="1:4" x14ac:dyDescent="0.25">
      <c r="A5672" s="7" t="str">
        <f t="shared" si="88"/>
        <v>2002.2</v>
      </c>
      <c r="B5672" s="54">
        <v>37361</v>
      </c>
      <c r="C5672" s="52">
        <v>5.63</v>
      </c>
      <c r="D5672" s="9"/>
    </row>
    <row r="5673" spans="1:4" x14ac:dyDescent="0.25">
      <c r="A5673" s="7" t="str">
        <f t="shared" si="88"/>
        <v>2002.2</v>
      </c>
      <c r="B5673" s="54">
        <v>37358</v>
      </c>
      <c r="C5673" s="52">
        <v>5.65</v>
      </c>
      <c r="D5673" s="9"/>
    </row>
    <row r="5674" spans="1:4" x14ac:dyDescent="0.25">
      <c r="A5674" s="7" t="str">
        <f t="shared" si="88"/>
        <v>2002.2</v>
      </c>
      <c r="B5674" s="54">
        <v>37357</v>
      </c>
      <c r="C5674" s="52">
        <v>5.67</v>
      </c>
      <c r="D5674" s="9"/>
    </row>
    <row r="5675" spans="1:4" x14ac:dyDescent="0.25">
      <c r="A5675" s="7" t="str">
        <f t="shared" si="88"/>
        <v>2002.2</v>
      </c>
      <c r="B5675" s="54">
        <v>37356</v>
      </c>
      <c r="C5675" s="52">
        <v>5.69</v>
      </c>
      <c r="D5675" s="9"/>
    </row>
    <row r="5676" spans="1:4" x14ac:dyDescent="0.25">
      <c r="A5676" s="7" t="str">
        <f t="shared" si="88"/>
        <v>2002.2</v>
      </c>
      <c r="B5676" s="54">
        <v>37355</v>
      </c>
      <c r="C5676" s="52">
        <v>5.68</v>
      </c>
      <c r="D5676" s="9"/>
    </row>
    <row r="5677" spans="1:4" x14ac:dyDescent="0.25">
      <c r="A5677" s="7" t="str">
        <f t="shared" si="88"/>
        <v>2002.2</v>
      </c>
      <c r="B5677" s="54">
        <v>37354</v>
      </c>
      <c r="C5677" s="52">
        <v>5.7</v>
      </c>
      <c r="D5677" s="9"/>
    </row>
    <row r="5678" spans="1:4" x14ac:dyDescent="0.25">
      <c r="A5678" s="7" t="str">
        <f t="shared" si="88"/>
        <v>2002.2</v>
      </c>
      <c r="B5678" s="54">
        <v>37351</v>
      </c>
      <c r="C5678" s="52">
        <v>5.68</v>
      </c>
      <c r="D5678" s="9"/>
    </row>
    <row r="5679" spans="1:4" x14ac:dyDescent="0.25">
      <c r="A5679" s="7" t="str">
        <f t="shared" si="88"/>
        <v>2002.2</v>
      </c>
      <c r="B5679" s="54">
        <v>37350</v>
      </c>
      <c r="C5679" s="52">
        <v>5.71</v>
      </c>
      <c r="D5679" s="9"/>
    </row>
    <row r="5680" spans="1:4" x14ac:dyDescent="0.25">
      <c r="A5680" s="7" t="str">
        <f t="shared" si="88"/>
        <v>2002.2</v>
      </c>
      <c r="B5680" s="54">
        <v>37349</v>
      </c>
      <c r="C5680" s="52">
        <v>5.73</v>
      </c>
      <c r="D5680" s="9"/>
    </row>
    <row r="5681" spans="1:4" x14ac:dyDescent="0.25">
      <c r="A5681" s="7" t="str">
        <f t="shared" si="88"/>
        <v>2002.2</v>
      </c>
      <c r="B5681" s="54">
        <v>37348</v>
      </c>
      <c r="C5681" s="52">
        <v>5.77</v>
      </c>
      <c r="D5681" s="9"/>
    </row>
    <row r="5682" spans="1:4" x14ac:dyDescent="0.25">
      <c r="A5682" s="7" t="str">
        <f t="shared" si="88"/>
        <v>2002.2</v>
      </c>
      <c r="B5682" s="54">
        <v>37347</v>
      </c>
      <c r="C5682" s="52">
        <v>5.83</v>
      </c>
      <c r="D5682" s="9"/>
    </row>
    <row r="5683" spans="1:4" x14ac:dyDescent="0.25">
      <c r="A5683" s="7" t="str">
        <f t="shared" si="88"/>
        <v>2002.1</v>
      </c>
      <c r="B5683" s="54">
        <v>37344</v>
      </c>
      <c r="C5683" s="52">
        <v>5.82</v>
      </c>
      <c r="D5683" s="9"/>
    </row>
    <row r="5684" spans="1:4" x14ac:dyDescent="0.25">
      <c r="A5684" s="7" t="str">
        <f t="shared" si="88"/>
        <v>2002.1</v>
      </c>
      <c r="B5684" s="54">
        <v>37343</v>
      </c>
      <c r="C5684" s="52">
        <v>5.82</v>
      </c>
      <c r="D5684" s="9"/>
    </row>
    <row r="5685" spans="1:4" x14ac:dyDescent="0.25">
      <c r="A5685" s="7" t="str">
        <f t="shared" si="88"/>
        <v>2002.1</v>
      </c>
      <c r="B5685" s="54">
        <v>37342</v>
      </c>
      <c r="C5685" s="52">
        <v>5.76</v>
      </c>
      <c r="D5685" s="9"/>
    </row>
    <row r="5686" spans="1:4" x14ac:dyDescent="0.25">
      <c r="A5686" s="7" t="str">
        <f t="shared" si="88"/>
        <v>2002.1</v>
      </c>
      <c r="B5686" s="54">
        <v>37341</v>
      </c>
      <c r="C5686" s="52">
        <v>5.75</v>
      </c>
      <c r="D5686" s="9"/>
    </row>
    <row r="5687" spans="1:4" x14ac:dyDescent="0.25">
      <c r="A5687" s="7" t="str">
        <f t="shared" si="88"/>
        <v>2002.1</v>
      </c>
      <c r="B5687" s="54">
        <v>37340</v>
      </c>
      <c r="C5687" s="52">
        <v>5.79</v>
      </c>
      <c r="D5687" s="9"/>
    </row>
    <row r="5688" spans="1:4" x14ac:dyDescent="0.25">
      <c r="A5688" s="7" t="str">
        <f t="shared" si="88"/>
        <v>2002.1</v>
      </c>
      <c r="B5688" s="54">
        <v>37337</v>
      </c>
      <c r="C5688" s="52">
        <v>5.81</v>
      </c>
      <c r="D5688" s="9"/>
    </row>
    <row r="5689" spans="1:4" x14ac:dyDescent="0.25">
      <c r="A5689" s="7" t="str">
        <f t="shared" si="88"/>
        <v>2002.1</v>
      </c>
      <c r="B5689" s="54">
        <v>37336</v>
      </c>
      <c r="C5689" s="52">
        <v>5.8</v>
      </c>
      <c r="D5689" s="9"/>
    </row>
    <row r="5690" spans="1:4" x14ac:dyDescent="0.25">
      <c r="A5690" s="7" t="str">
        <f t="shared" si="88"/>
        <v>2002.1</v>
      </c>
      <c r="B5690" s="54">
        <v>37335</v>
      </c>
      <c r="C5690" s="52">
        <v>5.81</v>
      </c>
      <c r="D5690" s="9"/>
    </row>
    <row r="5691" spans="1:4" x14ac:dyDescent="0.25">
      <c r="A5691" s="7" t="str">
        <f t="shared" si="88"/>
        <v>2002.1</v>
      </c>
      <c r="B5691" s="54">
        <v>37334</v>
      </c>
      <c r="C5691" s="52">
        <v>5.74</v>
      </c>
      <c r="D5691" s="9"/>
    </row>
    <row r="5692" spans="1:4" x14ac:dyDescent="0.25">
      <c r="A5692" s="7" t="str">
        <f t="shared" si="88"/>
        <v>2002.1</v>
      </c>
      <c r="B5692" s="54">
        <v>37333</v>
      </c>
      <c r="C5692" s="52">
        <v>5.74</v>
      </c>
      <c r="D5692" s="9"/>
    </row>
    <row r="5693" spans="1:4" x14ac:dyDescent="0.25">
      <c r="A5693" s="7" t="str">
        <f t="shared" si="88"/>
        <v>2002.1</v>
      </c>
      <c r="B5693" s="54">
        <v>37330</v>
      </c>
      <c r="C5693" s="52">
        <v>5.78</v>
      </c>
      <c r="D5693" s="9"/>
    </row>
    <row r="5694" spans="1:4" x14ac:dyDescent="0.25">
      <c r="A5694" s="7" t="str">
        <f t="shared" si="88"/>
        <v>2002.1</v>
      </c>
      <c r="B5694" s="54">
        <v>37329</v>
      </c>
      <c r="C5694" s="52">
        <v>5.82</v>
      </c>
      <c r="D5694" s="9"/>
    </row>
    <row r="5695" spans="1:4" x14ac:dyDescent="0.25">
      <c r="A5695" s="7" t="str">
        <f t="shared" si="88"/>
        <v>2002.1</v>
      </c>
      <c r="B5695" s="54">
        <v>37328</v>
      </c>
      <c r="C5695" s="52">
        <v>5.72</v>
      </c>
      <c r="D5695" s="9"/>
    </row>
    <row r="5696" spans="1:4" x14ac:dyDescent="0.25">
      <c r="A5696" s="7" t="str">
        <f t="shared" si="88"/>
        <v>2002.1</v>
      </c>
      <c r="B5696" s="54">
        <v>37327</v>
      </c>
      <c r="C5696" s="52">
        <v>5.72</v>
      </c>
      <c r="D5696" s="9"/>
    </row>
    <row r="5697" spans="1:4" x14ac:dyDescent="0.25">
      <c r="A5697" s="7" t="str">
        <f t="shared" si="88"/>
        <v>2002.1</v>
      </c>
      <c r="B5697" s="54">
        <v>37326</v>
      </c>
      <c r="C5697" s="52">
        <v>5.7</v>
      </c>
      <c r="D5697" s="9"/>
    </row>
    <row r="5698" spans="1:4" x14ac:dyDescent="0.25">
      <c r="A5698" s="7" t="str">
        <f t="shared" si="88"/>
        <v>2002.1</v>
      </c>
      <c r="B5698" s="54">
        <v>37323</v>
      </c>
      <c r="C5698" s="52">
        <v>5.71</v>
      </c>
      <c r="D5698" s="9"/>
    </row>
    <row r="5699" spans="1:4" x14ac:dyDescent="0.25">
      <c r="A5699" s="7" t="str">
        <f t="shared" si="88"/>
        <v>2002.1</v>
      </c>
      <c r="B5699" s="54">
        <v>37322</v>
      </c>
      <c r="C5699" s="52">
        <v>5.64</v>
      </c>
      <c r="D5699" s="9"/>
    </row>
    <row r="5700" spans="1:4" x14ac:dyDescent="0.25">
      <c r="A5700" s="7" t="str">
        <f t="shared" ref="A5700:A5763" si="89">YEAR(B5700)&amp;"."&amp;INT((MONTH(B5700)-1)/3)+1</f>
        <v>2002.1</v>
      </c>
      <c r="B5700" s="54">
        <v>37321</v>
      </c>
      <c r="C5700" s="52">
        <v>5.53</v>
      </c>
      <c r="D5700" s="9"/>
    </row>
    <row r="5701" spans="1:4" x14ac:dyDescent="0.25">
      <c r="A5701" s="7" t="str">
        <f t="shared" si="89"/>
        <v>2002.1</v>
      </c>
      <c r="B5701" s="54">
        <v>37320</v>
      </c>
      <c r="C5701" s="52">
        <v>5.49</v>
      </c>
      <c r="D5701" s="9"/>
    </row>
    <row r="5702" spans="1:4" x14ac:dyDescent="0.25">
      <c r="A5702" s="7" t="str">
        <f t="shared" si="89"/>
        <v>2002.1</v>
      </c>
      <c r="B5702" s="54">
        <v>37319</v>
      </c>
      <c r="C5702" s="52">
        <v>5.51</v>
      </c>
      <c r="D5702" s="9"/>
    </row>
    <row r="5703" spans="1:4" x14ac:dyDescent="0.25">
      <c r="A5703" s="7" t="str">
        <f t="shared" si="89"/>
        <v>2002.1</v>
      </c>
      <c r="B5703" s="54">
        <v>37316</v>
      </c>
      <c r="C5703" s="52">
        <v>5.5</v>
      </c>
      <c r="D5703" s="9"/>
    </row>
    <row r="5704" spans="1:4" x14ac:dyDescent="0.25">
      <c r="A5704" s="7" t="str">
        <f t="shared" si="89"/>
        <v>2002.1</v>
      </c>
      <c r="B5704" s="54">
        <v>37315</v>
      </c>
      <c r="C5704" s="52">
        <v>5.42</v>
      </c>
      <c r="D5704" s="9"/>
    </row>
    <row r="5705" spans="1:4" x14ac:dyDescent="0.25">
      <c r="A5705" s="7" t="str">
        <f t="shared" si="89"/>
        <v>2002.1</v>
      </c>
      <c r="B5705" s="54">
        <v>37314</v>
      </c>
      <c r="C5705" s="52">
        <v>5.37</v>
      </c>
      <c r="D5705" s="9"/>
    </row>
    <row r="5706" spans="1:4" x14ac:dyDescent="0.25">
      <c r="A5706" s="7" t="str">
        <f t="shared" si="89"/>
        <v>2002.1</v>
      </c>
      <c r="B5706" s="54">
        <v>37313</v>
      </c>
      <c r="C5706" s="52">
        <v>5.42</v>
      </c>
      <c r="D5706" s="9"/>
    </row>
    <row r="5707" spans="1:4" x14ac:dyDescent="0.25">
      <c r="A5707" s="7" t="str">
        <f t="shared" si="89"/>
        <v>2002.1</v>
      </c>
      <c r="B5707" s="54">
        <v>37312</v>
      </c>
      <c r="C5707" s="52">
        <v>5.37</v>
      </c>
      <c r="D5707" s="9"/>
    </row>
    <row r="5708" spans="1:4" x14ac:dyDescent="0.25">
      <c r="A5708" s="7" t="str">
        <f t="shared" si="89"/>
        <v>2002.1</v>
      </c>
      <c r="B5708" s="54">
        <v>37309</v>
      </c>
      <c r="C5708" s="52">
        <v>5.34</v>
      </c>
      <c r="D5708" s="9"/>
    </row>
    <row r="5709" spans="1:4" x14ac:dyDescent="0.25">
      <c r="A5709" s="7" t="str">
        <f t="shared" si="89"/>
        <v>2002.1</v>
      </c>
      <c r="B5709" s="54">
        <v>37308</v>
      </c>
      <c r="C5709" s="52">
        <v>5.38</v>
      </c>
      <c r="D5709" s="9"/>
    </row>
    <row r="5710" spans="1:4" x14ac:dyDescent="0.25">
      <c r="A5710" s="7" t="str">
        <f t="shared" si="89"/>
        <v>2002.1</v>
      </c>
      <c r="B5710" s="54">
        <v>37307</v>
      </c>
      <c r="C5710" s="52">
        <v>5.39</v>
      </c>
      <c r="D5710" s="9"/>
    </row>
    <row r="5711" spans="1:4" x14ac:dyDescent="0.25">
      <c r="A5711" s="7" t="str">
        <f t="shared" si="89"/>
        <v>2002.1</v>
      </c>
      <c r="B5711" s="54">
        <v>37306</v>
      </c>
      <c r="C5711" s="52">
        <v>5.39</v>
      </c>
      <c r="D5711" s="9"/>
    </row>
    <row r="5712" spans="1:4" x14ac:dyDescent="0.25">
      <c r="A5712" s="7" t="str">
        <f t="shared" si="89"/>
        <v>2002.1</v>
      </c>
      <c r="B5712" s="54">
        <v>37305</v>
      </c>
      <c r="C5712" s="52">
        <v>5.37</v>
      </c>
      <c r="D5712" s="9"/>
    </row>
    <row r="5713" spans="1:4" x14ac:dyDescent="0.25">
      <c r="A5713" s="7" t="str">
        <f t="shared" si="89"/>
        <v>2002.1</v>
      </c>
      <c r="B5713" s="54">
        <v>37302</v>
      </c>
      <c r="C5713" s="52">
        <v>5.37</v>
      </c>
      <c r="D5713" s="9"/>
    </row>
    <row r="5714" spans="1:4" x14ac:dyDescent="0.25">
      <c r="A5714" s="7" t="str">
        <f t="shared" si="89"/>
        <v>2002.1</v>
      </c>
      <c r="B5714" s="54">
        <v>37301</v>
      </c>
      <c r="C5714" s="52">
        <v>5.42</v>
      </c>
      <c r="D5714" s="9"/>
    </row>
    <row r="5715" spans="1:4" x14ac:dyDescent="0.25">
      <c r="A5715" s="7" t="str">
        <f t="shared" si="89"/>
        <v>2002.1</v>
      </c>
      <c r="B5715" s="54">
        <v>37300</v>
      </c>
      <c r="C5715" s="52">
        <v>5.47</v>
      </c>
      <c r="D5715" s="9"/>
    </row>
    <row r="5716" spans="1:4" x14ac:dyDescent="0.25">
      <c r="A5716" s="7" t="str">
        <f t="shared" si="89"/>
        <v>2002.1</v>
      </c>
      <c r="B5716" s="54">
        <v>37299</v>
      </c>
      <c r="C5716" s="52">
        <v>5.45</v>
      </c>
      <c r="D5716" s="9"/>
    </row>
    <row r="5717" spans="1:4" x14ac:dyDescent="0.25">
      <c r="A5717" s="7" t="str">
        <f t="shared" si="89"/>
        <v>2002.1</v>
      </c>
      <c r="B5717" s="54">
        <v>37298</v>
      </c>
      <c r="C5717" s="52">
        <v>5.41</v>
      </c>
      <c r="D5717" s="9"/>
    </row>
    <row r="5718" spans="1:4" x14ac:dyDescent="0.25">
      <c r="A5718" s="7" t="str">
        <f t="shared" si="89"/>
        <v>2002.1</v>
      </c>
      <c r="B5718" s="54">
        <v>37295</v>
      </c>
      <c r="C5718" s="52">
        <v>5.39</v>
      </c>
      <c r="D5718" s="9"/>
    </row>
    <row r="5719" spans="1:4" x14ac:dyDescent="0.25">
      <c r="A5719" s="7" t="str">
        <f t="shared" si="89"/>
        <v>2002.1</v>
      </c>
      <c r="B5719" s="54">
        <v>37294</v>
      </c>
      <c r="C5719" s="52">
        <v>5.42</v>
      </c>
      <c r="D5719" s="9"/>
    </row>
    <row r="5720" spans="1:4" x14ac:dyDescent="0.25">
      <c r="A5720" s="7" t="str">
        <f t="shared" si="89"/>
        <v>2002.1</v>
      </c>
      <c r="B5720" s="54">
        <v>37293</v>
      </c>
      <c r="C5720" s="52">
        <v>5.38</v>
      </c>
      <c r="D5720" s="9"/>
    </row>
    <row r="5721" spans="1:4" x14ac:dyDescent="0.25">
      <c r="A5721" s="7" t="str">
        <f t="shared" si="89"/>
        <v>2002.1</v>
      </c>
      <c r="B5721" s="54">
        <v>37292</v>
      </c>
      <c r="C5721" s="52">
        <v>5.35</v>
      </c>
      <c r="D5721" s="9"/>
    </row>
    <row r="5722" spans="1:4" x14ac:dyDescent="0.25">
      <c r="A5722" s="7" t="str">
        <f t="shared" si="89"/>
        <v>2002.1</v>
      </c>
      <c r="B5722" s="54">
        <v>37291</v>
      </c>
      <c r="C5722" s="52">
        <v>5.35</v>
      </c>
      <c r="D5722" s="9"/>
    </row>
    <row r="5723" spans="1:4" x14ac:dyDescent="0.25">
      <c r="A5723" s="7" t="str">
        <f t="shared" si="89"/>
        <v>2002.1</v>
      </c>
      <c r="B5723" s="54">
        <v>37288</v>
      </c>
      <c r="C5723" s="52">
        <v>5.4</v>
      </c>
      <c r="D5723" s="9"/>
    </row>
    <row r="5724" spans="1:4" x14ac:dyDescent="0.25">
      <c r="A5724" s="7" t="str">
        <f t="shared" si="89"/>
        <v>2002.1</v>
      </c>
      <c r="B5724" s="54">
        <v>37287</v>
      </c>
      <c r="C5724" s="52">
        <v>5.44</v>
      </c>
      <c r="D5724" s="9"/>
    </row>
    <row r="5725" spans="1:4" x14ac:dyDescent="0.25">
      <c r="A5725" s="7" t="str">
        <f t="shared" si="89"/>
        <v>2002.1</v>
      </c>
      <c r="B5725" s="54">
        <v>37286</v>
      </c>
      <c r="C5725" s="52">
        <v>5.41</v>
      </c>
      <c r="D5725" s="9"/>
    </row>
    <row r="5726" spans="1:4" x14ac:dyDescent="0.25">
      <c r="A5726" s="7" t="str">
        <f t="shared" si="89"/>
        <v>2002.1</v>
      </c>
      <c r="B5726" s="54">
        <v>37285</v>
      </c>
      <c r="C5726" s="52">
        <v>5.4</v>
      </c>
      <c r="D5726" s="9"/>
    </row>
    <row r="5727" spans="1:4" x14ac:dyDescent="0.25">
      <c r="A5727" s="7" t="str">
        <f t="shared" si="89"/>
        <v>2002.1</v>
      </c>
      <c r="B5727" s="54">
        <v>37284</v>
      </c>
      <c r="C5727" s="52">
        <v>5.47</v>
      </c>
      <c r="D5727" s="9"/>
    </row>
    <row r="5728" spans="1:4" x14ac:dyDescent="0.25">
      <c r="A5728" s="7" t="str">
        <f t="shared" si="89"/>
        <v>2002.1</v>
      </c>
      <c r="B5728" s="54">
        <v>37281</v>
      </c>
      <c r="C5728" s="52">
        <v>5.47</v>
      </c>
      <c r="D5728" s="9"/>
    </row>
    <row r="5729" spans="1:4" x14ac:dyDescent="0.25">
      <c r="A5729" s="7" t="str">
        <f t="shared" si="89"/>
        <v>2002.1</v>
      </c>
      <c r="B5729" s="54">
        <v>37280</v>
      </c>
      <c r="C5729" s="52">
        <v>5.47</v>
      </c>
      <c r="D5729" s="9"/>
    </row>
    <row r="5730" spans="1:4" x14ac:dyDescent="0.25">
      <c r="A5730" s="7" t="str">
        <f t="shared" si="89"/>
        <v>2002.1</v>
      </c>
      <c r="B5730" s="54">
        <v>37279</v>
      </c>
      <c r="C5730" s="52">
        <v>5.48</v>
      </c>
      <c r="D5730" s="9"/>
    </row>
    <row r="5731" spans="1:4" x14ac:dyDescent="0.25">
      <c r="A5731" s="7" t="str">
        <f t="shared" si="89"/>
        <v>2002.1</v>
      </c>
      <c r="B5731" s="54">
        <v>37278</v>
      </c>
      <c r="C5731" s="52">
        <v>5.39</v>
      </c>
      <c r="D5731" s="9"/>
    </row>
    <row r="5732" spans="1:4" x14ac:dyDescent="0.25">
      <c r="A5732" s="7" t="str">
        <f t="shared" si="89"/>
        <v>2002.1</v>
      </c>
      <c r="B5732" s="54">
        <v>37277</v>
      </c>
      <c r="C5732" s="52">
        <v>5.36</v>
      </c>
      <c r="D5732" s="9"/>
    </row>
    <row r="5733" spans="1:4" x14ac:dyDescent="0.25">
      <c r="A5733" s="7" t="str">
        <f t="shared" si="89"/>
        <v>2002.1</v>
      </c>
      <c r="B5733" s="54">
        <v>37274</v>
      </c>
      <c r="C5733" s="52">
        <v>5.36</v>
      </c>
      <c r="D5733" s="9"/>
    </row>
    <row r="5734" spans="1:4" x14ac:dyDescent="0.25">
      <c r="A5734" s="7" t="str">
        <f t="shared" si="89"/>
        <v>2002.1</v>
      </c>
      <c r="B5734" s="54">
        <v>37273</v>
      </c>
      <c r="C5734" s="52">
        <v>5.41</v>
      </c>
      <c r="D5734" s="9"/>
    </row>
    <row r="5735" spans="1:4" x14ac:dyDescent="0.25">
      <c r="A5735" s="7" t="str">
        <f t="shared" si="89"/>
        <v>2002.1</v>
      </c>
      <c r="B5735" s="54">
        <v>37272</v>
      </c>
      <c r="C5735" s="52">
        <v>5.36</v>
      </c>
      <c r="D5735" s="9"/>
    </row>
    <row r="5736" spans="1:4" x14ac:dyDescent="0.25">
      <c r="A5736" s="7" t="str">
        <f t="shared" si="89"/>
        <v>2002.1</v>
      </c>
      <c r="B5736" s="54">
        <v>37271</v>
      </c>
      <c r="C5736" s="52">
        <v>5.34</v>
      </c>
      <c r="D5736" s="9"/>
    </row>
    <row r="5737" spans="1:4" x14ac:dyDescent="0.25">
      <c r="A5737" s="7" t="str">
        <f t="shared" si="89"/>
        <v>2002.1</v>
      </c>
      <c r="B5737" s="54">
        <v>37270</v>
      </c>
      <c r="C5737" s="52">
        <v>5.38</v>
      </c>
      <c r="D5737" s="9"/>
    </row>
    <row r="5738" spans="1:4" x14ac:dyDescent="0.25">
      <c r="A5738" s="7" t="str">
        <f t="shared" si="89"/>
        <v>2002.1</v>
      </c>
      <c r="B5738" s="54">
        <v>37267</v>
      </c>
      <c r="C5738" s="52">
        <v>5.37</v>
      </c>
      <c r="D5738" s="9"/>
    </row>
    <row r="5739" spans="1:4" x14ac:dyDescent="0.25">
      <c r="A5739" s="7" t="str">
        <f t="shared" si="89"/>
        <v>2002.1</v>
      </c>
      <c r="B5739" s="54">
        <v>37266</v>
      </c>
      <c r="C5739" s="52">
        <v>5.42</v>
      </c>
      <c r="D5739" s="9"/>
    </row>
    <row r="5740" spans="1:4" x14ac:dyDescent="0.25">
      <c r="A5740" s="7" t="str">
        <f t="shared" si="89"/>
        <v>2002.1</v>
      </c>
      <c r="B5740" s="54">
        <v>37265</v>
      </c>
      <c r="C5740" s="52">
        <v>5.51</v>
      </c>
      <c r="D5740" s="9"/>
    </row>
    <row r="5741" spans="1:4" x14ac:dyDescent="0.25">
      <c r="A5741" s="7" t="str">
        <f t="shared" si="89"/>
        <v>2002.1</v>
      </c>
      <c r="B5741" s="54">
        <v>37264</v>
      </c>
      <c r="C5741" s="52">
        <v>5.51</v>
      </c>
      <c r="D5741" s="9"/>
    </row>
    <row r="5742" spans="1:4" x14ac:dyDescent="0.25">
      <c r="A5742" s="7" t="str">
        <f t="shared" si="89"/>
        <v>2002.1</v>
      </c>
      <c r="B5742" s="54">
        <v>37263</v>
      </c>
      <c r="C5742" s="52">
        <v>5.49</v>
      </c>
      <c r="D5742" s="9"/>
    </row>
    <row r="5743" spans="1:4" x14ac:dyDescent="0.25">
      <c r="A5743" s="7" t="str">
        <f t="shared" si="89"/>
        <v>2002.1</v>
      </c>
      <c r="B5743" s="54">
        <v>37260</v>
      </c>
      <c r="C5743" s="52">
        <v>5.57</v>
      </c>
      <c r="D5743" s="9"/>
    </row>
    <row r="5744" spans="1:4" x14ac:dyDescent="0.25">
      <c r="A5744" s="7" t="str">
        <f t="shared" si="89"/>
        <v>2002.1</v>
      </c>
      <c r="B5744" s="54">
        <v>37259</v>
      </c>
      <c r="C5744" s="52">
        <v>5.54</v>
      </c>
      <c r="D5744" s="9"/>
    </row>
    <row r="5745" spans="1:4" x14ac:dyDescent="0.25">
      <c r="A5745" s="7" t="str">
        <f t="shared" si="89"/>
        <v>2002.1</v>
      </c>
      <c r="B5745" s="54">
        <v>37258</v>
      </c>
      <c r="C5745" s="52">
        <v>5.56</v>
      </c>
      <c r="D5745" s="9"/>
    </row>
    <row r="5746" spans="1:4" x14ac:dyDescent="0.25">
      <c r="A5746" s="7" t="str">
        <f t="shared" si="89"/>
        <v>2002.1</v>
      </c>
      <c r="B5746" s="54">
        <v>37257</v>
      </c>
      <c r="C5746" s="52">
        <v>5.48</v>
      </c>
      <c r="D5746" s="9"/>
    </row>
    <row r="5747" spans="1:4" x14ac:dyDescent="0.25">
      <c r="A5747" s="7" t="str">
        <f t="shared" si="89"/>
        <v>2001.4</v>
      </c>
      <c r="B5747" s="54">
        <v>37256</v>
      </c>
      <c r="C5747" s="52">
        <v>5.48</v>
      </c>
      <c r="D5747" s="9"/>
    </row>
    <row r="5748" spans="1:4" x14ac:dyDescent="0.25">
      <c r="A5748" s="7" t="str">
        <f t="shared" si="89"/>
        <v>2001.4</v>
      </c>
      <c r="B5748" s="54">
        <v>37253</v>
      </c>
      <c r="C5748" s="52">
        <v>5.54</v>
      </c>
      <c r="D5748" s="9"/>
    </row>
    <row r="5749" spans="1:4" x14ac:dyDescent="0.25">
      <c r="A5749" s="7" t="str">
        <f t="shared" si="89"/>
        <v>2001.4</v>
      </c>
      <c r="B5749" s="54">
        <v>37252</v>
      </c>
      <c r="C5749" s="52">
        <v>5.49</v>
      </c>
      <c r="D5749" s="9"/>
    </row>
    <row r="5750" spans="1:4" x14ac:dyDescent="0.25">
      <c r="A5750" s="7" t="str">
        <f t="shared" si="89"/>
        <v>2001.4</v>
      </c>
      <c r="B5750" s="54">
        <v>37251</v>
      </c>
      <c r="C5750" s="52">
        <v>5.52</v>
      </c>
      <c r="D5750" s="9"/>
    </row>
    <row r="5751" spans="1:4" x14ac:dyDescent="0.25">
      <c r="A5751" s="7" t="str">
        <f t="shared" si="89"/>
        <v>2001.4</v>
      </c>
      <c r="B5751" s="54">
        <v>37250</v>
      </c>
      <c r="C5751" s="52">
        <v>5.49</v>
      </c>
      <c r="D5751" s="9"/>
    </row>
    <row r="5752" spans="1:4" x14ac:dyDescent="0.25">
      <c r="A5752" s="7" t="str">
        <f t="shared" si="89"/>
        <v>2001.4</v>
      </c>
      <c r="B5752" s="54">
        <v>37249</v>
      </c>
      <c r="C5752" s="52">
        <v>5.49</v>
      </c>
      <c r="D5752" s="9"/>
    </row>
    <row r="5753" spans="1:4" x14ac:dyDescent="0.25">
      <c r="A5753" s="7" t="str">
        <f t="shared" si="89"/>
        <v>2001.4</v>
      </c>
      <c r="B5753" s="54">
        <v>37246</v>
      </c>
      <c r="C5753" s="52">
        <v>5.45</v>
      </c>
      <c r="D5753" s="9"/>
    </row>
    <row r="5754" spans="1:4" x14ac:dyDescent="0.25">
      <c r="A5754" s="7" t="str">
        <f t="shared" si="89"/>
        <v>2001.4</v>
      </c>
      <c r="B5754" s="54">
        <v>37245</v>
      </c>
      <c r="C5754" s="52">
        <v>5.43</v>
      </c>
      <c r="D5754" s="9"/>
    </row>
    <row r="5755" spans="1:4" x14ac:dyDescent="0.25">
      <c r="A5755" s="7" t="str">
        <f t="shared" si="89"/>
        <v>2001.4</v>
      </c>
      <c r="B5755" s="54">
        <v>37244</v>
      </c>
      <c r="C5755" s="52">
        <v>5.45</v>
      </c>
      <c r="D5755" s="9"/>
    </row>
    <row r="5756" spans="1:4" x14ac:dyDescent="0.25">
      <c r="A5756" s="7" t="str">
        <f t="shared" si="89"/>
        <v>2001.4</v>
      </c>
      <c r="B5756" s="54">
        <v>37243</v>
      </c>
      <c r="C5756" s="52">
        <v>5.52</v>
      </c>
      <c r="D5756" s="9"/>
    </row>
    <row r="5757" spans="1:4" x14ac:dyDescent="0.25">
      <c r="A5757" s="7" t="str">
        <f t="shared" si="89"/>
        <v>2001.4</v>
      </c>
      <c r="B5757" s="54">
        <v>37242</v>
      </c>
      <c r="C5757" s="52">
        <v>5.61</v>
      </c>
      <c r="D5757" s="9"/>
    </row>
    <row r="5758" spans="1:4" x14ac:dyDescent="0.25">
      <c r="A5758" s="7" t="str">
        <f t="shared" si="89"/>
        <v>2001.4</v>
      </c>
      <c r="B5758" s="54">
        <v>37239</v>
      </c>
      <c r="C5758" s="52">
        <v>5.59</v>
      </c>
      <c r="D5758" s="9"/>
    </row>
    <row r="5759" spans="1:4" x14ac:dyDescent="0.25">
      <c r="A5759" s="7" t="str">
        <f t="shared" si="89"/>
        <v>2001.4</v>
      </c>
      <c r="B5759" s="54">
        <v>37238</v>
      </c>
      <c r="C5759" s="52">
        <v>5.53</v>
      </c>
      <c r="D5759" s="9"/>
    </row>
    <row r="5760" spans="1:4" x14ac:dyDescent="0.25">
      <c r="A5760" s="7" t="str">
        <f t="shared" si="89"/>
        <v>2001.4</v>
      </c>
      <c r="B5760" s="54">
        <v>37237</v>
      </c>
      <c r="C5760" s="52">
        <v>5.47</v>
      </c>
      <c r="D5760" s="9"/>
    </row>
    <row r="5761" spans="1:4" x14ac:dyDescent="0.25">
      <c r="A5761" s="7" t="str">
        <f t="shared" si="89"/>
        <v>2001.4</v>
      </c>
      <c r="B5761" s="54">
        <v>37236</v>
      </c>
      <c r="C5761" s="52">
        <v>5.55</v>
      </c>
      <c r="D5761" s="9"/>
    </row>
    <row r="5762" spans="1:4" x14ac:dyDescent="0.25">
      <c r="A5762" s="7" t="str">
        <f t="shared" si="89"/>
        <v>2001.4</v>
      </c>
      <c r="B5762" s="54">
        <v>37235</v>
      </c>
      <c r="C5762" s="52">
        <v>5.58</v>
      </c>
      <c r="D5762" s="9"/>
    </row>
    <row r="5763" spans="1:4" x14ac:dyDescent="0.25">
      <c r="A5763" s="7" t="str">
        <f t="shared" si="89"/>
        <v>2001.4</v>
      </c>
      <c r="B5763" s="54">
        <v>37232</v>
      </c>
      <c r="C5763" s="52">
        <v>5.6</v>
      </c>
      <c r="D5763" s="9"/>
    </row>
    <row r="5764" spans="1:4" x14ac:dyDescent="0.25">
      <c r="A5764" s="7" t="str">
        <f t="shared" ref="A5764:A5827" si="90">YEAR(B5764)&amp;"."&amp;INT((MONTH(B5764)-1)/3)+1</f>
        <v>2001.4</v>
      </c>
      <c r="B5764" s="54">
        <v>37231</v>
      </c>
      <c r="C5764" s="52">
        <v>5.47</v>
      </c>
      <c r="D5764" s="9"/>
    </row>
    <row r="5765" spans="1:4" x14ac:dyDescent="0.25">
      <c r="A5765" s="7" t="str">
        <f t="shared" si="90"/>
        <v>2001.4</v>
      </c>
      <c r="B5765" s="54">
        <v>37230</v>
      </c>
      <c r="C5765" s="52">
        <v>5.35</v>
      </c>
      <c r="D5765" s="9"/>
    </row>
    <row r="5766" spans="1:4" x14ac:dyDescent="0.25">
      <c r="A5766" s="7" t="str">
        <f t="shared" si="90"/>
        <v>2001.4</v>
      </c>
      <c r="B5766" s="54">
        <v>37229</v>
      </c>
      <c r="C5766" s="52">
        <v>5.22</v>
      </c>
      <c r="D5766" s="9"/>
    </row>
    <row r="5767" spans="1:4" x14ac:dyDescent="0.25">
      <c r="A5767" s="7" t="str">
        <f t="shared" si="90"/>
        <v>2001.4</v>
      </c>
      <c r="B5767" s="54">
        <v>37228</v>
      </c>
      <c r="C5767" s="52">
        <v>5.26</v>
      </c>
      <c r="D5767" s="9"/>
    </row>
    <row r="5768" spans="1:4" x14ac:dyDescent="0.25">
      <c r="A5768" s="7" t="str">
        <f t="shared" si="90"/>
        <v>2001.4</v>
      </c>
      <c r="B5768" s="54">
        <v>37225</v>
      </c>
      <c r="C5768" s="52">
        <v>5.27</v>
      </c>
      <c r="D5768" s="9"/>
    </row>
    <row r="5769" spans="1:4" x14ac:dyDescent="0.25">
      <c r="A5769" s="7" t="str">
        <f t="shared" si="90"/>
        <v>2001.4</v>
      </c>
      <c r="B5769" s="54">
        <v>37224</v>
      </c>
      <c r="C5769" s="52">
        <v>5.24</v>
      </c>
      <c r="D5769" s="9"/>
    </row>
    <row r="5770" spans="1:4" x14ac:dyDescent="0.25">
      <c r="A5770" s="7" t="str">
        <f t="shared" si="90"/>
        <v>2001.4</v>
      </c>
      <c r="B5770" s="54">
        <v>37223</v>
      </c>
      <c r="C5770" s="52">
        <v>5.36</v>
      </c>
      <c r="D5770" s="9"/>
    </row>
    <row r="5771" spans="1:4" x14ac:dyDescent="0.25">
      <c r="A5771" s="7" t="str">
        <f t="shared" si="90"/>
        <v>2001.4</v>
      </c>
      <c r="B5771" s="54">
        <v>37222</v>
      </c>
      <c r="C5771" s="52">
        <v>5.37</v>
      </c>
      <c r="D5771" s="9"/>
    </row>
    <row r="5772" spans="1:4" x14ac:dyDescent="0.25">
      <c r="A5772" s="7" t="str">
        <f t="shared" si="90"/>
        <v>2001.4</v>
      </c>
      <c r="B5772" s="54">
        <v>37221</v>
      </c>
      <c r="C5772" s="52">
        <v>5.39</v>
      </c>
      <c r="D5772" s="9"/>
    </row>
    <row r="5773" spans="1:4" x14ac:dyDescent="0.25">
      <c r="A5773" s="7" t="str">
        <f t="shared" si="90"/>
        <v>2001.4</v>
      </c>
      <c r="B5773" s="54">
        <v>37218</v>
      </c>
      <c r="C5773" s="52">
        <v>5.39</v>
      </c>
      <c r="D5773" s="9"/>
    </row>
    <row r="5774" spans="1:4" x14ac:dyDescent="0.25">
      <c r="A5774" s="7" t="str">
        <f t="shared" si="90"/>
        <v>2001.4</v>
      </c>
      <c r="B5774" s="54">
        <v>37217</v>
      </c>
      <c r="C5774" s="52">
        <v>5.35</v>
      </c>
      <c r="D5774" s="9"/>
    </row>
    <row r="5775" spans="1:4" x14ac:dyDescent="0.25">
      <c r="A5775" s="7" t="str">
        <f t="shared" si="90"/>
        <v>2001.4</v>
      </c>
      <c r="B5775" s="54">
        <v>37216</v>
      </c>
      <c r="C5775" s="52">
        <v>5.35</v>
      </c>
      <c r="D5775" s="9"/>
    </row>
    <row r="5776" spans="1:4" x14ac:dyDescent="0.25">
      <c r="A5776" s="7" t="str">
        <f t="shared" si="90"/>
        <v>2001.4</v>
      </c>
      <c r="B5776" s="54">
        <v>37215</v>
      </c>
      <c r="C5776" s="52">
        <v>5.3</v>
      </c>
      <c r="D5776" s="9"/>
    </row>
    <row r="5777" spans="1:4" x14ac:dyDescent="0.25">
      <c r="A5777" s="7" t="str">
        <f t="shared" si="90"/>
        <v>2001.4</v>
      </c>
      <c r="B5777" s="54">
        <v>37214</v>
      </c>
      <c r="C5777" s="52">
        <v>5.22</v>
      </c>
      <c r="D5777" s="9"/>
    </row>
    <row r="5778" spans="1:4" x14ac:dyDescent="0.25">
      <c r="A5778" s="7" t="str">
        <f t="shared" si="90"/>
        <v>2001.4</v>
      </c>
      <c r="B5778" s="54">
        <v>37211</v>
      </c>
      <c r="C5778" s="52">
        <v>5.3</v>
      </c>
      <c r="D5778" s="9"/>
    </row>
    <row r="5779" spans="1:4" x14ac:dyDescent="0.25">
      <c r="A5779" s="7" t="str">
        <f t="shared" si="90"/>
        <v>2001.4</v>
      </c>
      <c r="B5779" s="54">
        <v>37210</v>
      </c>
      <c r="C5779" s="52">
        <v>5.22</v>
      </c>
      <c r="D5779" s="9"/>
    </row>
    <row r="5780" spans="1:4" x14ac:dyDescent="0.25">
      <c r="A5780" s="7" t="str">
        <f t="shared" si="90"/>
        <v>2001.4</v>
      </c>
      <c r="B5780" s="54">
        <v>37209</v>
      </c>
      <c r="C5780" s="52">
        <v>5.0199999999999996</v>
      </c>
      <c r="D5780" s="9"/>
    </row>
    <row r="5781" spans="1:4" x14ac:dyDescent="0.25">
      <c r="A5781" s="7" t="str">
        <f t="shared" si="90"/>
        <v>2001.4</v>
      </c>
      <c r="B5781" s="54">
        <v>37208</v>
      </c>
      <c r="C5781" s="52">
        <v>4.92</v>
      </c>
      <c r="D5781" s="9"/>
    </row>
    <row r="5782" spans="1:4" x14ac:dyDescent="0.25">
      <c r="A5782" s="7" t="str">
        <f t="shared" si="90"/>
        <v>2001.4</v>
      </c>
      <c r="B5782" s="54">
        <v>37207</v>
      </c>
      <c r="C5782" s="52">
        <v>4.88</v>
      </c>
      <c r="D5782" s="9"/>
    </row>
    <row r="5783" spans="1:4" x14ac:dyDescent="0.25">
      <c r="A5783" s="7" t="str">
        <f t="shared" si="90"/>
        <v>2001.4</v>
      </c>
      <c r="B5783" s="54">
        <v>37204</v>
      </c>
      <c r="C5783" s="52">
        <v>4.88</v>
      </c>
      <c r="D5783" s="9"/>
    </row>
    <row r="5784" spans="1:4" x14ac:dyDescent="0.25">
      <c r="A5784" s="7" t="str">
        <f t="shared" si="90"/>
        <v>2001.4</v>
      </c>
      <c r="B5784" s="54">
        <v>37203</v>
      </c>
      <c r="C5784" s="52">
        <v>4.87</v>
      </c>
      <c r="D5784" s="9"/>
    </row>
    <row r="5785" spans="1:4" x14ac:dyDescent="0.25">
      <c r="A5785" s="7" t="str">
        <f t="shared" si="90"/>
        <v>2001.4</v>
      </c>
      <c r="B5785" s="54">
        <v>37202</v>
      </c>
      <c r="C5785" s="52">
        <v>4.79</v>
      </c>
      <c r="D5785" s="9"/>
    </row>
    <row r="5786" spans="1:4" x14ac:dyDescent="0.25">
      <c r="A5786" s="7" t="str">
        <f t="shared" si="90"/>
        <v>2001.4</v>
      </c>
      <c r="B5786" s="54">
        <v>37201</v>
      </c>
      <c r="C5786" s="52">
        <v>4.8600000000000003</v>
      </c>
      <c r="D5786" s="9"/>
    </row>
    <row r="5787" spans="1:4" x14ac:dyDescent="0.25">
      <c r="A5787" s="7" t="str">
        <f t="shared" si="90"/>
        <v>2001.4</v>
      </c>
      <c r="B5787" s="54">
        <v>37200</v>
      </c>
      <c r="C5787" s="52">
        <v>4.8600000000000003</v>
      </c>
      <c r="D5787" s="9"/>
    </row>
    <row r="5788" spans="1:4" x14ac:dyDescent="0.25">
      <c r="A5788" s="7" t="str">
        <f t="shared" si="90"/>
        <v>2001.4</v>
      </c>
      <c r="B5788" s="54">
        <v>37197</v>
      </c>
      <c r="C5788" s="52">
        <v>4.96</v>
      </c>
      <c r="D5788" s="9"/>
    </row>
    <row r="5789" spans="1:4" x14ac:dyDescent="0.25">
      <c r="A5789" s="7" t="str">
        <f t="shared" si="90"/>
        <v>2001.4</v>
      </c>
      <c r="B5789" s="54">
        <v>37196</v>
      </c>
      <c r="C5789" s="52">
        <v>4.79</v>
      </c>
      <c r="D5789" s="9"/>
    </row>
    <row r="5790" spans="1:4" x14ac:dyDescent="0.25">
      <c r="A5790" s="7" t="str">
        <f t="shared" si="90"/>
        <v>2001.4</v>
      </c>
      <c r="B5790" s="54">
        <v>37195</v>
      </c>
      <c r="C5790" s="52">
        <v>4.8899999999999997</v>
      </c>
      <c r="D5790" s="9"/>
    </row>
    <row r="5791" spans="1:4" x14ac:dyDescent="0.25">
      <c r="A5791" s="7" t="str">
        <f t="shared" si="90"/>
        <v>2001.4</v>
      </c>
      <c r="B5791" s="54">
        <v>37194</v>
      </c>
      <c r="C5791" s="52">
        <v>5.22</v>
      </c>
      <c r="D5791" s="9"/>
    </row>
    <row r="5792" spans="1:4" x14ac:dyDescent="0.25">
      <c r="A5792" s="7" t="str">
        <f t="shared" si="90"/>
        <v>2001.4</v>
      </c>
      <c r="B5792" s="54">
        <v>37193</v>
      </c>
      <c r="C5792" s="52">
        <v>5.25</v>
      </c>
      <c r="D5792" s="9"/>
    </row>
    <row r="5793" spans="1:4" x14ac:dyDescent="0.25">
      <c r="A5793" s="7" t="str">
        <f t="shared" si="90"/>
        <v>2001.4</v>
      </c>
      <c r="B5793" s="54">
        <v>37190</v>
      </c>
      <c r="C5793" s="52">
        <v>5.27</v>
      </c>
      <c r="D5793" s="9"/>
    </row>
    <row r="5794" spans="1:4" x14ac:dyDescent="0.25">
      <c r="A5794" s="7" t="str">
        <f t="shared" si="90"/>
        <v>2001.4</v>
      </c>
      <c r="B5794" s="54">
        <v>37189</v>
      </c>
      <c r="C5794" s="52">
        <v>5.28</v>
      </c>
      <c r="D5794" s="9"/>
    </row>
    <row r="5795" spans="1:4" x14ac:dyDescent="0.25">
      <c r="A5795" s="7" t="str">
        <f t="shared" si="90"/>
        <v>2001.4</v>
      </c>
      <c r="B5795" s="54">
        <v>37188</v>
      </c>
      <c r="C5795" s="52">
        <v>5.32</v>
      </c>
      <c r="D5795" s="9"/>
    </row>
    <row r="5796" spans="1:4" x14ac:dyDescent="0.25">
      <c r="A5796" s="7" t="str">
        <f t="shared" si="90"/>
        <v>2001.4</v>
      </c>
      <c r="B5796" s="54">
        <v>37187</v>
      </c>
      <c r="C5796" s="52">
        <v>5.38</v>
      </c>
      <c r="D5796" s="9"/>
    </row>
    <row r="5797" spans="1:4" x14ac:dyDescent="0.25">
      <c r="A5797" s="7" t="str">
        <f t="shared" si="90"/>
        <v>2001.4</v>
      </c>
      <c r="B5797" s="54">
        <v>37186</v>
      </c>
      <c r="C5797" s="52">
        <v>5.36</v>
      </c>
      <c r="D5797" s="9"/>
    </row>
    <row r="5798" spans="1:4" x14ac:dyDescent="0.25">
      <c r="A5798" s="7" t="str">
        <f t="shared" si="90"/>
        <v>2001.4</v>
      </c>
      <c r="B5798" s="54">
        <v>37183</v>
      </c>
      <c r="C5798" s="52">
        <v>5.36</v>
      </c>
      <c r="D5798" s="9"/>
    </row>
    <row r="5799" spans="1:4" x14ac:dyDescent="0.25">
      <c r="A5799" s="7" t="str">
        <f t="shared" si="90"/>
        <v>2001.4</v>
      </c>
      <c r="B5799" s="54">
        <v>37182</v>
      </c>
      <c r="C5799" s="52">
        <v>5.32</v>
      </c>
      <c r="D5799" s="9"/>
    </row>
    <row r="5800" spans="1:4" x14ac:dyDescent="0.25">
      <c r="A5800" s="7" t="str">
        <f t="shared" si="90"/>
        <v>2001.4</v>
      </c>
      <c r="B5800" s="54">
        <v>37181</v>
      </c>
      <c r="C5800" s="52">
        <v>5.32</v>
      </c>
      <c r="D5800" s="9"/>
    </row>
    <row r="5801" spans="1:4" x14ac:dyDescent="0.25">
      <c r="A5801" s="7" t="str">
        <f t="shared" si="90"/>
        <v>2001.4</v>
      </c>
      <c r="B5801" s="54">
        <v>37180</v>
      </c>
      <c r="C5801" s="52">
        <v>5.35</v>
      </c>
      <c r="D5801" s="9"/>
    </row>
    <row r="5802" spans="1:4" x14ac:dyDescent="0.25">
      <c r="A5802" s="7" t="str">
        <f t="shared" si="90"/>
        <v>2001.4</v>
      </c>
      <c r="B5802" s="54">
        <v>37179</v>
      </c>
      <c r="C5802" s="52">
        <v>5.38</v>
      </c>
      <c r="D5802" s="9"/>
    </row>
    <row r="5803" spans="1:4" x14ac:dyDescent="0.25">
      <c r="A5803" s="7" t="str">
        <f t="shared" si="90"/>
        <v>2001.4</v>
      </c>
      <c r="B5803" s="54">
        <v>37176</v>
      </c>
      <c r="C5803" s="52">
        <v>5.42</v>
      </c>
      <c r="D5803" s="9"/>
    </row>
    <row r="5804" spans="1:4" x14ac:dyDescent="0.25">
      <c r="A5804" s="7" t="str">
        <f t="shared" si="90"/>
        <v>2001.4</v>
      </c>
      <c r="B5804" s="54">
        <v>37175</v>
      </c>
      <c r="C5804" s="52">
        <v>5.41</v>
      </c>
      <c r="D5804" s="9"/>
    </row>
    <row r="5805" spans="1:4" x14ac:dyDescent="0.25">
      <c r="A5805" s="7" t="str">
        <f t="shared" si="90"/>
        <v>2001.4</v>
      </c>
      <c r="B5805" s="54">
        <v>37174</v>
      </c>
      <c r="C5805" s="52">
        <v>5.36</v>
      </c>
      <c r="D5805" s="9"/>
    </row>
    <row r="5806" spans="1:4" x14ac:dyDescent="0.25">
      <c r="A5806" s="7" t="str">
        <f t="shared" si="90"/>
        <v>2001.4</v>
      </c>
      <c r="B5806" s="54">
        <v>37173</v>
      </c>
      <c r="C5806" s="52">
        <v>5.39</v>
      </c>
      <c r="D5806" s="9"/>
    </row>
    <row r="5807" spans="1:4" x14ac:dyDescent="0.25">
      <c r="A5807" s="7" t="str">
        <f t="shared" si="90"/>
        <v>2001.4</v>
      </c>
      <c r="B5807" s="54">
        <v>37172</v>
      </c>
      <c r="C5807" s="52">
        <v>5.31</v>
      </c>
      <c r="D5807" s="9"/>
    </row>
    <row r="5808" spans="1:4" x14ac:dyDescent="0.25">
      <c r="A5808" s="7" t="str">
        <f t="shared" si="90"/>
        <v>2001.4</v>
      </c>
      <c r="B5808" s="54">
        <v>37169</v>
      </c>
      <c r="C5808" s="52">
        <v>5.31</v>
      </c>
      <c r="D5808" s="9"/>
    </row>
    <row r="5809" spans="1:4" x14ac:dyDescent="0.25">
      <c r="A5809" s="7" t="str">
        <f t="shared" si="90"/>
        <v>2001.4</v>
      </c>
      <c r="B5809" s="54">
        <v>37168</v>
      </c>
      <c r="C5809" s="52">
        <v>5.31</v>
      </c>
      <c r="D5809" s="9"/>
    </row>
    <row r="5810" spans="1:4" x14ac:dyDescent="0.25">
      <c r="A5810" s="7" t="str">
        <f t="shared" si="90"/>
        <v>2001.4</v>
      </c>
      <c r="B5810" s="54">
        <v>37167</v>
      </c>
      <c r="C5810" s="52">
        <v>5.32</v>
      </c>
      <c r="D5810" s="9"/>
    </row>
    <row r="5811" spans="1:4" x14ac:dyDescent="0.25">
      <c r="A5811" s="7" t="str">
        <f t="shared" si="90"/>
        <v>2001.4</v>
      </c>
      <c r="B5811" s="54">
        <v>37166</v>
      </c>
      <c r="C5811" s="52">
        <v>5.34</v>
      </c>
      <c r="D5811" s="9"/>
    </row>
    <row r="5812" spans="1:4" x14ac:dyDescent="0.25">
      <c r="A5812" s="7" t="str">
        <f t="shared" si="90"/>
        <v>2001.4</v>
      </c>
      <c r="B5812" s="54">
        <v>37165</v>
      </c>
      <c r="C5812" s="52">
        <v>5.38</v>
      </c>
      <c r="D5812" s="9"/>
    </row>
    <row r="5813" spans="1:4" x14ac:dyDescent="0.25">
      <c r="A5813" s="7" t="str">
        <f t="shared" si="90"/>
        <v>2001.3</v>
      </c>
      <c r="B5813" s="54">
        <v>37162</v>
      </c>
      <c r="C5813" s="52">
        <v>5.42</v>
      </c>
      <c r="D5813" s="9"/>
    </row>
    <row r="5814" spans="1:4" x14ac:dyDescent="0.25">
      <c r="A5814" s="7" t="str">
        <f t="shared" si="90"/>
        <v>2001.3</v>
      </c>
      <c r="B5814" s="54">
        <v>37161</v>
      </c>
      <c r="C5814" s="52">
        <v>5.45</v>
      </c>
      <c r="D5814" s="9"/>
    </row>
    <row r="5815" spans="1:4" x14ac:dyDescent="0.25">
      <c r="A5815" s="7" t="str">
        <f t="shared" si="90"/>
        <v>2001.3</v>
      </c>
      <c r="B5815" s="54">
        <v>37160</v>
      </c>
      <c r="C5815" s="52">
        <v>5.5</v>
      </c>
      <c r="D5815" s="9"/>
    </row>
    <row r="5816" spans="1:4" x14ac:dyDescent="0.25">
      <c r="A5816" s="7" t="str">
        <f t="shared" si="90"/>
        <v>2001.3</v>
      </c>
      <c r="B5816" s="54">
        <v>37159</v>
      </c>
      <c r="C5816" s="52">
        <v>5.58</v>
      </c>
      <c r="D5816" s="9"/>
    </row>
    <row r="5817" spans="1:4" x14ac:dyDescent="0.25">
      <c r="A5817" s="7" t="str">
        <f t="shared" si="90"/>
        <v>2001.3</v>
      </c>
      <c r="B5817" s="54">
        <v>37158</v>
      </c>
      <c r="C5817" s="52">
        <v>5.58</v>
      </c>
      <c r="D5817" s="9"/>
    </row>
    <row r="5818" spans="1:4" x14ac:dyDescent="0.25">
      <c r="A5818" s="7" t="str">
        <f t="shared" si="90"/>
        <v>2001.3</v>
      </c>
      <c r="B5818" s="54">
        <v>37155</v>
      </c>
      <c r="C5818" s="52">
        <v>5.59</v>
      </c>
      <c r="D5818" s="9"/>
    </row>
    <row r="5819" spans="1:4" x14ac:dyDescent="0.25">
      <c r="A5819" s="7" t="str">
        <f t="shared" si="90"/>
        <v>2001.3</v>
      </c>
      <c r="B5819" s="54">
        <v>37154</v>
      </c>
      <c r="C5819" s="52">
        <v>5.62</v>
      </c>
      <c r="D5819" s="9"/>
    </row>
    <row r="5820" spans="1:4" x14ac:dyDescent="0.25">
      <c r="A5820" s="7" t="str">
        <f t="shared" si="90"/>
        <v>2001.3</v>
      </c>
      <c r="B5820" s="54">
        <v>37153</v>
      </c>
      <c r="C5820" s="52">
        <v>5.56</v>
      </c>
      <c r="D5820" s="9"/>
    </row>
    <row r="5821" spans="1:4" x14ac:dyDescent="0.25">
      <c r="A5821" s="7" t="str">
        <f t="shared" si="90"/>
        <v>2001.3</v>
      </c>
      <c r="B5821" s="54">
        <v>37152</v>
      </c>
      <c r="C5821" s="52">
        <v>5.55</v>
      </c>
      <c r="D5821" s="9"/>
    </row>
    <row r="5822" spans="1:4" x14ac:dyDescent="0.25">
      <c r="A5822" s="7" t="str">
        <f t="shared" si="90"/>
        <v>2001.3</v>
      </c>
      <c r="B5822" s="54">
        <v>37151</v>
      </c>
      <c r="C5822" s="52">
        <v>5.41</v>
      </c>
      <c r="D5822" s="9"/>
    </row>
    <row r="5823" spans="1:4" x14ac:dyDescent="0.25">
      <c r="A5823" s="7" t="str">
        <f t="shared" si="90"/>
        <v>2001.3</v>
      </c>
      <c r="B5823" s="54">
        <v>37148</v>
      </c>
      <c r="C5823" s="52">
        <v>5.35</v>
      </c>
      <c r="D5823" s="9"/>
    </row>
    <row r="5824" spans="1:4" x14ac:dyDescent="0.25">
      <c r="A5824" s="7" t="str">
        <f t="shared" si="90"/>
        <v>2001.3</v>
      </c>
      <c r="B5824" s="54">
        <v>37147</v>
      </c>
      <c r="C5824" s="52">
        <v>5.39</v>
      </c>
      <c r="D5824" s="9"/>
    </row>
    <row r="5825" spans="1:4" x14ac:dyDescent="0.25">
      <c r="A5825" s="7" t="str">
        <f t="shared" si="90"/>
        <v>2001.3</v>
      </c>
      <c r="B5825" s="54">
        <v>37146</v>
      </c>
      <c r="C5825" s="52">
        <v>5.4</v>
      </c>
      <c r="D5825" s="9"/>
    </row>
    <row r="5826" spans="1:4" x14ac:dyDescent="0.25">
      <c r="A5826" s="7" t="str">
        <f t="shared" si="90"/>
        <v>2001.3</v>
      </c>
      <c r="B5826" s="54">
        <v>37145</v>
      </c>
      <c r="C5826" s="52">
        <v>5.4</v>
      </c>
      <c r="D5826" s="9"/>
    </row>
    <row r="5827" spans="1:4" x14ac:dyDescent="0.25">
      <c r="A5827" s="7" t="str">
        <f t="shared" si="90"/>
        <v>2001.3</v>
      </c>
      <c r="B5827" s="54">
        <v>37144</v>
      </c>
      <c r="C5827" s="52">
        <v>5.43</v>
      </c>
      <c r="D5827" s="9"/>
    </row>
    <row r="5828" spans="1:4" x14ac:dyDescent="0.25">
      <c r="A5828" s="7" t="str">
        <f t="shared" ref="A5828:A5891" si="91">YEAR(B5828)&amp;"."&amp;INT((MONTH(B5828)-1)/3)+1</f>
        <v>2001.3</v>
      </c>
      <c r="B5828" s="54">
        <v>37141</v>
      </c>
      <c r="C5828" s="52">
        <v>5.39</v>
      </c>
      <c r="D5828" s="9"/>
    </row>
    <row r="5829" spans="1:4" x14ac:dyDescent="0.25">
      <c r="A5829" s="7" t="str">
        <f t="shared" si="91"/>
        <v>2001.3</v>
      </c>
      <c r="B5829" s="54">
        <v>37140</v>
      </c>
      <c r="C5829" s="52">
        <v>5.41</v>
      </c>
      <c r="D5829" s="9"/>
    </row>
    <row r="5830" spans="1:4" x14ac:dyDescent="0.25">
      <c r="A5830" s="7" t="str">
        <f t="shared" si="91"/>
        <v>2001.3</v>
      </c>
      <c r="B5830" s="54">
        <v>37139</v>
      </c>
      <c r="C5830" s="52">
        <v>5.48</v>
      </c>
      <c r="D5830" s="9"/>
    </row>
    <row r="5831" spans="1:4" x14ac:dyDescent="0.25">
      <c r="A5831" s="7" t="str">
        <f t="shared" si="91"/>
        <v>2001.3</v>
      </c>
      <c r="B5831" s="54">
        <v>37138</v>
      </c>
      <c r="C5831" s="52">
        <v>5.5</v>
      </c>
      <c r="D5831" s="9"/>
    </row>
    <row r="5832" spans="1:4" x14ac:dyDescent="0.25">
      <c r="A5832" s="7" t="str">
        <f t="shared" si="91"/>
        <v>2001.3</v>
      </c>
      <c r="B5832" s="54">
        <v>37137</v>
      </c>
      <c r="C5832" s="52">
        <v>5.39</v>
      </c>
      <c r="D5832" s="9"/>
    </row>
    <row r="5833" spans="1:4" x14ac:dyDescent="0.25">
      <c r="A5833" s="7" t="str">
        <f t="shared" si="91"/>
        <v>2001.3</v>
      </c>
      <c r="B5833" s="54">
        <v>37134</v>
      </c>
      <c r="C5833" s="52">
        <v>5.39</v>
      </c>
      <c r="D5833" s="9"/>
    </row>
    <row r="5834" spans="1:4" x14ac:dyDescent="0.25">
      <c r="A5834" s="7" t="str">
        <f t="shared" si="91"/>
        <v>2001.3</v>
      </c>
      <c r="B5834" s="54">
        <v>37133</v>
      </c>
      <c r="C5834" s="52">
        <v>5.37</v>
      </c>
      <c r="D5834" s="9"/>
    </row>
    <row r="5835" spans="1:4" x14ac:dyDescent="0.25">
      <c r="A5835" s="7" t="str">
        <f t="shared" si="91"/>
        <v>2001.3</v>
      </c>
      <c r="B5835" s="54">
        <v>37132</v>
      </c>
      <c r="C5835" s="52">
        <v>5.36</v>
      </c>
      <c r="D5835" s="9"/>
    </row>
    <row r="5836" spans="1:4" x14ac:dyDescent="0.25">
      <c r="A5836" s="7" t="str">
        <f t="shared" si="91"/>
        <v>2001.3</v>
      </c>
      <c r="B5836" s="54">
        <v>37131</v>
      </c>
      <c r="C5836" s="52">
        <v>5.41</v>
      </c>
      <c r="D5836" s="9"/>
    </row>
    <row r="5837" spans="1:4" x14ac:dyDescent="0.25">
      <c r="A5837" s="7" t="str">
        <f t="shared" si="91"/>
        <v>2001.3</v>
      </c>
      <c r="B5837" s="54">
        <v>37130</v>
      </c>
      <c r="C5837" s="52">
        <v>5.47</v>
      </c>
      <c r="D5837" s="9"/>
    </row>
    <row r="5838" spans="1:4" x14ac:dyDescent="0.25">
      <c r="A5838" s="7" t="str">
        <f t="shared" si="91"/>
        <v>2001.3</v>
      </c>
      <c r="B5838" s="54">
        <v>37127</v>
      </c>
      <c r="C5838" s="52">
        <v>5.45</v>
      </c>
      <c r="D5838" s="9"/>
    </row>
    <row r="5839" spans="1:4" x14ac:dyDescent="0.25">
      <c r="A5839" s="7" t="str">
        <f t="shared" si="91"/>
        <v>2001.3</v>
      </c>
      <c r="B5839" s="54">
        <v>37126</v>
      </c>
      <c r="C5839" s="52">
        <v>5.41</v>
      </c>
      <c r="D5839" s="9"/>
    </row>
    <row r="5840" spans="1:4" x14ac:dyDescent="0.25">
      <c r="A5840" s="7" t="str">
        <f t="shared" si="91"/>
        <v>2001.3</v>
      </c>
      <c r="B5840" s="54">
        <v>37125</v>
      </c>
      <c r="C5840" s="52">
        <v>5.44</v>
      </c>
      <c r="D5840" s="9"/>
    </row>
    <row r="5841" spans="1:4" x14ac:dyDescent="0.25">
      <c r="A5841" s="7" t="str">
        <f t="shared" si="91"/>
        <v>2001.3</v>
      </c>
      <c r="B5841" s="54">
        <v>37124</v>
      </c>
      <c r="C5841" s="52">
        <v>5.44</v>
      </c>
      <c r="D5841" s="9"/>
    </row>
    <row r="5842" spans="1:4" x14ac:dyDescent="0.25">
      <c r="A5842" s="7" t="str">
        <f t="shared" si="91"/>
        <v>2001.3</v>
      </c>
      <c r="B5842" s="54">
        <v>37123</v>
      </c>
      <c r="C5842" s="52">
        <v>5.46</v>
      </c>
      <c r="D5842" s="9"/>
    </row>
    <row r="5843" spans="1:4" x14ac:dyDescent="0.25">
      <c r="A5843" s="7" t="str">
        <f t="shared" si="91"/>
        <v>2001.3</v>
      </c>
      <c r="B5843" s="54">
        <v>37120</v>
      </c>
      <c r="C5843" s="52">
        <v>5.43</v>
      </c>
      <c r="D5843" s="9"/>
    </row>
    <row r="5844" spans="1:4" x14ac:dyDescent="0.25">
      <c r="A5844" s="7" t="str">
        <f t="shared" si="91"/>
        <v>2001.3</v>
      </c>
      <c r="B5844" s="54">
        <v>37119</v>
      </c>
      <c r="C5844" s="52">
        <v>5.48</v>
      </c>
      <c r="D5844" s="9"/>
    </row>
    <row r="5845" spans="1:4" x14ac:dyDescent="0.25">
      <c r="A5845" s="7" t="str">
        <f t="shared" si="91"/>
        <v>2001.3</v>
      </c>
      <c r="B5845" s="54">
        <v>37118</v>
      </c>
      <c r="C5845" s="52">
        <v>5.52</v>
      </c>
      <c r="D5845" s="9"/>
    </row>
    <row r="5846" spans="1:4" x14ac:dyDescent="0.25">
      <c r="A5846" s="7" t="str">
        <f t="shared" si="91"/>
        <v>2001.3</v>
      </c>
      <c r="B5846" s="54">
        <v>37117</v>
      </c>
      <c r="C5846" s="52">
        <v>5.51</v>
      </c>
      <c r="D5846" s="9"/>
    </row>
    <row r="5847" spans="1:4" x14ac:dyDescent="0.25">
      <c r="A5847" s="7" t="str">
        <f t="shared" si="91"/>
        <v>2001.3</v>
      </c>
      <c r="B5847" s="54">
        <v>37116</v>
      </c>
      <c r="C5847" s="52">
        <v>5.52</v>
      </c>
      <c r="D5847" s="9"/>
    </row>
    <row r="5848" spans="1:4" x14ac:dyDescent="0.25">
      <c r="A5848" s="7" t="str">
        <f t="shared" si="91"/>
        <v>2001.3</v>
      </c>
      <c r="B5848" s="54">
        <v>37113</v>
      </c>
      <c r="C5848" s="52">
        <v>5.52</v>
      </c>
      <c r="D5848" s="9"/>
    </row>
    <row r="5849" spans="1:4" x14ac:dyDescent="0.25">
      <c r="A5849" s="7" t="str">
        <f t="shared" si="91"/>
        <v>2001.3</v>
      </c>
      <c r="B5849" s="54">
        <v>37112</v>
      </c>
      <c r="C5849" s="52">
        <v>5.54</v>
      </c>
      <c r="D5849" s="9"/>
    </row>
    <row r="5850" spans="1:4" x14ac:dyDescent="0.25">
      <c r="A5850" s="7" t="str">
        <f t="shared" si="91"/>
        <v>2001.3</v>
      </c>
      <c r="B5850" s="54">
        <v>37111</v>
      </c>
      <c r="C5850" s="52">
        <v>5.52</v>
      </c>
      <c r="D5850" s="9"/>
    </row>
    <row r="5851" spans="1:4" x14ac:dyDescent="0.25">
      <c r="A5851" s="7" t="str">
        <f t="shared" si="91"/>
        <v>2001.3</v>
      </c>
      <c r="B5851" s="54">
        <v>37110</v>
      </c>
      <c r="C5851" s="52">
        <v>5.6</v>
      </c>
      <c r="D5851" s="9"/>
    </row>
    <row r="5852" spans="1:4" x14ac:dyDescent="0.25">
      <c r="A5852" s="7" t="str">
        <f t="shared" si="91"/>
        <v>2001.3</v>
      </c>
      <c r="B5852" s="54">
        <v>37109</v>
      </c>
      <c r="C5852" s="52">
        <v>5.59</v>
      </c>
      <c r="D5852" s="9"/>
    </row>
    <row r="5853" spans="1:4" x14ac:dyDescent="0.25">
      <c r="A5853" s="7" t="str">
        <f t="shared" si="91"/>
        <v>2001.3</v>
      </c>
      <c r="B5853" s="54">
        <v>37106</v>
      </c>
      <c r="C5853" s="52">
        <v>5.59</v>
      </c>
      <c r="D5853" s="9"/>
    </row>
    <row r="5854" spans="1:4" x14ac:dyDescent="0.25">
      <c r="A5854" s="7" t="str">
        <f t="shared" si="91"/>
        <v>2001.3</v>
      </c>
      <c r="B5854" s="54">
        <v>37105</v>
      </c>
      <c r="C5854" s="52">
        <v>5.57</v>
      </c>
      <c r="D5854" s="9"/>
    </row>
    <row r="5855" spans="1:4" x14ac:dyDescent="0.25">
      <c r="A5855" s="7" t="str">
        <f t="shared" si="91"/>
        <v>2001.3</v>
      </c>
      <c r="B5855" s="54">
        <v>37104</v>
      </c>
      <c r="C5855" s="52">
        <v>5.53</v>
      </c>
      <c r="D5855" s="9"/>
    </row>
    <row r="5856" spans="1:4" x14ac:dyDescent="0.25">
      <c r="A5856" s="7" t="str">
        <f t="shared" si="91"/>
        <v>2001.3</v>
      </c>
      <c r="B5856" s="54">
        <v>37103</v>
      </c>
      <c r="C5856" s="52">
        <v>5.51</v>
      </c>
      <c r="D5856" s="9"/>
    </row>
    <row r="5857" spans="1:4" x14ac:dyDescent="0.25">
      <c r="A5857" s="7" t="str">
        <f t="shared" si="91"/>
        <v>2001.3</v>
      </c>
      <c r="B5857" s="54">
        <v>37102</v>
      </c>
      <c r="C5857" s="52">
        <v>5.53</v>
      </c>
      <c r="D5857" s="9"/>
    </row>
    <row r="5858" spans="1:4" x14ac:dyDescent="0.25">
      <c r="A5858" s="7" t="str">
        <f t="shared" si="91"/>
        <v>2001.3</v>
      </c>
      <c r="B5858" s="54">
        <v>37099</v>
      </c>
      <c r="C5858" s="52">
        <v>5.55</v>
      </c>
      <c r="D5858" s="9"/>
    </row>
    <row r="5859" spans="1:4" x14ac:dyDescent="0.25">
      <c r="A5859" s="7" t="str">
        <f t="shared" si="91"/>
        <v>2001.3</v>
      </c>
      <c r="B5859" s="54">
        <v>37098</v>
      </c>
      <c r="C5859" s="52">
        <v>5.59</v>
      </c>
      <c r="D5859" s="9"/>
    </row>
    <row r="5860" spans="1:4" x14ac:dyDescent="0.25">
      <c r="A5860" s="7" t="str">
        <f t="shared" si="91"/>
        <v>2001.3</v>
      </c>
      <c r="B5860" s="54">
        <v>37097</v>
      </c>
      <c r="C5860" s="52">
        <v>5.58</v>
      </c>
      <c r="D5860" s="9"/>
    </row>
    <row r="5861" spans="1:4" x14ac:dyDescent="0.25">
      <c r="A5861" s="7" t="str">
        <f t="shared" si="91"/>
        <v>2001.3</v>
      </c>
      <c r="B5861" s="54">
        <v>37096</v>
      </c>
      <c r="C5861" s="52">
        <v>5.52</v>
      </c>
      <c r="D5861" s="9"/>
    </row>
    <row r="5862" spans="1:4" x14ac:dyDescent="0.25">
      <c r="A5862" s="7" t="str">
        <f t="shared" si="91"/>
        <v>2001.3</v>
      </c>
      <c r="B5862" s="54">
        <v>37095</v>
      </c>
      <c r="C5862" s="52">
        <v>5.53</v>
      </c>
      <c r="D5862" s="9"/>
    </row>
    <row r="5863" spans="1:4" x14ac:dyDescent="0.25">
      <c r="A5863" s="7" t="str">
        <f t="shared" si="91"/>
        <v>2001.3</v>
      </c>
      <c r="B5863" s="54">
        <v>37092</v>
      </c>
      <c r="C5863" s="52">
        <v>5.54</v>
      </c>
      <c r="D5863" s="9"/>
    </row>
    <row r="5864" spans="1:4" x14ac:dyDescent="0.25">
      <c r="A5864" s="7" t="str">
        <f t="shared" si="91"/>
        <v>2001.3</v>
      </c>
      <c r="B5864" s="54">
        <v>37091</v>
      </c>
      <c r="C5864" s="52">
        <v>5.53</v>
      </c>
      <c r="D5864" s="9"/>
    </row>
    <row r="5865" spans="1:4" x14ac:dyDescent="0.25">
      <c r="A5865" s="7" t="str">
        <f t="shared" si="91"/>
        <v>2001.3</v>
      </c>
      <c r="B5865" s="54">
        <v>37090</v>
      </c>
      <c r="C5865" s="52">
        <v>5.52</v>
      </c>
      <c r="D5865" s="9"/>
    </row>
    <row r="5866" spans="1:4" x14ac:dyDescent="0.25">
      <c r="A5866" s="7" t="str">
        <f t="shared" si="91"/>
        <v>2001.3</v>
      </c>
      <c r="B5866" s="54">
        <v>37089</v>
      </c>
      <c r="C5866" s="52">
        <v>5.59</v>
      </c>
      <c r="D5866" s="9"/>
    </row>
    <row r="5867" spans="1:4" x14ac:dyDescent="0.25">
      <c r="A5867" s="7" t="str">
        <f t="shared" si="91"/>
        <v>2001.3</v>
      </c>
      <c r="B5867" s="54">
        <v>37088</v>
      </c>
      <c r="C5867" s="52">
        <v>5.59</v>
      </c>
      <c r="D5867" s="9"/>
    </row>
    <row r="5868" spans="1:4" x14ac:dyDescent="0.25">
      <c r="A5868" s="7" t="str">
        <f t="shared" si="91"/>
        <v>2001.3</v>
      </c>
      <c r="B5868" s="54">
        <v>37085</v>
      </c>
      <c r="C5868" s="52">
        <v>5.64</v>
      </c>
      <c r="D5868" s="9"/>
    </row>
    <row r="5869" spans="1:4" x14ac:dyDescent="0.25">
      <c r="A5869" s="7" t="str">
        <f t="shared" si="91"/>
        <v>2001.3</v>
      </c>
      <c r="B5869" s="54">
        <v>37084</v>
      </c>
      <c r="C5869" s="52">
        <v>5.65</v>
      </c>
      <c r="D5869" s="9"/>
    </row>
    <row r="5870" spans="1:4" x14ac:dyDescent="0.25">
      <c r="A5870" s="7" t="str">
        <f t="shared" si="91"/>
        <v>2001.3</v>
      </c>
      <c r="B5870" s="54">
        <v>37083</v>
      </c>
      <c r="C5870" s="52">
        <v>5.69</v>
      </c>
      <c r="D5870" s="9"/>
    </row>
    <row r="5871" spans="1:4" x14ac:dyDescent="0.25">
      <c r="A5871" s="7" t="str">
        <f t="shared" si="91"/>
        <v>2001.3</v>
      </c>
      <c r="B5871" s="54">
        <v>37082</v>
      </c>
      <c r="C5871" s="52">
        <v>5.68</v>
      </c>
      <c r="D5871" s="9"/>
    </row>
    <row r="5872" spans="1:4" x14ac:dyDescent="0.25">
      <c r="A5872" s="7" t="str">
        <f t="shared" si="91"/>
        <v>2001.3</v>
      </c>
      <c r="B5872" s="54">
        <v>37081</v>
      </c>
      <c r="C5872" s="52">
        <v>5.7</v>
      </c>
      <c r="D5872" s="9"/>
    </row>
    <row r="5873" spans="1:4" x14ac:dyDescent="0.25">
      <c r="A5873" s="7" t="str">
        <f t="shared" si="91"/>
        <v>2001.3</v>
      </c>
      <c r="B5873" s="54">
        <v>37078</v>
      </c>
      <c r="C5873" s="52">
        <v>5.75</v>
      </c>
      <c r="D5873" s="9"/>
    </row>
    <row r="5874" spans="1:4" x14ac:dyDescent="0.25">
      <c r="A5874" s="7" t="str">
        <f t="shared" si="91"/>
        <v>2001.3</v>
      </c>
      <c r="B5874" s="54">
        <v>37077</v>
      </c>
      <c r="C5874" s="52">
        <v>5.76</v>
      </c>
      <c r="D5874" s="9"/>
    </row>
    <row r="5875" spans="1:4" x14ac:dyDescent="0.25">
      <c r="A5875" s="7" t="str">
        <f t="shared" si="91"/>
        <v>2001.3</v>
      </c>
      <c r="B5875" s="54">
        <v>37076</v>
      </c>
      <c r="C5875" s="52">
        <v>5.73</v>
      </c>
      <c r="D5875" s="9"/>
    </row>
    <row r="5876" spans="1:4" x14ac:dyDescent="0.25">
      <c r="A5876" s="7" t="str">
        <f t="shared" si="91"/>
        <v>2001.3</v>
      </c>
      <c r="B5876" s="54">
        <v>37075</v>
      </c>
      <c r="C5876" s="52">
        <v>5.73</v>
      </c>
      <c r="D5876" s="9"/>
    </row>
    <row r="5877" spans="1:4" x14ac:dyDescent="0.25">
      <c r="A5877" s="7" t="str">
        <f t="shared" si="91"/>
        <v>2001.3</v>
      </c>
      <c r="B5877" s="54">
        <v>37074</v>
      </c>
      <c r="C5877" s="52">
        <v>5.7</v>
      </c>
      <c r="D5877" s="9"/>
    </row>
    <row r="5878" spans="1:4" x14ac:dyDescent="0.25">
      <c r="A5878" s="7" t="str">
        <f t="shared" si="91"/>
        <v>2001.2</v>
      </c>
      <c r="B5878" s="54">
        <v>37071</v>
      </c>
      <c r="C5878" s="52">
        <v>5.75</v>
      </c>
      <c r="D5878" s="9"/>
    </row>
    <row r="5879" spans="1:4" x14ac:dyDescent="0.25">
      <c r="A5879" s="7" t="str">
        <f t="shared" si="91"/>
        <v>2001.2</v>
      </c>
      <c r="B5879" s="54">
        <v>37070</v>
      </c>
      <c r="C5879" s="52">
        <v>5.68</v>
      </c>
      <c r="D5879" s="9"/>
    </row>
    <row r="5880" spans="1:4" x14ac:dyDescent="0.25">
      <c r="A5880" s="7" t="str">
        <f t="shared" si="91"/>
        <v>2001.2</v>
      </c>
      <c r="B5880" s="54">
        <v>37069</v>
      </c>
      <c r="C5880" s="52">
        <v>5.62</v>
      </c>
      <c r="D5880" s="9"/>
    </row>
    <row r="5881" spans="1:4" x14ac:dyDescent="0.25">
      <c r="A5881" s="7" t="str">
        <f t="shared" si="91"/>
        <v>2001.2</v>
      </c>
      <c r="B5881" s="54">
        <v>37068</v>
      </c>
      <c r="C5881" s="52">
        <v>5.65</v>
      </c>
      <c r="D5881" s="9"/>
    </row>
    <row r="5882" spans="1:4" x14ac:dyDescent="0.25">
      <c r="A5882" s="7" t="str">
        <f t="shared" si="91"/>
        <v>2001.2</v>
      </c>
      <c r="B5882" s="54">
        <v>37067</v>
      </c>
      <c r="C5882" s="52">
        <v>5.59</v>
      </c>
      <c r="D5882" s="9"/>
    </row>
    <row r="5883" spans="1:4" x14ac:dyDescent="0.25">
      <c r="A5883" s="7" t="str">
        <f t="shared" si="91"/>
        <v>2001.2</v>
      </c>
      <c r="B5883" s="54">
        <v>37064</v>
      </c>
      <c r="C5883" s="52">
        <v>5.58</v>
      </c>
      <c r="D5883" s="9"/>
    </row>
    <row r="5884" spans="1:4" x14ac:dyDescent="0.25">
      <c r="A5884" s="7" t="str">
        <f t="shared" si="91"/>
        <v>2001.2</v>
      </c>
      <c r="B5884" s="54">
        <v>37063</v>
      </c>
      <c r="C5884" s="52">
        <v>5.64</v>
      </c>
      <c r="D5884" s="9"/>
    </row>
    <row r="5885" spans="1:4" x14ac:dyDescent="0.25">
      <c r="A5885" s="7" t="str">
        <f t="shared" si="91"/>
        <v>2001.2</v>
      </c>
      <c r="B5885" s="54">
        <v>37062</v>
      </c>
      <c r="C5885" s="52">
        <v>5.67</v>
      </c>
      <c r="D5885" s="9"/>
    </row>
    <row r="5886" spans="1:4" x14ac:dyDescent="0.25">
      <c r="A5886" s="7" t="str">
        <f t="shared" si="91"/>
        <v>2001.2</v>
      </c>
      <c r="B5886" s="54">
        <v>37061</v>
      </c>
      <c r="C5886" s="52">
        <v>5.69</v>
      </c>
      <c r="D5886" s="9"/>
    </row>
    <row r="5887" spans="1:4" x14ac:dyDescent="0.25">
      <c r="A5887" s="7" t="str">
        <f t="shared" si="91"/>
        <v>2001.2</v>
      </c>
      <c r="B5887" s="54">
        <v>37060</v>
      </c>
      <c r="C5887" s="52">
        <v>5.7</v>
      </c>
      <c r="D5887" s="9"/>
    </row>
    <row r="5888" spans="1:4" x14ac:dyDescent="0.25">
      <c r="A5888" s="7" t="str">
        <f t="shared" si="91"/>
        <v>2001.2</v>
      </c>
      <c r="B5888" s="54">
        <v>37057</v>
      </c>
      <c r="C5888" s="52">
        <v>5.68</v>
      </c>
      <c r="D5888" s="9"/>
    </row>
    <row r="5889" spans="1:4" x14ac:dyDescent="0.25">
      <c r="A5889" s="7" t="str">
        <f t="shared" si="91"/>
        <v>2001.2</v>
      </c>
      <c r="B5889" s="54">
        <v>37056</v>
      </c>
      <c r="C5889" s="52">
        <v>5.65</v>
      </c>
      <c r="D5889" s="9"/>
    </row>
    <row r="5890" spans="1:4" x14ac:dyDescent="0.25">
      <c r="A5890" s="7" t="str">
        <f t="shared" si="91"/>
        <v>2001.2</v>
      </c>
      <c r="B5890" s="54">
        <v>37055</v>
      </c>
      <c r="C5890" s="52">
        <v>5.66</v>
      </c>
      <c r="D5890" s="9"/>
    </row>
    <row r="5891" spans="1:4" x14ac:dyDescent="0.25">
      <c r="A5891" s="7" t="str">
        <f t="shared" si="91"/>
        <v>2001.2</v>
      </c>
      <c r="B5891" s="54">
        <v>37054</v>
      </c>
      <c r="C5891" s="52">
        <v>5.65</v>
      </c>
      <c r="D5891" s="9"/>
    </row>
    <row r="5892" spans="1:4" x14ac:dyDescent="0.25">
      <c r="A5892" s="7" t="str">
        <f t="shared" ref="A5892:A5955" si="92">YEAR(B5892)&amp;"."&amp;INT((MONTH(B5892)-1)/3)+1</f>
        <v>2001.2</v>
      </c>
      <c r="B5892" s="54">
        <v>37053</v>
      </c>
      <c r="C5892" s="52">
        <v>5.69</v>
      </c>
      <c r="D5892" s="9"/>
    </row>
    <row r="5893" spans="1:4" x14ac:dyDescent="0.25">
      <c r="A5893" s="7" t="str">
        <f t="shared" si="92"/>
        <v>2001.2</v>
      </c>
      <c r="B5893" s="54">
        <v>37050</v>
      </c>
      <c r="C5893" s="52">
        <v>5.73</v>
      </c>
      <c r="D5893" s="9"/>
    </row>
    <row r="5894" spans="1:4" x14ac:dyDescent="0.25">
      <c r="A5894" s="7" t="str">
        <f t="shared" si="92"/>
        <v>2001.2</v>
      </c>
      <c r="B5894" s="54">
        <v>37049</v>
      </c>
      <c r="C5894" s="52">
        <v>5.72</v>
      </c>
      <c r="D5894" s="9"/>
    </row>
    <row r="5895" spans="1:4" x14ac:dyDescent="0.25">
      <c r="A5895" s="7" t="str">
        <f t="shared" si="92"/>
        <v>2001.2</v>
      </c>
      <c r="B5895" s="54">
        <v>37048</v>
      </c>
      <c r="C5895" s="52">
        <v>5.65</v>
      </c>
      <c r="D5895" s="9"/>
    </row>
    <row r="5896" spans="1:4" x14ac:dyDescent="0.25">
      <c r="A5896" s="7" t="str">
        <f t="shared" si="92"/>
        <v>2001.2</v>
      </c>
      <c r="B5896" s="54">
        <v>37047</v>
      </c>
      <c r="C5896" s="52">
        <v>5.66</v>
      </c>
      <c r="D5896" s="9"/>
    </row>
    <row r="5897" spans="1:4" x14ac:dyDescent="0.25">
      <c r="A5897" s="7" t="str">
        <f t="shared" si="92"/>
        <v>2001.2</v>
      </c>
      <c r="B5897" s="54">
        <v>37046</v>
      </c>
      <c r="C5897" s="52">
        <v>5.69</v>
      </c>
      <c r="D5897" s="9"/>
    </row>
    <row r="5898" spans="1:4" x14ac:dyDescent="0.25">
      <c r="A5898" s="7" t="str">
        <f t="shared" si="92"/>
        <v>2001.2</v>
      </c>
      <c r="B5898" s="54">
        <v>37043</v>
      </c>
      <c r="C5898" s="52">
        <v>5.71</v>
      </c>
      <c r="D5898" s="9"/>
    </row>
    <row r="5899" spans="1:4" x14ac:dyDescent="0.25">
      <c r="A5899" s="7" t="str">
        <f t="shared" si="92"/>
        <v>2001.2</v>
      </c>
      <c r="B5899" s="54">
        <v>37042</v>
      </c>
      <c r="C5899" s="52">
        <v>5.78</v>
      </c>
      <c r="D5899" s="9"/>
    </row>
    <row r="5900" spans="1:4" x14ac:dyDescent="0.25">
      <c r="A5900" s="7" t="str">
        <f t="shared" si="92"/>
        <v>2001.2</v>
      </c>
      <c r="B5900" s="54">
        <v>37041</v>
      </c>
      <c r="C5900" s="52">
        <v>5.86</v>
      </c>
      <c r="D5900" s="9"/>
    </row>
    <row r="5901" spans="1:4" x14ac:dyDescent="0.25">
      <c r="A5901" s="7" t="str">
        <f t="shared" si="92"/>
        <v>2001.2</v>
      </c>
      <c r="B5901" s="54">
        <v>37040</v>
      </c>
      <c r="C5901" s="52">
        <v>5.86</v>
      </c>
      <c r="D5901" s="9"/>
    </row>
    <row r="5902" spans="1:4" x14ac:dyDescent="0.25">
      <c r="A5902" s="7" t="str">
        <f t="shared" si="92"/>
        <v>2001.2</v>
      </c>
      <c r="B5902" s="54">
        <v>37039</v>
      </c>
      <c r="C5902" s="52">
        <v>5.86</v>
      </c>
      <c r="D5902" s="9"/>
    </row>
    <row r="5903" spans="1:4" x14ac:dyDescent="0.25">
      <c r="A5903" s="7" t="str">
        <f t="shared" si="92"/>
        <v>2001.2</v>
      </c>
      <c r="B5903" s="54">
        <v>37036</v>
      </c>
      <c r="C5903" s="52">
        <v>5.86</v>
      </c>
      <c r="D5903" s="9"/>
    </row>
    <row r="5904" spans="1:4" x14ac:dyDescent="0.25">
      <c r="A5904" s="7" t="str">
        <f t="shared" si="92"/>
        <v>2001.2</v>
      </c>
      <c r="B5904" s="54">
        <v>37035</v>
      </c>
      <c r="C5904" s="52">
        <v>5.87</v>
      </c>
      <c r="D5904" s="9"/>
    </row>
    <row r="5905" spans="1:4" x14ac:dyDescent="0.25">
      <c r="A5905" s="7" t="str">
        <f t="shared" si="92"/>
        <v>2001.2</v>
      </c>
      <c r="B5905" s="54">
        <v>37034</v>
      </c>
      <c r="C5905" s="52">
        <v>5.79</v>
      </c>
      <c r="D5905" s="9"/>
    </row>
    <row r="5906" spans="1:4" x14ac:dyDescent="0.25">
      <c r="A5906" s="7" t="str">
        <f t="shared" si="92"/>
        <v>2001.2</v>
      </c>
      <c r="B5906" s="54">
        <v>37033</v>
      </c>
      <c r="C5906" s="52">
        <v>5.78</v>
      </c>
      <c r="D5906" s="9"/>
    </row>
    <row r="5907" spans="1:4" x14ac:dyDescent="0.25">
      <c r="A5907" s="7" t="str">
        <f t="shared" si="92"/>
        <v>2001.2</v>
      </c>
      <c r="B5907" s="54">
        <v>37032</v>
      </c>
      <c r="C5907" s="52">
        <v>5.75</v>
      </c>
      <c r="D5907" s="9"/>
    </row>
    <row r="5908" spans="1:4" x14ac:dyDescent="0.25">
      <c r="A5908" s="7" t="str">
        <f t="shared" si="92"/>
        <v>2001.2</v>
      </c>
      <c r="B5908" s="54">
        <v>37029</v>
      </c>
      <c r="C5908" s="52">
        <v>5.76</v>
      </c>
      <c r="D5908" s="9"/>
    </row>
    <row r="5909" spans="1:4" x14ac:dyDescent="0.25">
      <c r="A5909" s="7" t="str">
        <f t="shared" si="92"/>
        <v>2001.2</v>
      </c>
      <c r="B5909" s="54">
        <v>37028</v>
      </c>
      <c r="C5909" s="52">
        <v>5.8</v>
      </c>
      <c r="D5909" s="9"/>
    </row>
    <row r="5910" spans="1:4" x14ac:dyDescent="0.25">
      <c r="A5910" s="7" t="str">
        <f t="shared" si="92"/>
        <v>2001.2</v>
      </c>
      <c r="B5910" s="54">
        <v>37027</v>
      </c>
      <c r="C5910" s="52">
        <v>5.86</v>
      </c>
      <c r="D5910" s="9"/>
    </row>
    <row r="5911" spans="1:4" x14ac:dyDescent="0.25">
      <c r="A5911" s="7" t="str">
        <f t="shared" si="92"/>
        <v>2001.2</v>
      </c>
      <c r="B5911" s="54">
        <v>37026</v>
      </c>
      <c r="C5911" s="52">
        <v>5.89</v>
      </c>
      <c r="D5911" s="9"/>
    </row>
    <row r="5912" spans="1:4" x14ac:dyDescent="0.25">
      <c r="A5912" s="7" t="str">
        <f t="shared" si="92"/>
        <v>2001.2</v>
      </c>
      <c r="B5912" s="54">
        <v>37025</v>
      </c>
      <c r="C5912" s="52">
        <v>5.85</v>
      </c>
      <c r="D5912" s="9"/>
    </row>
    <row r="5913" spans="1:4" x14ac:dyDescent="0.25">
      <c r="A5913" s="7" t="str">
        <f t="shared" si="92"/>
        <v>2001.2</v>
      </c>
      <c r="B5913" s="54">
        <v>37022</v>
      </c>
      <c r="C5913" s="52">
        <v>5.88</v>
      </c>
      <c r="D5913" s="9"/>
    </row>
    <row r="5914" spans="1:4" x14ac:dyDescent="0.25">
      <c r="A5914" s="7" t="str">
        <f t="shared" si="92"/>
        <v>2001.2</v>
      </c>
      <c r="B5914" s="54">
        <v>37021</v>
      </c>
      <c r="C5914" s="52">
        <v>5.75</v>
      </c>
      <c r="D5914" s="9"/>
    </row>
    <row r="5915" spans="1:4" x14ac:dyDescent="0.25">
      <c r="A5915" s="7" t="str">
        <f t="shared" si="92"/>
        <v>2001.2</v>
      </c>
      <c r="B5915" s="54">
        <v>37020</v>
      </c>
      <c r="C5915" s="52">
        <v>5.67</v>
      </c>
      <c r="D5915" s="9"/>
    </row>
    <row r="5916" spans="1:4" x14ac:dyDescent="0.25">
      <c r="A5916" s="7" t="str">
        <f t="shared" si="92"/>
        <v>2001.2</v>
      </c>
      <c r="B5916" s="54">
        <v>37019</v>
      </c>
      <c r="C5916" s="52">
        <v>5.72</v>
      </c>
      <c r="D5916" s="9"/>
    </row>
    <row r="5917" spans="1:4" x14ac:dyDescent="0.25">
      <c r="A5917" s="7" t="str">
        <f t="shared" si="92"/>
        <v>2001.2</v>
      </c>
      <c r="B5917" s="54">
        <v>37018</v>
      </c>
      <c r="C5917" s="52">
        <v>5.68</v>
      </c>
      <c r="D5917" s="9"/>
    </row>
    <row r="5918" spans="1:4" x14ac:dyDescent="0.25">
      <c r="A5918" s="7" t="str">
        <f t="shared" si="92"/>
        <v>2001.2</v>
      </c>
      <c r="B5918" s="54">
        <v>37015</v>
      </c>
      <c r="C5918" s="52">
        <v>5.65</v>
      </c>
      <c r="D5918" s="9"/>
    </row>
    <row r="5919" spans="1:4" x14ac:dyDescent="0.25">
      <c r="A5919" s="7" t="str">
        <f t="shared" si="92"/>
        <v>2001.2</v>
      </c>
      <c r="B5919" s="54">
        <v>37014</v>
      </c>
      <c r="C5919" s="52">
        <v>5.64</v>
      </c>
      <c r="D5919" s="9"/>
    </row>
    <row r="5920" spans="1:4" x14ac:dyDescent="0.25">
      <c r="A5920" s="7" t="str">
        <f t="shared" si="92"/>
        <v>2001.2</v>
      </c>
      <c r="B5920" s="54">
        <v>37013</v>
      </c>
      <c r="C5920" s="52">
        <v>5.71</v>
      </c>
      <c r="D5920" s="9"/>
    </row>
    <row r="5921" spans="1:4" x14ac:dyDescent="0.25">
      <c r="A5921" s="7" t="str">
        <f t="shared" si="92"/>
        <v>2001.2</v>
      </c>
      <c r="B5921" s="54">
        <v>37012</v>
      </c>
      <c r="C5921" s="52">
        <v>5.75</v>
      </c>
      <c r="D5921" s="9"/>
    </row>
    <row r="5922" spans="1:4" x14ac:dyDescent="0.25">
      <c r="A5922" s="7" t="str">
        <f t="shared" si="92"/>
        <v>2001.2</v>
      </c>
      <c r="B5922" s="54">
        <v>37011</v>
      </c>
      <c r="C5922" s="52">
        <v>5.78</v>
      </c>
      <c r="D5922" s="9"/>
    </row>
    <row r="5923" spans="1:4" x14ac:dyDescent="0.25">
      <c r="A5923" s="7" t="str">
        <f t="shared" si="92"/>
        <v>2001.2</v>
      </c>
      <c r="B5923" s="54">
        <v>37008</v>
      </c>
      <c r="C5923" s="52">
        <v>5.81</v>
      </c>
      <c r="D5923" s="9"/>
    </row>
    <row r="5924" spans="1:4" x14ac:dyDescent="0.25">
      <c r="A5924" s="7" t="str">
        <f t="shared" si="92"/>
        <v>2001.2</v>
      </c>
      <c r="B5924" s="54">
        <v>37007</v>
      </c>
      <c r="C5924" s="52">
        <v>5.71</v>
      </c>
      <c r="D5924" s="9"/>
    </row>
    <row r="5925" spans="1:4" x14ac:dyDescent="0.25">
      <c r="A5925" s="7" t="str">
        <f t="shared" si="92"/>
        <v>2001.2</v>
      </c>
      <c r="B5925" s="54">
        <v>37006</v>
      </c>
      <c r="C5925" s="52">
        <v>5.78</v>
      </c>
      <c r="D5925" s="9"/>
    </row>
    <row r="5926" spans="1:4" x14ac:dyDescent="0.25">
      <c r="A5926" s="7" t="str">
        <f t="shared" si="92"/>
        <v>2001.2</v>
      </c>
      <c r="B5926" s="54">
        <v>37005</v>
      </c>
      <c r="C5926" s="52">
        <v>5.75</v>
      </c>
      <c r="D5926" s="9"/>
    </row>
    <row r="5927" spans="1:4" x14ac:dyDescent="0.25">
      <c r="A5927" s="7" t="str">
        <f t="shared" si="92"/>
        <v>2001.2</v>
      </c>
      <c r="B5927" s="54">
        <v>37004</v>
      </c>
      <c r="C5927" s="52">
        <v>5.73</v>
      </c>
      <c r="D5927" s="9"/>
    </row>
    <row r="5928" spans="1:4" x14ac:dyDescent="0.25">
      <c r="A5928" s="7" t="str">
        <f t="shared" si="92"/>
        <v>2001.2</v>
      </c>
      <c r="B5928" s="54">
        <v>37001</v>
      </c>
      <c r="C5928" s="52">
        <v>5.79</v>
      </c>
      <c r="D5928" s="9"/>
    </row>
    <row r="5929" spans="1:4" x14ac:dyDescent="0.25">
      <c r="A5929" s="7" t="str">
        <f t="shared" si="92"/>
        <v>2001.2</v>
      </c>
      <c r="B5929" s="54">
        <v>37000</v>
      </c>
      <c r="C5929" s="52">
        <v>5.77</v>
      </c>
      <c r="D5929" s="9"/>
    </row>
    <row r="5930" spans="1:4" x14ac:dyDescent="0.25">
      <c r="A5930" s="7" t="str">
        <f t="shared" si="92"/>
        <v>2001.2</v>
      </c>
      <c r="B5930" s="54">
        <v>36999</v>
      </c>
      <c r="C5930" s="52">
        <v>5.65</v>
      </c>
      <c r="D5930" s="9"/>
    </row>
    <row r="5931" spans="1:4" x14ac:dyDescent="0.25">
      <c r="A5931" s="7" t="str">
        <f t="shared" si="92"/>
        <v>2001.2</v>
      </c>
      <c r="B5931" s="54">
        <v>36998</v>
      </c>
      <c r="C5931" s="52">
        <v>5.65</v>
      </c>
      <c r="D5931" s="9"/>
    </row>
    <row r="5932" spans="1:4" x14ac:dyDescent="0.25">
      <c r="A5932" s="7" t="str">
        <f t="shared" si="92"/>
        <v>2001.2</v>
      </c>
      <c r="B5932" s="54">
        <v>36997</v>
      </c>
      <c r="C5932" s="52">
        <v>5.7</v>
      </c>
      <c r="D5932" s="9"/>
    </row>
    <row r="5933" spans="1:4" x14ac:dyDescent="0.25">
      <c r="A5933" s="7" t="str">
        <f t="shared" si="92"/>
        <v>2001.2</v>
      </c>
      <c r="B5933" s="54">
        <v>36994</v>
      </c>
      <c r="C5933" s="52">
        <v>5.61</v>
      </c>
      <c r="D5933" s="9"/>
    </row>
    <row r="5934" spans="1:4" x14ac:dyDescent="0.25">
      <c r="A5934" s="7" t="str">
        <f t="shared" si="92"/>
        <v>2001.2</v>
      </c>
      <c r="B5934" s="54">
        <v>36993</v>
      </c>
      <c r="C5934" s="52">
        <v>5.61</v>
      </c>
      <c r="D5934" s="9"/>
    </row>
    <row r="5935" spans="1:4" x14ac:dyDescent="0.25">
      <c r="A5935" s="7" t="str">
        <f t="shared" si="92"/>
        <v>2001.2</v>
      </c>
      <c r="B5935" s="54">
        <v>36992</v>
      </c>
      <c r="C5935" s="52">
        <v>5.6</v>
      </c>
      <c r="D5935" s="9"/>
    </row>
    <row r="5936" spans="1:4" x14ac:dyDescent="0.25">
      <c r="A5936" s="7" t="str">
        <f t="shared" si="92"/>
        <v>2001.2</v>
      </c>
      <c r="B5936" s="54">
        <v>36991</v>
      </c>
      <c r="C5936" s="52">
        <v>5.63</v>
      </c>
      <c r="D5936" s="9"/>
    </row>
    <row r="5937" spans="1:4" x14ac:dyDescent="0.25">
      <c r="A5937" s="7" t="str">
        <f t="shared" si="92"/>
        <v>2001.2</v>
      </c>
      <c r="B5937" s="54">
        <v>36990</v>
      </c>
      <c r="C5937" s="52">
        <v>5.5</v>
      </c>
      <c r="D5937" s="9"/>
    </row>
    <row r="5938" spans="1:4" x14ac:dyDescent="0.25">
      <c r="A5938" s="7" t="str">
        <f t="shared" si="92"/>
        <v>2001.2</v>
      </c>
      <c r="B5938" s="54">
        <v>36987</v>
      </c>
      <c r="C5938" s="52">
        <v>5.46</v>
      </c>
      <c r="D5938" s="9"/>
    </row>
    <row r="5939" spans="1:4" x14ac:dyDescent="0.25">
      <c r="A5939" s="7" t="str">
        <f t="shared" si="92"/>
        <v>2001.2</v>
      </c>
      <c r="B5939" s="54">
        <v>36986</v>
      </c>
      <c r="C5939" s="52">
        <v>5.53</v>
      </c>
      <c r="D5939" s="9"/>
    </row>
    <row r="5940" spans="1:4" x14ac:dyDescent="0.25">
      <c r="A5940" s="7" t="str">
        <f t="shared" si="92"/>
        <v>2001.2</v>
      </c>
      <c r="B5940" s="54">
        <v>36985</v>
      </c>
      <c r="C5940" s="52">
        <v>5.5</v>
      </c>
      <c r="D5940" s="9"/>
    </row>
    <row r="5941" spans="1:4" x14ac:dyDescent="0.25">
      <c r="A5941" s="7" t="str">
        <f t="shared" si="92"/>
        <v>2001.2</v>
      </c>
      <c r="B5941" s="54">
        <v>36984</v>
      </c>
      <c r="C5941" s="52">
        <v>5.48</v>
      </c>
      <c r="D5941" s="9"/>
    </row>
    <row r="5942" spans="1:4" x14ac:dyDescent="0.25">
      <c r="A5942" s="7" t="str">
        <f t="shared" si="92"/>
        <v>2001.2</v>
      </c>
      <c r="B5942" s="54">
        <v>36983</v>
      </c>
      <c r="C5942" s="52">
        <v>5.49</v>
      </c>
      <c r="D5942" s="9"/>
    </row>
    <row r="5943" spans="1:4" x14ac:dyDescent="0.25">
      <c r="A5943" s="7" t="str">
        <f t="shared" si="92"/>
        <v>2001.1</v>
      </c>
      <c r="B5943" s="54">
        <v>36980</v>
      </c>
      <c r="C5943" s="52">
        <v>5.46</v>
      </c>
      <c r="D5943" s="9"/>
    </row>
    <row r="5944" spans="1:4" x14ac:dyDescent="0.25">
      <c r="A5944" s="7" t="str">
        <f t="shared" si="92"/>
        <v>2001.1</v>
      </c>
      <c r="B5944" s="54">
        <v>36979</v>
      </c>
      <c r="C5944" s="52">
        <v>5.48</v>
      </c>
      <c r="D5944" s="9"/>
    </row>
    <row r="5945" spans="1:4" x14ac:dyDescent="0.25">
      <c r="A5945" s="7" t="str">
        <f t="shared" si="92"/>
        <v>2001.1</v>
      </c>
      <c r="B5945" s="54">
        <v>36978</v>
      </c>
      <c r="C5945" s="52">
        <v>5.47</v>
      </c>
      <c r="D5945" s="9"/>
    </row>
    <row r="5946" spans="1:4" x14ac:dyDescent="0.25">
      <c r="A5946" s="7" t="str">
        <f t="shared" si="92"/>
        <v>2001.1</v>
      </c>
      <c r="B5946" s="54">
        <v>36977</v>
      </c>
      <c r="C5946" s="52">
        <v>5.45</v>
      </c>
      <c r="D5946" s="9"/>
    </row>
    <row r="5947" spans="1:4" x14ac:dyDescent="0.25">
      <c r="A5947" s="7" t="str">
        <f t="shared" si="92"/>
        <v>2001.1</v>
      </c>
      <c r="B5947" s="54">
        <v>36976</v>
      </c>
      <c r="C5947" s="52">
        <v>5.36</v>
      </c>
      <c r="D5947" s="9"/>
    </row>
    <row r="5948" spans="1:4" x14ac:dyDescent="0.25">
      <c r="A5948" s="7" t="str">
        <f t="shared" si="92"/>
        <v>2001.1</v>
      </c>
      <c r="B5948" s="54">
        <v>36973</v>
      </c>
      <c r="C5948" s="52">
        <v>5.3</v>
      </c>
      <c r="D5948" s="9"/>
    </row>
    <row r="5949" spans="1:4" x14ac:dyDescent="0.25">
      <c r="A5949" s="7" t="str">
        <f t="shared" si="92"/>
        <v>2001.1</v>
      </c>
      <c r="B5949" s="54">
        <v>36972</v>
      </c>
      <c r="C5949" s="52">
        <v>5.25</v>
      </c>
      <c r="D5949" s="9"/>
    </row>
    <row r="5950" spans="1:4" x14ac:dyDescent="0.25">
      <c r="A5950" s="7" t="str">
        <f t="shared" si="92"/>
        <v>2001.1</v>
      </c>
      <c r="B5950" s="54">
        <v>36971</v>
      </c>
      <c r="C5950" s="52">
        <v>5.28</v>
      </c>
      <c r="D5950" s="9"/>
    </row>
    <row r="5951" spans="1:4" x14ac:dyDescent="0.25">
      <c r="A5951" s="7" t="str">
        <f t="shared" si="92"/>
        <v>2001.1</v>
      </c>
      <c r="B5951" s="54">
        <v>36970</v>
      </c>
      <c r="C5951" s="52">
        <v>5.27</v>
      </c>
      <c r="D5951" s="9"/>
    </row>
    <row r="5952" spans="1:4" x14ac:dyDescent="0.25">
      <c r="A5952" s="7" t="str">
        <f t="shared" si="92"/>
        <v>2001.1</v>
      </c>
      <c r="B5952" s="54">
        <v>36969</v>
      </c>
      <c r="C5952" s="52">
        <v>5.3</v>
      </c>
      <c r="D5952" s="9"/>
    </row>
    <row r="5953" spans="1:4" x14ac:dyDescent="0.25">
      <c r="A5953" s="7" t="str">
        <f t="shared" si="92"/>
        <v>2001.1</v>
      </c>
      <c r="B5953" s="54">
        <v>36966</v>
      </c>
      <c r="C5953" s="52">
        <v>5.28</v>
      </c>
      <c r="D5953" s="9"/>
    </row>
    <row r="5954" spans="1:4" x14ac:dyDescent="0.25">
      <c r="A5954" s="7" t="str">
        <f t="shared" si="92"/>
        <v>2001.1</v>
      </c>
      <c r="B5954" s="54">
        <v>36965</v>
      </c>
      <c r="C5954" s="52">
        <v>5.29</v>
      </c>
      <c r="D5954" s="9"/>
    </row>
    <row r="5955" spans="1:4" x14ac:dyDescent="0.25">
      <c r="A5955" s="7" t="str">
        <f t="shared" si="92"/>
        <v>2001.1</v>
      </c>
      <c r="B5955" s="54">
        <v>36964</v>
      </c>
      <c r="C5955" s="52">
        <v>5.28</v>
      </c>
      <c r="D5955" s="9"/>
    </row>
    <row r="5956" spans="1:4" x14ac:dyDescent="0.25">
      <c r="A5956" s="7" t="str">
        <f t="shared" ref="A5956:A6019" si="93">YEAR(B5956)&amp;"."&amp;INT((MONTH(B5956)-1)/3)+1</f>
        <v>2001.1</v>
      </c>
      <c r="B5956" s="54">
        <v>36963</v>
      </c>
      <c r="C5956" s="52">
        <v>5.34</v>
      </c>
      <c r="D5956" s="9"/>
    </row>
    <row r="5957" spans="1:4" x14ac:dyDescent="0.25">
      <c r="A5957" s="7" t="str">
        <f t="shared" si="93"/>
        <v>2001.1</v>
      </c>
      <c r="B5957" s="54">
        <v>36962</v>
      </c>
      <c r="C5957" s="52">
        <v>5.31</v>
      </c>
      <c r="D5957" s="9"/>
    </row>
    <row r="5958" spans="1:4" x14ac:dyDescent="0.25">
      <c r="A5958" s="7" t="str">
        <f t="shared" si="93"/>
        <v>2001.1</v>
      </c>
      <c r="B5958" s="54">
        <v>36959</v>
      </c>
      <c r="C5958" s="52">
        <v>5.32</v>
      </c>
      <c r="D5958" s="9"/>
    </row>
    <row r="5959" spans="1:4" x14ac:dyDescent="0.25">
      <c r="A5959" s="7" t="str">
        <f t="shared" si="93"/>
        <v>2001.1</v>
      </c>
      <c r="B5959" s="54">
        <v>36958</v>
      </c>
      <c r="C5959" s="52">
        <v>5.3</v>
      </c>
      <c r="D5959" s="9"/>
    </row>
    <row r="5960" spans="1:4" x14ac:dyDescent="0.25">
      <c r="A5960" s="7" t="str">
        <f t="shared" si="93"/>
        <v>2001.1</v>
      </c>
      <c r="B5960" s="54">
        <v>36957</v>
      </c>
      <c r="C5960" s="52">
        <v>5.32</v>
      </c>
      <c r="D5960" s="9"/>
    </row>
    <row r="5961" spans="1:4" x14ac:dyDescent="0.25">
      <c r="A5961" s="7" t="str">
        <f t="shared" si="93"/>
        <v>2001.1</v>
      </c>
      <c r="B5961" s="54">
        <v>36956</v>
      </c>
      <c r="C5961" s="52">
        <v>5.38</v>
      </c>
      <c r="D5961" s="9"/>
    </row>
    <row r="5962" spans="1:4" x14ac:dyDescent="0.25">
      <c r="A5962" s="7" t="str">
        <f t="shared" si="93"/>
        <v>2001.1</v>
      </c>
      <c r="B5962" s="54">
        <v>36955</v>
      </c>
      <c r="C5962" s="52">
        <v>5.36</v>
      </c>
      <c r="D5962" s="9"/>
    </row>
    <row r="5963" spans="1:4" x14ac:dyDescent="0.25">
      <c r="A5963" s="7" t="str">
        <f t="shared" si="93"/>
        <v>2001.1</v>
      </c>
      <c r="B5963" s="54">
        <v>36952</v>
      </c>
      <c r="C5963" s="52">
        <v>5.38</v>
      </c>
      <c r="D5963" s="9"/>
    </row>
    <row r="5964" spans="1:4" x14ac:dyDescent="0.25">
      <c r="A5964" s="7" t="str">
        <f t="shared" si="93"/>
        <v>2001.1</v>
      </c>
      <c r="B5964" s="54">
        <v>36951</v>
      </c>
      <c r="C5964" s="52">
        <v>5.29</v>
      </c>
      <c r="D5964" s="9"/>
    </row>
    <row r="5965" spans="1:4" x14ac:dyDescent="0.25">
      <c r="A5965" s="7" t="str">
        <f t="shared" si="93"/>
        <v>2001.1</v>
      </c>
      <c r="B5965" s="54">
        <v>36950</v>
      </c>
      <c r="C5965" s="52">
        <v>5.34</v>
      </c>
      <c r="D5965" s="9"/>
    </row>
    <row r="5966" spans="1:4" x14ac:dyDescent="0.25">
      <c r="A5966" s="7" t="str">
        <f t="shared" si="93"/>
        <v>2001.1</v>
      </c>
      <c r="B5966" s="54">
        <v>36949</v>
      </c>
      <c r="C5966" s="52">
        <v>5.34</v>
      </c>
      <c r="D5966" s="9"/>
    </row>
    <row r="5967" spans="1:4" x14ac:dyDescent="0.25">
      <c r="A5967" s="7" t="str">
        <f t="shared" si="93"/>
        <v>2001.1</v>
      </c>
      <c r="B5967" s="54">
        <v>36948</v>
      </c>
      <c r="C5967" s="52">
        <v>5.45</v>
      </c>
      <c r="D5967" s="9"/>
    </row>
    <row r="5968" spans="1:4" x14ac:dyDescent="0.25">
      <c r="A5968" s="7" t="str">
        <f t="shared" si="93"/>
        <v>2001.1</v>
      </c>
      <c r="B5968" s="54">
        <v>36945</v>
      </c>
      <c r="C5968" s="52">
        <v>5.49</v>
      </c>
      <c r="D5968" s="9"/>
    </row>
    <row r="5969" spans="1:4" x14ac:dyDescent="0.25">
      <c r="A5969" s="7" t="str">
        <f t="shared" si="93"/>
        <v>2001.1</v>
      </c>
      <c r="B5969" s="54">
        <v>36944</v>
      </c>
      <c r="C5969" s="52">
        <v>5.52</v>
      </c>
      <c r="D5969" s="9"/>
    </row>
    <row r="5970" spans="1:4" x14ac:dyDescent="0.25">
      <c r="A5970" s="7" t="str">
        <f t="shared" si="93"/>
        <v>2001.1</v>
      </c>
      <c r="B5970" s="54">
        <v>36943</v>
      </c>
      <c r="C5970" s="52">
        <v>5.49</v>
      </c>
      <c r="D5970" s="9"/>
    </row>
    <row r="5971" spans="1:4" x14ac:dyDescent="0.25">
      <c r="A5971" s="7" t="str">
        <f t="shared" si="93"/>
        <v>2001.1</v>
      </c>
      <c r="B5971" s="54">
        <v>36942</v>
      </c>
      <c r="C5971" s="52">
        <v>5.46</v>
      </c>
      <c r="D5971" s="9"/>
    </row>
    <row r="5972" spans="1:4" x14ac:dyDescent="0.25">
      <c r="A5972" s="7" t="str">
        <f t="shared" si="93"/>
        <v>2001.1</v>
      </c>
      <c r="B5972" s="54">
        <v>36941</v>
      </c>
      <c r="C5972" s="52">
        <v>5.46</v>
      </c>
      <c r="D5972" s="9"/>
    </row>
    <row r="5973" spans="1:4" x14ac:dyDescent="0.25">
      <c r="A5973" s="7" t="str">
        <f t="shared" si="93"/>
        <v>2001.1</v>
      </c>
      <c r="B5973" s="54">
        <v>36938</v>
      </c>
      <c r="C5973" s="52">
        <v>5.46</v>
      </c>
      <c r="D5973" s="9"/>
    </row>
    <row r="5974" spans="1:4" x14ac:dyDescent="0.25">
      <c r="A5974" s="7" t="str">
        <f t="shared" si="93"/>
        <v>2001.1</v>
      </c>
      <c r="B5974" s="54">
        <v>36937</v>
      </c>
      <c r="C5974" s="52">
        <v>5.5</v>
      </c>
      <c r="D5974" s="9"/>
    </row>
    <row r="5975" spans="1:4" x14ac:dyDescent="0.25">
      <c r="A5975" s="7" t="str">
        <f t="shared" si="93"/>
        <v>2001.1</v>
      </c>
      <c r="B5975" s="54">
        <v>36936</v>
      </c>
      <c r="C5975" s="52">
        <v>5.44</v>
      </c>
      <c r="D5975" s="9"/>
    </row>
    <row r="5976" spans="1:4" x14ac:dyDescent="0.25">
      <c r="A5976" s="7" t="str">
        <f t="shared" si="93"/>
        <v>2001.1</v>
      </c>
      <c r="B5976" s="54">
        <v>36935</v>
      </c>
      <c r="C5976" s="52">
        <v>5.43</v>
      </c>
      <c r="D5976" s="9"/>
    </row>
    <row r="5977" spans="1:4" x14ac:dyDescent="0.25">
      <c r="A5977" s="7" t="str">
        <f t="shared" si="93"/>
        <v>2001.1</v>
      </c>
      <c r="B5977" s="54">
        <v>36934</v>
      </c>
      <c r="C5977" s="52">
        <v>5.42</v>
      </c>
      <c r="D5977" s="9"/>
    </row>
    <row r="5978" spans="1:4" x14ac:dyDescent="0.25">
      <c r="A5978" s="7" t="str">
        <f t="shared" si="93"/>
        <v>2001.1</v>
      </c>
      <c r="B5978" s="54">
        <v>36931</v>
      </c>
      <c r="C5978" s="52">
        <v>5.38</v>
      </c>
      <c r="D5978" s="9"/>
    </row>
    <row r="5979" spans="1:4" x14ac:dyDescent="0.25">
      <c r="A5979" s="7" t="str">
        <f t="shared" si="93"/>
        <v>2001.1</v>
      </c>
      <c r="B5979" s="54">
        <v>36930</v>
      </c>
      <c r="C5979" s="52">
        <v>5.44</v>
      </c>
      <c r="D5979" s="9"/>
    </row>
    <row r="5980" spans="1:4" x14ac:dyDescent="0.25">
      <c r="A5980" s="7" t="str">
        <f t="shared" si="93"/>
        <v>2001.1</v>
      </c>
      <c r="B5980" s="54">
        <v>36929</v>
      </c>
      <c r="C5980" s="52">
        <v>5.52</v>
      </c>
      <c r="D5980" s="9"/>
    </row>
    <row r="5981" spans="1:4" x14ac:dyDescent="0.25">
      <c r="A5981" s="7" t="str">
        <f t="shared" si="93"/>
        <v>2001.1</v>
      </c>
      <c r="B5981" s="54">
        <v>36928</v>
      </c>
      <c r="C5981" s="52">
        <v>5.51</v>
      </c>
      <c r="D5981" s="9"/>
    </row>
    <row r="5982" spans="1:4" x14ac:dyDescent="0.25">
      <c r="A5982" s="7" t="str">
        <f t="shared" si="93"/>
        <v>2001.1</v>
      </c>
      <c r="B5982" s="54">
        <v>36927</v>
      </c>
      <c r="C5982" s="52">
        <v>5.48</v>
      </c>
      <c r="D5982" s="9"/>
    </row>
    <row r="5983" spans="1:4" x14ac:dyDescent="0.25">
      <c r="A5983" s="7" t="str">
        <f t="shared" si="93"/>
        <v>2001.1</v>
      </c>
      <c r="B5983" s="54">
        <v>36924</v>
      </c>
      <c r="C5983" s="52">
        <v>5.51</v>
      </c>
      <c r="D5983" s="9"/>
    </row>
    <row r="5984" spans="1:4" x14ac:dyDescent="0.25">
      <c r="A5984" s="7" t="str">
        <f t="shared" si="93"/>
        <v>2001.1</v>
      </c>
      <c r="B5984" s="54">
        <v>36923</v>
      </c>
      <c r="C5984" s="52">
        <v>5.46</v>
      </c>
      <c r="D5984" s="9"/>
    </row>
    <row r="5985" spans="1:4" x14ac:dyDescent="0.25">
      <c r="A5985" s="7" t="str">
        <f t="shared" si="93"/>
        <v>2001.1</v>
      </c>
      <c r="B5985" s="54">
        <v>36922</v>
      </c>
      <c r="C5985" s="52">
        <v>5.54</v>
      </c>
      <c r="D5985" s="9"/>
    </row>
    <row r="5986" spans="1:4" x14ac:dyDescent="0.25">
      <c r="A5986" s="7" t="str">
        <f t="shared" si="93"/>
        <v>2001.1</v>
      </c>
      <c r="B5986" s="54">
        <v>36921</v>
      </c>
      <c r="C5986" s="52">
        <v>5.59</v>
      </c>
      <c r="D5986" s="9"/>
    </row>
    <row r="5987" spans="1:4" x14ac:dyDescent="0.25">
      <c r="A5987" s="7" t="str">
        <f t="shared" si="93"/>
        <v>2001.1</v>
      </c>
      <c r="B5987" s="54">
        <v>36920</v>
      </c>
      <c r="C5987" s="52">
        <v>5.69</v>
      </c>
      <c r="D5987" s="9"/>
    </row>
    <row r="5988" spans="1:4" x14ac:dyDescent="0.25">
      <c r="A5988" s="7" t="str">
        <f t="shared" si="93"/>
        <v>2001.1</v>
      </c>
      <c r="B5988" s="54">
        <v>36917</v>
      </c>
      <c r="C5988" s="52">
        <v>5.64</v>
      </c>
      <c r="D5988" s="9"/>
    </row>
    <row r="5989" spans="1:4" x14ac:dyDescent="0.25">
      <c r="A5989" s="7" t="str">
        <f t="shared" si="93"/>
        <v>2001.1</v>
      </c>
      <c r="B5989" s="54">
        <v>36916</v>
      </c>
      <c r="C5989" s="52">
        <v>5.61</v>
      </c>
      <c r="D5989" s="9"/>
    </row>
    <row r="5990" spans="1:4" x14ac:dyDescent="0.25">
      <c r="A5990" s="7" t="str">
        <f t="shared" si="93"/>
        <v>2001.1</v>
      </c>
      <c r="B5990" s="54">
        <v>36915</v>
      </c>
      <c r="C5990" s="52">
        <v>5.67</v>
      </c>
      <c r="D5990" s="9"/>
    </row>
    <row r="5991" spans="1:4" x14ac:dyDescent="0.25">
      <c r="A5991" s="7" t="str">
        <f t="shared" si="93"/>
        <v>2001.1</v>
      </c>
      <c r="B5991" s="54">
        <v>36914</v>
      </c>
      <c r="C5991" s="52">
        <v>5.65</v>
      </c>
      <c r="D5991" s="9"/>
    </row>
    <row r="5992" spans="1:4" x14ac:dyDescent="0.25">
      <c r="A5992" s="7" t="str">
        <f t="shared" si="93"/>
        <v>2001.1</v>
      </c>
      <c r="B5992" s="54">
        <v>36913</v>
      </c>
      <c r="C5992" s="52">
        <v>5.61</v>
      </c>
      <c r="D5992" s="9"/>
    </row>
    <row r="5993" spans="1:4" x14ac:dyDescent="0.25">
      <c r="A5993" s="7" t="str">
        <f t="shared" si="93"/>
        <v>2001.1</v>
      </c>
      <c r="B5993" s="54">
        <v>36910</v>
      </c>
      <c r="C5993" s="52">
        <v>5.56</v>
      </c>
      <c r="D5993" s="9"/>
    </row>
    <row r="5994" spans="1:4" x14ac:dyDescent="0.25">
      <c r="A5994" s="7" t="str">
        <f t="shared" si="93"/>
        <v>2001.1</v>
      </c>
      <c r="B5994" s="54">
        <v>36909</v>
      </c>
      <c r="C5994" s="52">
        <v>5.47</v>
      </c>
      <c r="D5994" s="9"/>
    </row>
    <row r="5995" spans="1:4" x14ac:dyDescent="0.25">
      <c r="A5995" s="7" t="str">
        <f t="shared" si="93"/>
        <v>2001.1</v>
      </c>
      <c r="B5995" s="54">
        <v>36908</v>
      </c>
      <c r="C5995" s="52">
        <v>5.52</v>
      </c>
      <c r="D5995" s="9"/>
    </row>
    <row r="5996" spans="1:4" x14ac:dyDescent="0.25">
      <c r="A5996" s="7" t="str">
        <f t="shared" si="93"/>
        <v>2001.1</v>
      </c>
      <c r="B5996" s="54">
        <v>36907</v>
      </c>
      <c r="C5996" s="52">
        <v>5.6</v>
      </c>
      <c r="D5996" s="9"/>
    </row>
    <row r="5997" spans="1:4" x14ac:dyDescent="0.25">
      <c r="A5997" s="7" t="str">
        <f t="shared" si="93"/>
        <v>2001.1</v>
      </c>
      <c r="B5997" s="54">
        <v>36906</v>
      </c>
      <c r="C5997" s="52">
        <v>5.63</v>
      </c>
      <c r="D5997" s="9"/>
    </row>
    <row r="5998" spans="1:4" x14ac:dyDescent="0.25">
      <c r="A5998" s="7" t="str">
        <f t="shared" si="93"/>
        <v>2001.1</v>
      </c>
      <c r="B5998" s="54">
        <v>36903</v>
      </c>
      <c r="C5998" s="52">
        <v>5.63</v>
      </c>
      <c r="D5998" s="9"/>
    </row>
    <row r="5999" spans="1:4" x14ac:dyDescent="0.25">
      <c r="A5999" s="7" t="str">
        <f t="shared" si="93"/>
        <v>2001.1</v>
      </c>
      <c r="B5999" s="54">
        <v>36902</v>
      </c>
      <c r="C5999" s="52">
        <v>5.55</v>
      </c>
      <c r="D5999" s="9"/>
    </row>
    <row r="6000" spans="1:4" x14ac:dyDescent="0.25">
      <c r="A6000" s="7" t="str">
        <f t="shared" si="93"/>
        <v>2001.1</v>
      </c>
      <c r="B6000" s="54">
        <v>36901</v>
      </c>
      <c r="C6000" s="52">
        <v>5.49</v>
      </c>
      <c r="D6000" s="9"/>
    </row>
    <row r="6001" spans="1:4" x14ac:dyDescent="0.25">
      <c r="A6001" s="7" t="str">
        <f t="shared" si="93"/>
        <v>2001.1</v>
      </c>
      <c r="B6001" s="54">
        <v>36900</v>
      </c>
      <c r="C6001" s="52">
        <v>5.43</v>
      </c>
      <c r="D6001" s="9"/>
    </row>
    <row r="6002" spans="1:4" x14ac:dyDescent="0.25">
      <c r="A6002" s="7" t="str">
        <f t="shared" si="93"/>
        <v>2001.1</v>
      </c>
      <c r="B6002" s="54">
        <v>36899</v>
      </c>
      <c r="C6002" s="52">
        <v>5.42</v>
      </c>
      <c r="D6002" s="9"/>
    </row>
    <row r="6003" spans="1:4" x14ac:dyDescent="0.25">
      <c r="A6003" s="7" t="str">
        <f t="shared" si="93"/>
        <v>2001.1</v>
      </c>
      <c r="B6003" s="54">
        <v>36896</v>
      </c>
      <c r="C6003" s="52">
        <v>5.41</v>
      </c>
      <c r="D6003" s="9"/>
    </row>
    <row r="6004" spans="1:4" x14ac:dyDescent="0.25">
      <c r="A6004" s="7" t="str">
        <f t="shared" si="93"/>
        <v>2001.1</v>
      </c>
      <c r="B6004" s="54">
        <v>36895</v>
      </c>
      <c r="C6004" s="52">
        <v>5.44</v>
      </c>
      <c r="D6004" s="9"/>
    </row>
    <row r="6005" spans="1:4" x14ac:dyDescent="0.25">
      <c r="A6005" s="7" t="str">
        <f t="shared" si="93"/>
        <v>2001.1</v>
      </c>
      <c r="B6005" s="54">
        <v>36894</v>
      </c>
      <c r="C6005" s="52">
        <v>5.49</v>
      </c>
      <c r="D6005" s="9"/>
    </row>
    <row r="6006" spans="1:4" x14ac:dyDescent="0.25">
      <c r="A6006" s="7" t="str">
        <f t="shared" si="93"/>
        <v>2001.1</v>
      </c>
      <c r="B6006" s="54">
        <v>36893</v>
      </c>
      <c r="C6006" s="52">
        <v>5.35</v>
      </c>
      <c r="D6006" s="9"/>
    </row>
    <row r="6007" spans="1:4" x14ac:dyDescent="0.25">
      <c r="A6007" s="7" t="str">
        <f t="shared" si="93"/>
        <v>2001.1</v>
      </c>
      <c r="B6007" s="54">
        <v>36892</v>
      </c>
      <c r="C6007" s="52">
        <v>5.46</v>
      </c>
      <c r="D6007" s="9"/>
    </row>
    <row r="6008" spans="1:4" x14ac:dyDescent="0.25">
      <c r="A6008" s="7" t="str">
        <f t="shared" si="93"/>
        <v>2000.4</v>
      </c>
      <c r="B6008" s="54">
        <v>36889</v>
      </c>
      <c r="C6008" s="52">
        <v>5.46</v>
      </c>
      <c r="D6008" s="9"/>
    </row>
    <row r="6009" spans="1:4" x14ac:dyDescent="0.25">
      <c r="A6009" s="7" t="str">
        <f t="shared" si="93"/>
        <v>2000.4</v>
      </c>
      <c r="B6009" s="54">
        <v>36888</v>
      </c>
      <c r="C6009" s="52">
        <v>5.44</v>
      </c>
      <c r="D6009" s="9"/>
    </row>
    <row r="6010" spans="1:4" x14ac:dyDescent="0.25">
      <c r="A6010" s="7" t="str">
        <f t="shared" si="93"/>
        <v>2000.4</v>
      </c>
      <c r="B6010" s="54">
        <v>36887</v>
      </c>
      <c r="C6010" s="52">
        <v>5.45</v>
      </c>
      <c r="D6010" s="9"/>
    </row>
    <row r="6011" spans="1:4" x14ac:dyDescent="0.25">
      <c r="A6011" s="7" t="str">
        <f t="shared" si="93"/>
        <v>2000.4</v>
      </c>
      <c r="B6011" s="54">
        <v>36886</v>
      </c>
      <c r="C6011" s="52">
        <v>5.41</v>
      </c>
      <c r="D6011" s="9"/>
    </row>
    <row r="6012" spans="1:4" x14ac:dyDescent="0.25">
      <c r="A6012" s="7" t="str">
        <f t="shared" si="93"/>
        <v>2000.4</v>
      </c>
      <c r="B6012" s="54">
        <v>36885</v>
      </c>
      <c r="C6012" s="52">
        <v>5.4</v>
      </c>
      <c r="D6012" s="9"/>
    </row>
    <row r="6013" spans="1:4" x14ac:dyDescent="0.25">
      <c r="A6013" s="7" t="str">
        <f t="shared" si="93"/>
        <v>2000.4</v>
      </c>
      <c r="B6013" s="54">
        <v>36882</v>
      </c>
      <c r="C6013" s="52">
        <v>5.4</v>
      </c>
      <c r="D6013" s="9"/>
    </row>
    <row r="6014" spans="1:4" x14ac:dyDescent="0.25">
      <c r="A6014" s="7" t="str">
        <f t="shared" si="93"/>
        <v>2000.4</v>
      </c>
      <c r="B6014" s="54">
        <v>36881</v>
      </c>
      <c r="C6014" s="52">
        <v>5.41</v>
      </c>
      <c r="D6014" s="9"/>
    </row>
    <row r="6015" spans="1:4" x14ac:dyDescent="0.25">
      <c r="A6015" s="7" t="str">
        <f t="shared" si="93"/>
        <v>2000.4</v>
      </c>
      <c r="B6015" s="54">
        <v>36880</v>
      </c>
      <c r="C6015" s="52">
        <v>5.42</v>
      </c>
      <c r="D6015" s="9"/>
    </row>
    <row r="6016" spans="1:4" x14ac:dyDescent="0.25">
      <c r="A6016" s="7" t="str">
        <f t="shared" si="93"/>
        <v>2000.4</v>
      </c>
      <c r="B6016" s="54">
        <v>36879</v>
      </c>
      <c r="C6016" s="52">
        <v>5.47</v>
      </c>
      <c r="D6016" s="9"/>
    </row>
    <row r="6017" spans="1:4" x14ac:dyDescent="0.25">
      <c r="A6017" s="7" t="str">
        <f t="shared" si="93"/>
        <v>2000.4</v>
      </c>
      <c r="B6017" s="54">
        <v>36878</v>
      </c>
      <c r="C6017" s="52">
        <v>5.44</v>
      </c>
      <c r="D6017" s="9"/>
    </row>
    <row r="6018" spans="1:4" x14ac:dyDescent="0.25">
      <c r="A6018" s="7" t="str">
        <f t="shared" si="93"/>
        <v>2000.4</v>
      </c>
      <c r="B6018" s="54">
        <v>36875</v>
      </c>
      <c r="C6018" s="52">
        <v>5.44</v>
      </c>
      <c r="D6018" s="9"/>
    </row>
    <row r="6019" spans="1:4" x14ac:dyDescent="0.25">
      <c r="A6019" s="7" t="str">
        <f t="shared" si="93"/>
        <v>2000.4</v>
      </c>
      <c r="B6019" s="54">
        <v>36874</v>
      </c>
      <c r="C6019" s="52">
        <v>5.45</v>
      </c>
      <c r="D6019" s="9"/>
    </row>
    <row r="6020" spans="1:4" x14ac:dyDescent="0.25">
      <c r="A6020" s="7" t="str">
        <f t="shared" ref="A6020:A6083" si="94">YEAR(B6020)&amp;"."&amp;INT((MONTH(B6020)-1)/3)+1</f>
        <v>2000.4</v>
      </c>
      <c r="B6020" s="54">
        <v>36873</v>
      </c>
      <c r="C6020" s="52">
        <v>5.48</v>
      </c>
      <c r="D6020" s="9"/>
    </row>
    <row r="6021" spans="1:4" x14ac:dyDescent="0.25">
      <c r="A6021" s="7" t="str">
        <f t="shared" si="94"/>
        <v>2000.4</v>
      </c>
      <c r="B6021" s="54">
        <v>36872</v>
      </c>
      <c r="C6021" s="52">
        <v>5.53</v>
      </c>
      <c r="D6021" s="9"/>
    </row>
    <row r="6022" spans="1:4" x14ac:dyDescent="0.25">
      <c r="A6022" s="7" t="str">
        <f t="shared" si="94"/>
        <v>2000.4</v>
      </c>
      <c r="B6022" s="54">
        <v>36871</v>
      </c>
      <c r="C6022" s="52">
        <v>5.54</v>
      </c>
      <c r="D6022" s="9"/>
    </row>
    <row r="6023" spans="1:4" x14ac:dyDescent="0.25">
      <c r="A6023" s="7" t="str">
        <f t="shared" si="94"/>
        <v>2000.4</v>
      </c>
      <c r="B6023" s="54">
        <v>36868</v>
      </c>
      <c r="C6023" s="52">
        <v>5.55</v>
      </c>
      <c r="D6023" s="9"/>
    </row>
    <row r="6024" spans="1:4" x14ac:dyDescent="0.25">
      <c r="A6024" s="7" t="str">
        <f t="shared" si="94"/>
        <v>2000.4</v>
      </c>
      <c r="B6024" s="54">
        <v>36867</v>
      </c>
      <c r="C6024" s="52">
        <v>5.51</v>
      </c>
      <c r="D6024" s="9"/>
    </row>
    <row r="6025" spans="1:4" x14ac:dyDescent="0.25">
      <c r="A6025" s="7" t="str">
        <f t="shared" si="94"/>
        <v>2000.4</v>
      </c>
      <c r="B6025" s="54">
        <v>36866</v>
      </c>
      <c r="C6025" s="52">
        <v>5.52</v>
      </c>
      <c r="D6025" s="9"/>
    </row>
    <row r="6026" spans="1:4" x14ac:dyDescent="0.25">
      <c r="A6026" s="7" t="str">
        <f t="shared" si="94"/>
        <v>2000.4</v>
      </c>
      <c r="B6026" s="54">
        <v>36865</v>
      </c>
      <c r="C6026" s="52">
        <v>5.59</v>
      </c>
      <c r="D6026" s="9"/>
    </row>
    <row r="6027" spans="1:4" x14ac:dyDescent="0.25">
      <c r="A6027" s="7" t="str">
        <f t="shared" si="94"/>
        <v>2000.4</v>
      </c>
      <c r="B6027" s="54">
        <v>36864</v>
      </c>
      <c r="C6027" s="52">
        <v>5.66</v>
      </c>
      <c r="D6027" s="9"/>
    </row>
    <row r="6028" spans="1:4" x14ac:dyDescent="0.25">
      <c r="A6028" s="7" t="str">
        <f t="shared" si="94"/>
        <v>2000.4</v>
      </c>
      <c r="B6028" s="54">
        <v>36861</v>
      </c>
      <c r="C6028" s="52">
        <v>5.64</v>
      </c>
      <c r="D6028" s="9"/>
    </row>
    <row r="6029" spans="1:4" x14ac:dyDescent="0.25">
      <c r="A6029" s="7" t="str">
        <f t="shared" si="94"/>
        <v>2000.4</v>
      </c>
      <c r="B6029" s="54">
        <v>36860</v>
      </c>
      <c r="C6029" s="52">
        <v>5.6</v>
      </c>
      <c r="D6029" s="9"/>
    </row>
    <row r="6030" spans="1:4" x14ac:dyDescent="0.25">
      <c r="A6030" s="7" t="str">
        <f t="shared" si="94"/>
        <v>2000.4</v>
      </c>
      <c r="B6030" s="54">
        <v>36859</v>
      </c>
      <c r="C6030" s="52">
        <v>5.66</v>
      </c>
      <c r="D6030" s="9"/>
    </row>
    <row r="6031" spans="1:4" x14ac:dyDescent="0.25">
      <c r="A6031" s="7" t="str">
        <f t="shared" si="94"/>
        <v>2000.4</v>
      </c>
      <c r="B6031" s="54">
        <v>36858</v>
      </c>
      <c r="C6031" s="52">
        <v>5.67</v>
      </c>
      <c r="D6031" s="9"/>
    </row>
    <row r="6032" spans="1:4" x14ac:dyDescent="0.25">
      <c r="A6032" s="7" t="str">
        <f t="shared" si="94"/>
        <v>2000.4</v>
      </c>
      <c r="B6032" s="54">
        <v>36857</v>
      </c>
      <c r="C6032" s="52">
        <v>5.71</v>
      </c>
      <c r="D6032" s="9"/>
    </row>
    <row r="6033" spans="1:4" x14ac:dyDescent="0.25">
      <c r="A6033" s="7" t="str">
        <f t="shared" si="94"/>
        <v>2000.4</v>
      </c>
      <c r="B6033" s="54">
        <v>36854</v>
      </c>
      <c r="C6033" s="52">
        <v>5.67</v>
      </c>
      <c r="D6033" s="9"/>
    </row>
    <row r="6034" spans="1:4" x14ac:dyDescent="0.25">
      <c r="A6034" s="7" t="str">
        <f t="shared" si="94"/>
        <v>2000.4</v>
      </c>
      <c r="B6034" s="54">
        <v>36853</v>
      </c>
      <c r="C6034" s="52">
        <v>5.68</v>
      </c>
      <c r="D6034" s="9"/>
    </row>
    <row r="6035" spans="1:4" x14ac:dyDescent="0.25">
      <c r="A6035" s="7" t="str">
        <f t="shared" si="94"/>
        <v>2000.4</v>
      </c>
      <c r="B6035" s="54">
        <v>36852</v>
      </c>
      <c r="C6035" s="52">
        <v>5.68</v>
      </c>
      <c r="D6035" s="9"/>
    </row>
    <row r="6036" spans="1:4" x14ac:dyDescent="0.25">
      <c r="A6036" s="7" t="str">
        <f t="shared" si="94"/>
        <v>2000.4</v>
      </c>
      <c r="B6036" s="54">
        <v>36851</v>
      </c>
      <c r="C6036" s="52">
        <v>5.74</v>
      </c>
      <c r="D6036" s="9"/>
    </row>
    <row r="6037" spans="1:4" x14ac:dyDescent="0.25">
      <c r="A6037" s="7" t="str">
        <f t="shared" si="94"/>
        <v>2000.4</v>
      </c>
      <c r="B6037" s="54">
        <v>36850</v>
      </c>
      <c r="C6037" s="52">
        <v>5.76</v>
      </c>
      <c r="D6037" s="9"/>
    </row>
    <row r="6038" spans="1:4" x14ac:dyDescent="0.25">
      <c r="A6038" s="7" t="str">
        <f t="shared" si="94"/>
        <v>2000.4</v>
      </c>
      <c r="B6038" s="54">
        <v>36847</v>
      </c>
      <c r="C6038" s="52">
        <v>5.78</v>
      </c>
      <c r="D6038" s="9"/>
    </row>
    <row r="6039" spans="1:4" x14ac:dyDescent="0.25">
      <c r="A6039" s="7" t="str">
        <f t="shared" si="94"/>
        <v>2000.4</v>
      </c>
      <c r="B6039" s="54">
        <v>36846</v>
      </c>
      <c r="C6039" s="52">
        <v>5.75</v>
      </c>
      <c r="D6039" s="9"/>
    </row>
    <row r="6040" spans="1:4" x14ac:dyDescent="0.25">
      <c r="A6040" s="7" t="str">
        <f t="shared" si="94"/>
        <v>2000.4</v>
      </c>
      <c r="B6040" s="54">
        <v>36845</v>
      </c>
      <c r="C6040" s="52">
        <v>5.77</v>
      </c>
      <c r="D6040" s="9"/>
    </row>
    <row r="6041" spans="1:4" x14ac:dyDescent="0.25">
      <c r="A6041" s="7" t="str">
        <f t="shared" si="94"/>
        <v>2000.4</v>
      </c>
      <c r="B6041" s="54">
        <v>36844</v>
      </c>
      <c r="C6041" s="52">
        <v>5.81</v>
      </c>
      <c r="D6041" s="9"/>
    </row>
    <row r="6042" spans="1:4" x14ac:dyDescent="0.25">
      <c r="A6042" s="7" t="str">
        <f t="shared" si="94"/>
        <v>2000.4</v>
      </c>
      <c r="B6042" s="54">
        <v>36843</v>
      </c>
      <c r="C6042" s="52">
        <v>5.85</v>
      </c>
      <c r="D6042" s="9"/>
    </row>
    <row r="6043" spans="1:4" x14ac:dyDescent="0.25">
      <c r="A6043" s="7" t="str">
        <f t="shared" si="94"/>
        <v>2000.4</v>
      </c>
      <c r="B6043" s="54">
        <v>36840</v>
      </c>
      <c r="C6043" s="52">
        <v>5.88</v>
      </c>
      <c r="D6043" s="9"/>
    </row>
    <row r="6044" spans="1:4" x14ac:dyDescent="0.25">
      <c r="A6044" s="7" t="str">
        <f t="shared" si="94"/>
        <v>2000.4</v>
      </c>
      <c r="B6044" s="54">
        <v>36839</v>
      </c>
      <c r="C6044" s="52">
        <v>5.85</v>
      </c>
      <c r="D6044" s="9"/>
    </row>
    <row r="6045" spans="1:4" x14ac:dyDescent="0.25">
      <c r="A6045" s="7" t="str">
        <f t="shared" si="94"/>
        <v>2000.4</v>
      </c>
      <c r="B6045" s="54">
        <v>36838</v>
      </c>
      <c r="C6045" s="52">
        <v>5.89</v>
      </c>
      <c r="D6045" s="9"/>
    </row>
    <row r="6046" spans="1:4" x14ac:dyDescent="0.25">
      <c r="A6046" s="7" t="str">
        <f t="shared" si="94"/>
        <v>2000.4</v>
      </c>
      <c r="B6046" s="54">
        <v>36837</v>
      </c>
      <c r="C6046" s="52">
        <v>5.9</v>
      </c>
      <c r="D6046" s="9"/>
    </row>
    <row r="6047" spans="1:4" x14ac:dyDescent="0.25">
      <c r="A6047" s="7" t="str">
        <f t="shared" si="94"/>
        <v>2000.4</v>
      </c>
      <c r="B6047" s="54">
        <v>36836</v>
      </c>
      <c r="C6047" s="52">
        <v>5.89</v>
      </c>
      <c r="D6047" s="9"/>
    </row>
    <row r="6048" spans="1:4" x14ac:dyDescent="0.25">
      <c r="A6048" s="7" t="str">
        <f t="shared" si="94"/>
        <v>2000.4</v>
      </c>
      <c r="B6048" s="54">
        <v>36833</v>
      </c>
      <c r="C6048" s="52">
        <v>5.86</v>
      </c>
      <c r="D6048" s="9"/>
    </row>
    <row r="6049" spans="1:4" x14ac:dyDescent="0.25">
      <c r="A6049" s="7" t="str">
        <f t="shared" si="94"/>
        <v>2000.4</v>
      </c>
      <c r="B6049" s="54">
        <v>36832</v>
      </c>
      <c r="C6049" s="52">
        <v>5.79</v>
      </c>
      <c r="D6049" s="9"/>
    </row>
    <row r="6050" spans="1:4" x14ac:dyDescent="0.25">
      <c r="A6050" s="7" t="str">
        <f t="shared" si="94"/>
        <v>2000.4</v>
      </c>
      <c r="B6050" s="54">
        <v>36831</v>
      </c>
      <c r="C6050" s="52">
        <v>5.78</v>
      </c>
      <c r="D6050" s="9"/>
    </row>
    <row r="6051" spans="1:4" x14ac:dyDescent="0.25">
      <c r="A6051" s="7" t="str">
        <f t="shared" si="94"/>
        <v>2000.4</v>
      </c>
      <c r="B6051" s="54">
        <v>36830</v>
      </c>
      <c r="C6051" s="52">
        <v>5.79</v>
      </c>
      <c r="D6051" s="9"/>
    </row>
    <row r="6052" spans="1:4" x14ac:dyDescent="0.25">
      <c r="A6052" s="7" t="str">
        <f t="shared" si="94"/>
        <v>2000.4</v>
      </c>
      <c r="B6052" s="54">
        <v>36829</v>
      </c>
      <c r="C6052" s="52">
        <v>5.76</v>
      </c>
      <c r="D6052" s="9"/>
    </row>
    <row r="6053" spans="1:4" x14ac:dyDescent="0.25">
      <c r="A6053" s="7" t="str">
        <f t="shared" si="94"/>
        <v>2000.4</v>
      </c>
      <c r="B6053" s="54">
        <v>36826</v>
      </c>
      <c r="C6053" s="52">
        <v>5.74</v>
      </c>
      <c r="D6053" s="9"/>
    </row>
    <row r="6054" spans="1:4" x14ac:dyDescent="0.25">
      <c r="A6054" s="7" t="str">
        <f t="shared" si="94"/>
        <v>2000.4</v>
      </c>
      <c r="B6054" s="54">
        <v>36825</v>
      </c>
      <c r="C6054" s="52">
        <v>5.74</v>
      </c>
      <c r="D6054" s="9"/>
    </row>
    <row r="6055" spans="1:4" x14ac:dyDescent="0.25">
      <c r="A6055" s="7" t="str">
        <f t="shared" si="94"/>
        <v>2000.4</v>
      </c>
      <c r="B6055" s="54">
        <v>36824</v>
      </c>
      <c r="C6055" s="52">
        <v>5.75</v>
      </c>
      <c r="D6055" s="9"/>
    </row>
    <row r="6056" spans="1:4" x14ac:dyDescent="0.25">
      <c r="A6056" s="7" t="str">
        <f t="shared" si="94"/>
        <v>2000.4</v>
      </c>
      <c r="B6056" s="54">
        <v>36823</v>
      </c>
      <c r="C6056" s="52">
        <v>5.71</v>
      </c>
      <c r="D6056" s="9"/>
    </row>
    <row r="6057" spans="1:4" x14ac:dyDescent="0.25">
      <c r="A6057" s="7" t="str">
        <f t="shared" si="94"/>
        <v>2000.4</v>
      </c>
      <c r="B6057" s="54">
        <v>36822</v>
      </c>
      <c r="C6057" s="52">
        <v>5.68</v>
      </c>
      <c r="D6057" s="9"/>
    </row>
    <row r="6058" spans="1:4" x14ac:dyDescent="0.25">
      <c r="A6058" s="7" t="str">
        <f t="shared" si="94"/>
        <v>2000.4</v>
      </c>
      <c r="B6058" s="54">
        <v>36819</v>
      </c>
      <c r="C6058" s="52">
        <v>5.73</v>
      </c>
      <c r="D6058" s="9"/>
    </row>
    <row r="6059" spans="1:4" x14ac:dyDescent="0.25">
      <c r="A6059" s="7" t="str">
        <f t="shared" si="94"/>
        <v>2000.4</v>
      </c>
      <c r="B6059" s="54">
        <v>36818</v>
      </c>
      <c r="C6059" s="52">
        <v>5.76</v>
      </c>
      <c r="D6059" s="9"/>
    </row>
    <row r="6060" spans="1:4" x14ac:dyDescent="0.25">
      <c r="A6060" s="7" t="str">
        <f t="shared" si="94"/>
        <v>2000.4</v>
      </c>
      <c r="B6060" s="54">
        <v>36817</v>
      </c>
      <c r="C6060" s="52">
        <v>5.77</v>
      </c>
      <c r="D6060" s="9"/>
    </row>
    <row r="6061" spans="1:4" x14ac:dyDescent="0.25">
      <c r="A6061" s="7" t="str">
        <f t="shared" si="94"/>
        <v>2000.4</v>
      </c>
      <c r="B6061" s="54">
        <v>36816</v>
      </c>
      <c r="C6061" s="52">
        <v>5.77</v>
      </c>
      <c r="D6061" s="9"/>
    </row>
    <row r="6062" spans="1:4" x14ac:dyDescent="0.25">
      <c r="A6062" s="7" t="str">
        <f t="shared" si="94"/>
        <v>2000.4</v>
      </c>
      <c r="B6062" s="54">
        <v>36815</v>
      </c>
      <c r="C6062" s="52">
        <v>5.81</v>
      </c>
      <c r="D6062" s="9"/>
    </row>
    <row r="6063" spans="1:4" x14ac:dyDescent="0.25">
      <c r="A6063" s="7" t="str">
        <f t="shared" si="94"/>
        <v>2000.4</v>
      </c>
      <c r="B6063" s="54">
        <v>36812</v>
      </c>
      <c r="C6063" s="52">
        <v>5.8</v>
      </c>
      <c r="D6063" s="9"/>
    </row>
    <row r="6064" spans="1:4" x14ac:dyDescent="0.25">
      <c r="A6064" s="7" t="str">
        <f t="shared" si="94"/>
        <v>2000.4</v>
      </c>
      <c r="B6064" s="54">
        <v>36811</v>
      </c>
      <c r="C6064" s="52">
        <v>5.82</v>
      </c>
      <c r="D6064" s="9"/>
    </row>
    <row r="6065" spans="1:4" x14ac:dyDescent="0.25">
      <c r="A6065" s="7" t="str">
        <f t="shared" si="94"/>
        <v>2000.4</v>
      </c>
      <c r="B6065" s="54">
        <v>36810</v>
      </c>
      <c r="C6065" s="52">
        <v>5.83</v>
      </c>
      <c r="D6065" s="9"/>
    </row>
    <row r="6066" spans="1:4" x14ac:dyDescent="0.25">
      <c r="A6066" s="7" t="str">
        <f t="shared" si="94"/>
        <v>2000.4</v>
      </c>
      <c r="B6066" s="54">
        <v>36809</v>
      </c>
      <c r="C6066" s="52">
        <v>5.83</v>
      </c>
      <c r="D6066" s="9"/>
    </row>
    <row r="6067" spans="1:4" x14ac:dyDescent="0.25">
      <c r="A6067" s="7" t="str">
        <f t="shared" si="94"/>
        <v>2000.4</v>
      </c>
      <c r="B6067" s="54">
        <v>36808</v>
      </c>
      <c r="C6067" s="52">
        <v>5.85</v>
      </c>
      <c r="D6067" s="9"/>
    </row>
    <row r="6068" spans="1:4" x14ac:dyDescent="0.25">
      <c r="A6068" s="7" t="str">
        <f t="shared" si="94"/>
        <v>2000.4</v>
      </c>
      <c r="B6068" s="54">
        <v>36805</v>
      </c>
      <c r="C6068" s="52">
        <v>5.85</v>
      </c>
      <c r="D6068" s="9"/>
    </row>
    <row r="6069" spans="1:4" x14ac:dyDescent="0.25">
      <c r="A6069" s="7" t="str">
        <f t="shared" si="94"/>
        <v>2000.4</v>
      </c>
      <c r="B6069" s="54">
        <v>36804</v>
      </c>
      <c r="C6069" s="52">
        <v>5.91</v>
      </c>
      <c r="D6069" s="9"/>
    </row>
    <row r="6070" spans="1:4" x14ac:dyDescent="0.25">
      <c r="A6070" s="7" t="str">
        <f t="shared" si="94"/>
        <v>2000.4</v>
      </c>
      <c r="B6070" s="54">
        <v>36803</v>
      </c>
      <c r="C6070" s="52">
        <v>5.95</v>
      </c>
      <c r="D6070" s="9"/>
    </row>
    <row r="6071" spans="1:4" x14ac:dyDescent="0.25">
      <c r="A6071" s="7" t="str">
        <f t="shared" si="94"/>
        <v>2000.4</v>
      </c>
      <c r="B6071" s="54">
        <v>36802</v>
      </c>
      <c r="C6071" s="52">
        <v>5.94</v>
      </c>
      <c r="D6071" s="9"/>
    </row>
    <row r="6072" spans="1:4" x14ac:dyDescent="0.25">
      <c r="A6072" s="7" t="str">
        <f t="shared" si="94"/>
        <v>2000.4</v>
      </c>
      <c r="B6072" s="54">
        <v>36801</v>
      </c>
      <c r="C6072" s="52">
        <v>5.93</v>
      </c>
      <c r="D6072" s="9"/>
    </row>
    <row r="6073" spans="1:4" x14ac:dyDescent="0.25">
      <c r="A6073" s="7" t="str">
        <f t="shared" si="94"/>
        <v>2000.3</v>
      </c>
      <c r="B6073" s="54">
        <v>36798</v>
      </c>
      <c r="C6073" s="52">
        <v>5.88</v>
      </c>
      <c r="D6073" s="9"/>
    </row>
    <row r="6074" spans="1:4" x14ac:dyDescent="0.25">
      <c r="A6074" s="7" t="str">
        <f t="shared" si="94"/>
        <v>2000.3</v>
      </c>
      <c r="B6074" s="54">
        <v>36797</v>
      </c>
      <c r="C6074" s="52">
        <v>5.89</v>
      </c>
      <c r="D6074" s="9"/>
    </row>
    <row r="6075" spans="1:4" x14ac:dyDescent="0.25">
      <c r="A6075" s="7" t="str">
        <f t="shared" si="94"/>
        <v>2000.3</v>
      </c>
      <c r="B6075" s="54">
        <v>36796</v>
      </c>
      <c r="C6075" s="52">
        <v>5.9</v>
      </c>
      <c r="D6075" s="9"/>
    </row>
    <row r="6076" spans="1:4" x14ac:dyDescent="0.25">
      <c r="A6076" s="7" t="str">
        <f t="shared" si="94"/>
        <v>2000.3</v>
      </c>
      <c r="B6076" s="54">
        <v>36795</v>
      </c>
      <c r="C6076" s="52">
        <v>5.86</v>
      </c>
      <c r="D6076" s="9"/>
    </row>
    <row r="6077" spans="1:4" x14ac:dyDescent="0.25">
      <c r="A6077" s="7" t="str">
        <f t="shared" si="94"/>
        <v>2000.3</v>
      </c>
      <c r="B6077" s="54">
        <v>36794</v>
      </c>
      <c r="C6077" s="52">
        <v>5.9</v>
      </c>
      <c r="D6077" s="9"/>
    </row>
    <row r="6078" spans="1:4" x14ac:dyDescent="0.25">
      <c r="A6078" s="7" t="str">
        <f t="shared" si="94"/>
        <v>2000.3</v>
      </c>
      <c r="B6078" s="54">
        <v>36791</v>
      </c>
      <c r="C6078" s="52">
        <v>5.92</v>
      </c>
      <c r="D6078" s="9"/>
    </row>
    <row r="6079" spans="1:4" x14ac:dyDescent="0.25">
      <c r="A6079" s="7" t="str">
        <f t="shared" si="94"/>
        <v>2000.3</v>
      </c>
      <c r="B6079" s="54">
        <v>36790</v>
      </c>
      <c r="C6079" s="52">
        <v>5.93</v>
      </c>
      <c r="D6079" s="9"/>
    </row>
    <row r="6080" spans="1:4" x14ac:dyDescent="0.25">
      <c r="A6080" s="7" t="str">
        <f t="shared" si="94"/>
        <v>2000.3</v>
      </c>
      <c r="B6080" s="54">
        <v>36789</v>
      </c>
      <c r="C6080" s="52">
        <v>5.97</v>
      </c>
      <c r="D6080" s="9"/>
    </row>
    <row r="6081" spans="1:4" x14ac:dyDescent="0.25">
      <c r="A6081" s="7" t="str">
        <f t="shared" si="94"/>
        <v>2000.3</v>
      </c>
      <c r="B6081" s="54">
        <v>36788</v>
      </c>
      <c r="C6081" s="52">
        <v>5.92</v>
      </c>
      <c r="D6081" s="9"/>
    </row>
    <row r="6082" spans="1:4" x14ac:dyDescent="0.25">
      <c r="A6082" s="7" t="str">
        <f t="shared" si="94"/>
        <v>2000.3</v>
      </c>
      <c r="B6082" s="54">
        <v>36787</v>
      </c>
      <c r="C6082" s="52">
        <v>5.96</v>
      </c>
      <c r="D6082" s="9"/>
    </row>
    <row r="6083" spans="1:4" x14ac:dyDescent="0.25">
      <c r="A6083" s="7" t="str">
        <f t="shared" si="94"/>
        <v>2000.3</v>
      </c>
      <c r="B6083" s="54">
        <v>36784</v>
      </c>
      <c r="C6083" s="52">
        <v>5.9</v>
      </c>
      <c r="D6083" s="9"/>
    </row>
    <row r="6084" spans="1:4" x14ac:dyDescent="0.25">
      <c r="A6084" s="7" t="str">
        <f t="shared" ref="A6084:A6147" si="95">YEAR(B6084)&amp;"."&amp;INT((MONTH(B6084)-1)/3)+1</f>
        <v>2000.3</v>
      </c>
      <c r="B6084" s="54">
        <v>36783</v>
      </c>
      <c r="C6084" s="52">
        <v>5.81</v>
      </c>
      <c r="D6084" s="9"/>
    </row>
    <row r="6085" spans="1:4" x14ac:dyDescent="0.25">
      <c r="A6085" s="7" t="str">
        <f t="shared" si="95"/>
        <v>2000.3</v>
      </c>
      <c r="B6085" s="54">
        <v>36782</v>
      </c>
      <c r="C6085" s="52">
        <v>5.73</v>
      </c>
      <c r="D6085" s="9"/>
    </row>
    <row r="6086" spans="1:4" x14ac:dyDescent="0.25">
      <c r="A6086" s="7" t="str">
        <f t="shared" si="95"/>
        <v>2000.3</v>
      </c>
      <c r="B6086" s="54">
        <v>36781</v>
      </c>
      <c r="C6086" s="52">
        <v>5.76</v>
      </c>
      <c r="D6086" s="9"/>
    </row>
    <row r="6087" spans="1:4" x14ac:dyDescent="0.25">
      <c r="A6087" s="7" t="str">
        <f t="shared" si="95"/>
        <v>2000.3</v>
      </c>
      <c r="B6087" s="54">
        <v>36780</v>
      </c>
      <c r="C6087" s="52">
        <v>5.73</v>
      </c>
      <c r="D6087" s="9"/>
    </row>
    <row r="6088" spans="1:4" x14ac:dyDescent="0.25">
      <c r="A6088" s="7" t="str">
        <f t="shared" si="95"/>
        <v>2000.3</v>
      </c>
      <c r="B6088" s="54">
        <v>36777</v>
      </c>
      <c r="C6088" s="52">
        <v>5.7</v>
      </c>
      <c r="D6088" s="9"/>
    </row>
    <row r="6089" spans="1:4" x14ac:dyDescent="0.25">
      <c r="A6089" s="7" t="str">
        <f t="shared" si="95"/>
        <v>2000.3</v>
      </c>
      <c r="B6089" s="54">
        <v>36776</v>
      </c>
      <c r="C6089" s="52">
        <v>5.72</v>
      </c>
      <c r="D6089" s="9"/>
    </row>
    <row r="6090" spans="1:4" x14ac:dyDescent="0.25">
      <c r="A6090" s="7" t="str">
        <f t="shared" si="95"/>
        <v>2000.3</v>
      </c>
      <c r="B6090" s="54">
        <v>36775</v>
      </c>
      <c r="C6090" s="52">
        <v>5.71</v>
      </c>
      <c r="D6090" s="9"/>
    </row>
    <row r="6091" spans="1:4" x14ac:dyDescent="0.25">
      <c r="A6091" s="7" t="str">
        <f t="shared" si="95"/>
        <v>2000.3</v>
      </c>
      <c r="B6091" s="54">
        <v>36774</v>
      </c>
      <c r="C6091" s="52">
        <v>5.67</v>
      </c>
      <c r="D6091" s="9"/>
    </row>
    <row r="6092" spans="1:4" x14ac:dyDescent="0.25">
      <c r="A6092" s="7" t="str">
        <f t="shared" si="95"/>
        <v>2000.3</v>
      </c>
      <c r="B6092" s="54">
        <v>36773</v>
      </c>
      <c r="C6092" s="52">
        <v>5.67</v>
      </c>
      <c r="D6092" s="9"/>
    </row>
    <row r="6093" spans="1:4" x14ac:dyDescent="0.25">
      <c r="A6093" s="7" t="str">
        <f t="shared" si="95"/>
        <v>2000.3</v>
      </c>
      <c r="B6093" s="54">
        <v>36770</v>
      </c>
      <c r="C6093" s="52">
        <v>5.67</v>
      </c>
      <c r="D6093" s="9"/>
    </row>
    <row r="6094" spans="1:4" x14ac:dyDescent="0.25">
      <c r="A6094" s="7" t="str">
        <f t="shared" si="95"/>
        <v>2000.3</v>
      </c>
      <c r="B6094" s="54">
        <v>36769</v>
      </c>
      <c r="C6094" s="52">
        <v>5.67</v>
      </c>
      <c r="D6094" s="9"/>
    </row>
    <row r="6095" spans="1:4" x14ac:dyDescent="0.25">
      <c r="A6095" s="7" t="str">
        <f t="shared" si="95"/>
        <v>2000.3</v>
      </c>
      <c r="B6095" s="54">
        <v>36768</v>
      </c>
      <c r="C6095" s="52">
        <v>5.74</v>
      </c>
      <c r="D6095" s="9"/>
    </row>
    <row r="6096" spans="1:4" x14ac:dyDescent="0.25">
      <c r="A6096" s="7" t="str">
        <f t="shared" si="95"/>
        <v>2000.3</v>
      </c>
      <c r="B6096" s="54">
        <v>36767</v>
      </c>
      <c r="C6096" s="52">
        <v>5.75</v>
      </c>
      <c r="D6096" s="9"/>
    </row>
    <row r="6097" spans="1:4" x14ac:dyDescent="0.25">
      <c r="A6097" s="7" t="str">
        <f t="shared" si="95"/>
        <v>2000.3</v>
      </c>
      <c r="B6097" s="54">
        <v>36766</v>
      </c>
      <c r="C6097" s="52">
        <v>5.72</v>
      </c>
      <c r="D6097" s="9"/>
    </row>
    <row r="6098" spans="1:4" x14ac:dyDescent="0.25">
      <c r="A6098" s="7" t="str">
        <f t="shared" si="95"/>
        <v>2000.3</v>
      </c>
      <c r="B6098" s="54">
        <v>36763</v>
      </c>
      <c r="C6098" s="52">
        <v>5.67</v>
      </c>
      <c r="D6098" s="9"/>
    </row>
    <row r="6099" spans="1:4" x14ac:dyDescent="0.25">
      <c r="A6099" s="7" t="str">
        <f t="shared" si="95"/>
        <v>2000.3</v>
      </c>
      <c r="B6099" s="54">
        <v>36762</v>
      </c>
      <c r="C6099" s="52">
        <v>5.67</v>
      </c>
      <c r="D6099" s="9"/>
    </row>
    <row r="6100" spans="1:4" x14ac:dyDescent="0.25">
      <c r="A6100" s="7" t="str">
        <f t="shared" si="95"/>
        <v>2000.3</v>
      </c>
      <c r="B6100" s="54">
        <v>36761</v>
      </c>
      <c r="C6100" s="52">
        <v>5.68</v>
      </c>
      <c r="D6100" s="9"/>
    </row>
    <row r="6101" spans="1:4" x14ac:dyDescent="0.25">
      <c r="A6101" s="7" t="str">
        <f t="shared" si="95"/>
        <v>2000.3</v>
      </c>
      <c r="B6101" s="54">
        <v>36760</v>
      </c>
      <c r="C6101" s="52">
        <v>5.71</v>
      </c>
      <c r="D6101" s="9"/>
    </row>
    <row r="6102" spans="1:4" x14ac:dyDescent="0.25">
      <c r="A6102" s="7" t="str">
        <f t="shared" si="95"/>
        <v>2000.3</v>
      </c>
      <c r="B6102" s="54">
        <v>36759</v>
      </c>
      <c r="C6102" s="52">
        <v>5.71</v>
      </c>
      <c r="D6102" s="9"/>
    </row>
    <row r="6103" spans="1:4" x14ac:dyDescent="0.25">
      <c r="A6103" s="7" t="str">
        <f t="shared" si="95"/>
        <v>2000.3</v>
      </c>
      <c r="B6103" s="54">
        <v>36756</v>
      </c>
      <c r="C6103" s="52">
        <v>5.69</v>
      </c>
      <c r="D6103" s="9"/>
    </row>
    <row r="6104" spans="1:4" x14ac:dyDescent="0.25">
      <c r="A6104" s="7" t="str">
        <f t="shared" si="95"/>
        <v>2000.3</v>
      </c>
      <c r="B6104" s="54">
        <v>36755</v>
      </c>
      <c r="C6104" s="52">
        <v>5.72</v>
      </c>
      <c r="D6104" s="9"/>
    </row>
    <row r="6105" spans="1:4" x14ac:dyDescent="0.25">
      <c r="A6105" s="7" t="str">
        <f t="shared" si="95"/>
        <v>2000.3</v>
      </c>
      <c r="B6105" s="54">
        <v>36754</v>
      </c>
      <c r="C6105" s="52">
        <v>5.73</v>
      </c>
      <c r="D6105" s="9"/>
    </row>
    <row r="6106" spans="1:4" x14ac:dyDescent="0.25">
      <c r="A6106" s="7" t="str">
        <f t="shared" si="95"/>
        <v>2000.3</v>
      </c>
      <c r="B6106" s="54">
        <v>36753</v>
      </c>
      <c r="C6106" s="52">
        <v>5.72</v>
      </c>
      <c r="D6106" s="9"/>
    </row>
    <row r="6107" spans="1:4" x14ac:dyDescent="0.25">
      <c r="A6107" s="7" t="str">
        <f t="shared" si="95"/>
        <v>2000.3</v>
      </c>
      <c r="B6107" s="54">
        <v>36752</v>
      </c>
      <c r="C6107" s="52">
        <v>5.7</v>
      </c>
      <c r="D6107" s="9"/>
    </row>
    <row r="6108" spans="1:4" x14ac:dyDescent="0.25">
      <c r="A6108" s="7" t="str">
        <f t="shared" si="95"/>
        <v>2000.3</v>
      </c>
      <c r="B6108" s="54">
        <v>36749</v>
      </c>
      <c r="C6108" s="52">
        <v>5.72</v>
      </c>
      <c r="D6108" s="9"/>
    </row>
    <row r="6109" spans="1:4" x14ac:dyDescent="0.25">
      <c r="A6109" s="7" t="str">
        <f t="shared" si="95"/>
        <v>2000.3</v>
      </c>
      <c r="B6109" s="54">
        <v>36748</v>
      </c>
      <c r="C6109" s="52">
        <v>5.68</v>
      </c>
      <c r="D6109" s="9"/>
    </row>
    <row r="6110" spans="1:4" x14ac:dyDescent="0.25">
      <c r="A6110" s="7" t="str">
        <f t="shared" si="95"/>
        <v>2000.3</v>
      </c>
      <c r="B6110" s="54">
        <v>36747</v>
      </c>
      <c r="C6110" s="52">
        <v>5.73</v>
      </c>
      <c r="D6110" s="9"/>
    </row>
    <row r="6111" spans="1:4" x14ac:dyDescent="0.25">
      <c r="A6111" s="7" t="str">
        <f t="shared" si="95"/>
        <v>2000.3</v>
      </c>
      <c r="B6111" s="54">
        <v>36746</v>
      </c>
      <c r="C6111" s="52">
        <v>5.73</v>
      </c>
      <c r="D6111" s="9"/>
    </row>
    <row r="6112" spans="1:4" x14ac:dyDescent="0.25">
      <c r="A6112" s="7" t="str">
        <f t="shared" si="95"/>
        <v>2000.3</v>
      </c>
      <c r="B6112" s="54">
        <v>36745</v>
      </c>
      <c r="C6112" s="52">
        <v>5.76</v>
      </c>
      <c r="D6112" s="9"/>
    </row>
    <row r="6113" spans="1:4" x14ac:dyDescent="0.25">
      <c r="A6113" s="7" t="str">
        <f t="shared" si="95"/>
        <v>2000.3</v>
      </c>
      <c r="B6113" s="54">
        <v>36742</v>
      </c>
      <c r="C6113" s="52">
        <v>5.72</v>
      </c>
      <c r="D6113" s="9"/>
    </row>
    <row r="6114" spans="1:4" x14ac:dyDescent="0.25">
      <c r="A6114" s="7" t="str">
        <f t="shared" si="95"/>
        <v>2000.3</v>
      </c>
      <c r="B6114" s="54">
        <v>36741</v>
      </c>
      <c r="C6114" s="52">
        <v>5.74</v>
      </c>
      <c r="D6114" s="9"/>
    </row>
    <row r="6115" spans="1:4" x14ac:dyDescent="0.25">
      <c r="A6115" s="7" t="str">
        <f t="shared" si="95"/>
        <v>2000.3</v>
      </c>
      <c r="B6115" s="54">
        <v>36740</v>
      </c>
      <c r="C6115" s="52">
        <v>5.77</v>
      </c>
      <c r="D6115" s="9"/>
    </row>
    <row r="6116" spans="1:4" x14ac:dyDescent="0.25">
      <c r="A6116" s="7" t="str">
        <f t="shared" si="95"/>
        <v>2000.3</v>
      </c>
      <c r="B6116" s="54">
        <v>36739</v>
      </c>
      <c r="C6116" s="52">
        <v>5.74</v>
      </c>
      <c r="D6116" s="9"/>
    </row>
    <row r="6117" spans="1:4" x14ac:dyDescent="0.25">
      <c r="A6117" s="7" t="str">
        <f t="shared" si="95"/>
        <v>2000.3</v>
      </c>
      <c r="B6117" s="54">
        <v>36738</v>
      </c>
      <c r="C6117" s="52">
        <v>5.79</v>
      </c>
      <c r="D6117" s="9"/>
    </row>
    <row r="6118" spans="1:4" x14ac:dyDescent="0.25">
      <c r="A6118" s="7" t="str">
        <f t="shared" si="95"/>
        <v>2000.3</v>
      </c>
      <c r="B6118" s="54">
        <v>36735</v>
      </c>
      <c r="C6118" s="52">
        <v>5.78</v>
      </c>
      <c r="D6118" s="9"/>
    </row>
    <row r="6119" spans="1:4" x14ac:dyDescent="0.25">
      <c r="A6119" s="7" t="str">
        <f t="shared" si="95"/>
        <v>2000.3</v>
      </c>
      <c r="B6119" s="54">
        <v>36734</v>
      </c>
      <c r="C6119" s="52">
        <v>5.78</v>
      </c>
      <c r="D6119" s="9"/>
    </row>
    <row r="6120" spans="1:4" x14ac:dyDescent="0.25">
      <c r="A6120" s="7" t="str">
        <f t="shared" si="95"/>
        <v>2000.3</v>
      </c>
      <c r="B6120" s="54">
        <v>36733</v>
      </c>
      <c r="C6120" s="52">
        <v>5.82</v>
      </c>
      <c r="D6120" s="9"/>
    </row>
    <row r="6121" spans="1:4" x14ac:dyDescent="0.25">
      <c r="A6121" s="7" t="str">
        <f t="shared" si="95"/>
        <v>2000.3</v>
      </c>
      <c r="B6121" s="54">
        <v>36732</v>
      </c>
      <c r="C6121" s="52">
        <v>5.81</v>
      </c>
      <c r="D6121" s="9"/>
    </row>
    <row r="6122" spans="1:4" x14ac:dyDescent="0.25">
      <c r="A6122" s="7" t="str">
        <f t="shared" si="95"/>
        <v>2000.3</v>
      </c>
      <c r="B6122" s="54">
        <v>36731</v>
      </c>
      <c r="C6122" s="52">
        <v>5.81</v>
      </c>
      <c r="D6122" s="9"/>
    </row>
    <row r="6123" spans="1:4" x14ac:dyDescent="0.25">
      <c r="A6123" s="7" t="str">
        <f t="shared" si="95"/>
        <v>2000.3</v>
      </c>
      <c r="B6123" s="54">
        <v>36728</v>
      </c>
      <c r="C6123" s="52">
        <v>5.79</v>
      </c>
      <c r="D6123" s="9"/>
    </row>
    <row r="6124" spans="1:4" x14ac:dyDescent="0.25">
      <c r="A6124" s="7" t="str">
        <f t="shared" si="95"/>
        <v>2000.3</v>
      </c>
      <c r="B6124" s="54">
        <v>36727</v>
      </c>
      <c r="C6124" s="52">
        <v>5.81</v>
      </c>
      <c r="D6124" s="9"/>
    </row>
    <row r="6125" spans="1:4" x14ac:dyDescent="0.25">
      <c r="A6125" s="7" t="str">
        <f t="shared" si="95"/>
        <v>2000.3</v>
      </c>
      <c r="B6125" s="54">
        <v>36726</v>
      </c>
      <c r="C6125" s="52">
        <v>5.92</v>
      </c>
      <c r="D6125" s="9"/>
    </row>
    <row r="6126" spans="1:4" x14ac:dyDescent="0.25">
      <c r="A6126" s="7" t="str">
        <f t="shared" si="95"/>
        <v>2000.3</v>
      </c>
      <c r="B6126" s="54">
        <v>36725</v>
      </c>
      <c r="C6126" s="52">
        <v>5.92</v>
      </c>
      <c r="D6126" s="9"/>
    </row>
    <row r="6127" spans="1:4" x14ac:dyDescent="0.25">
      <c r="A6127" s="7" t="str">
        <f t="shared" si="95"/>
        <v>2000.3</v>
      </c>
      <c r="B6127" s="54">
        <v>36724</v>
      </c>
      <c r="C6127" s="52">
        <v>5.93</v>
      </c>
      <c r="D6127" s="9"/>
    </row>
    <row r="6128" spans="1:4" x14ac:dyDescent="0.25">
      <c r="A6128" s="7" t="str">
        <f t="shared" si="95"/>
        <v>2000.3</v>
      </c>
      <c r="B6128" s="54">
        <v>36721</v>
      </c>
      <c r="C6128" s="52">
        <v>5.88</v>
      </c>
      <c r="D6128" s="9"/>
    </row>
    <row r="6129" spans="1:4" x14ac:dyDescent="0.25">
      <c r="A6129" s="7" t="str">
        <f t="shared" si="95"/>
        <v>2000.3</v>
      </c>
      <c r="B6129" s="54">
        <v>36720</v>
      </c>
      <c r="C6129" s="52">
        <v>5.81</v>
      </c>
      <c r="D6129" s="9"/>
    </row>
    <row r="6130" spans="1:4" x14ac:dyDescent="0.25">
      <c r="A6130" s="7" t="str">
        <f t="shared" si="95"/>
        <v>2000.3</v>
      </c>
      <c r="B6130" s="54">
        <v>36719</v>
      </c>
      <c r="C6130" s="52">
        <v>5.89</v>
      </c>
      <c r="D6130" s="9"/>
    </row>
    <row r="6131" spans="1:4" x14ac:dyDescent="0.25">
      <c r="A6131" s="7" t="str">
        <f t="shared" si="95"/>
        <v>2000.3</v>
      </c>
      <c r="B6131" s="54">
        <v>36718</v>
      </c>
      <c r="C6131" s="52">
        <v>5.89</v>
      </c>
      <c r="D6131" s="9"/>
    </row>
    <row r="6132" spans="1:4" x14ac:dyDescent="0.25">
      <c r="A6132" s="7" t="str">
        <f t="shared" si="95"/>
        <v>2000.3</v>
      </c>
      <c r="B6132" s="54">
        <v>36717</v>
      </c>
      <c r="C6132" s="52">
        <v>5.88</v>
      </c>
      <c r="D6132" s="9"/>
    </row>
    <row r="6133" spans="1:4" x14ac:dyDescent="0.25">
      <c r="A6133" s="7" t="str">
        <f t="shared" si="95"/>
        <v>2000.3</v>
      </c>
      <c r="B6133" s="54">
        <v>36714</v>
      </c>
      <c r="C6133" s="52">
        <v>5.87</v>
      </c>
      <c r="D6133" s="9"/>
    </row>
    <row r="6134" spans="1:4" x14ac:dyDescent="0.25">
      <c r="A6134" s="7" t="str">
        <f t="shared" si="95"/>
        <v>2000.3</v>
      </c>
      <c r="B6134" s="54">
        <v>36713</v>
      </c>
      <c r="C6134" s="52">
        <v>5.91</v>
      </c>
      <c r="D6134" s="9"/>
    </row>
    <row r="6135" spans="1:4" x14ac:dyDescent="0.25">
      <c r="A6135" s="7" t="str">
        <f t="shared" si="95"/>
        <v>2000.3</v>
      </c>
      <c r="B6135" s="54">
        <v>36712</v>
      </c>
      <c r="C6135" s="52">
        <v>5.86</v>
      </c>
      <c r="D6135" s="9"/>
    </row>
    <row r="6136" spans="1:4" x14ac:dyDescent="0.25">
      <c r="A6136" s="7" t="str">
        <f t="shared" si="95"/>
        <v>2000.3</v>
      </c>
      <c r="B6136" s="54">
        <v>36711</v>
      </c>
      <c r="C6136" s="52">
        <v>5.87</v>
      </c>
      <c r="D6136" s="9"/>
    </row>
    <row r="6137" spans="1:4" x14ac:dyDescent="0.25">
      <c r="A6137" s="7" t="str">
        <f t="shared" si="95"/>
        <v>2000.3</v>
      </c>
      <c r="B6137" s="54">
        <v>36710</v>
      </c>
      <c r="C6137" s="52">
        <v>5.87</v>
      </c>
      <c r="D6137" s="9"/>
    </row>
    <row r="6138" spans="1:4" x14ac:dyDescent="0.25">
      <c r="A6138" s="7" t="str">
        <f t="shared" si="95"/>
        <v>2000.2</v>
      </c>
      <c r="B6138" s="54">
        <v>36707</v>
      </c>
      <c r="C6138" s="52">
        <v>5.9</v>
      </c>
      <c r="D6138" s="9"/>
    </row>
    <row r="6139" spans="1:4" x14ac:dyDescent="0.25">
      <c r="A6139" s="7" t="str">
        <f t="shared" si="95"/>
        <v>2000.2</v>
      </c>
      <c r="B6139" s="54">
        <v>36706</v>
      </c>
      <c r="C6139" s="52">
        <v>5.88</v>
      </c>
      <c r="D6139" s="9"/>
    </row>
    <row r="6140" spans="1:4" x14ac:dyDescent="0.25">
      <c r="A6140" s="7" t="str">
        <f t="shared" si="95"/>
        <v>2000.2</v>
      </c>
      <c r="B6140" s="54">
        <v>36705</v>
      </c>
      <c r="C6140" s="52">
        <v>5.97</v>
      </c>
      <c r="D6140" s="9"/>
    </row>
    <row r="6141" spans="1:4" x14ac:dyDescent="0.25">
      <c r="A6141" s="7" t="str">
        <f t="shared" si="95"/>
        <v>2000.2</v>
      </c>
      <c r="B6141" s="54">
        <v>36704</v>
      </c>
      <c r="C6141" s="52">
        <v>5.95</v>
      </c>
      <c r="D6141" s="9"/>
    </row>
    <row r="6142" spans="1:4" x14ac:dyDescent="0.25">
      <c r="A6142" s="7" t="str">
        <f t="shared" si="95"/>
        <v>2000.2</v>
      </c>
      <c r="B6142" s="54">
        <v>36703</v>
      </c>
      <c r="C6142" s="52">
        <v>5.99</v>
      </c>
      <c r="D6142" s="9"/>
    </row>
    <row r="6143" spans="1:4" x14ac:dyDescent="0.25">
      <c r="A6143" s="7" t="str">
        <f t="shared" si="95"/>
        <v>2000.2</v>
      </c>
      <c r="B6143" s="54">
        <v>36700</v>
      </c>
      <c r="C6143" s="52">
        <v>6.04</v>
      </c>
      <c r="D6143" s="9"/>
    </row>
    <row r="6144" spans="1:4" x14ac:dyDescent="0.25">
      <c r="A6144" s="7" t="str">
        <f t="shared" si="95"/>
        <v>2000.2</v>
      </c>
      <c r="B6144" s="54">
        <v>36699</v>
      </c>
      <c r="C6144" s="52">
        <v>5.98</v>
      </c>
      <c r="D6144" s="9"/>
    </row>
    <row r="6145" spans="1:4" x14ac:dyDescent="0.25">
      <c r="A6145" s="7" t="str">
        <f t="shared" si="95"/>
        <v>2000.2</v>
      </c>
      <c r="B6145" s="54">
        <v>36698</v>
      </c>
      <c r="C6145" s="52">
        <v>5.96</v>
      </c>
      <c r="D6145" s="9"/>
    </row>
    <row r="6146" spans="1:4" x14ac:dyDescent="0.25">
      <c r="A6146" s="7" t="str">
        <f t="shared" si="95"/>
        <v>2000.2</v>
      </c>
      <c r="B6146" s="54">
        <v>36697</v>
      </c>
      <c r="C6146" s="52">
        <v>5.9</v>
      </c>
      <c r="D6146" s="9"/>
    </row>
    <row r="6147" spans="1:4" x14ac:dyDescent="0.25">
      <c r="A6147" s="7" t="str">
        <f t="shared" si="95"/>
        <v>2000.2</v>
      </c>
      <c r="B6147" s="54">
        <v>36696</v>
      </c>
      <c r="C6147" s="52">
        <v>5.89</v>
      </c>
      <c r="D6147" s="9"/>
    </row>
    <row r="6148" spans="1:4" x14ac:dyDescent="0.25">
      <c r="A6148" s="7" t="str">
        <f t="shared" ref="A6148:A6211" si="96">YEAR(B6148)&amp;"."&amp;INT((MONTH(B6148)-1)/3)+1</f>
        <v>2000.2</v>
      </c>
      <c r="B6148" s="54">
        <v>36693</v>
      </c>
      <c r="C6148" s="52">
        <v>5.88</v>
      </c>
      <c r="D6148" s="9"/>
    </row>
    <row r="6149" spans="1:4" x14ac:dyDescent="0.25">
      <c r="A6149" s="7" t="str">
        <f t="shared" si="96"/>
        <v>2000.2</v>
      </c>
      <c r="B6149" s="54">
        <v>36692</v>
      </c>
      <c r="C6149" s="52">
        <v>5.93</v>
      </c>
      <c r="D6149" s="9"/>
    </row>
    <row r="6150" spans="1:4" x14ac:dyDescent="0.25">
      <c r="A6150" s="7" t="str">
        <f t="shared" si="96"/>
        <v>2000.2</v>
      </c>
      <c r="B6150" s="54">
        <v>36691</v>
      </c>
      <c r="C6150" s="52">
        <v>5.91</v>
      </c>
      <c r="D6150" s="9"/>
    </row>
    <row r="6151" spans="1:4" x14ac:dyDescent="0.25">
      <c r="A6151" s="7" t="str">
        <f t="shared" si="96"/>
        <v>2000.2</v>
      </c>
      <c r="B6151" s="54">
        <v>36690</v>
      </c>
      <c r="C6151" s="52">
        <v>5.94</v>
      </c>
      <c r="D6151" s="9"/>
    </row>
    <row r="6152" spans="1:4" x14ac:dyDescent="0.25">
      <c r="A6152" s="7" t="str">
        <f t="shared" si="96"/>
        <v>2000.2</v>
      </c>
      <c r="B6152" s="54">
        <v>36689</v>
      </c>
      <c r="C6152" s="52">
        <v>5.88</v>
      </c>
      <c r="D6152" s="9"/>
    </row>
    <row r="6153" spans="1:4" x14ac:dyDescent="0.25">
      <c r="A6153" s="7" t="str">
        <f t="shared" si="96"/>
        <v>2000.2</v>
      </c>
      <c r="B6153" s="54">
        <v>36686</v>
      </c>
      <c r="C6153" s="52">
        <v>5.89</v>
      </c>
      <c r="D6153" s="9"/>
    </row>
    <row r="6154" spans="1:4" x14ac:dyDescent="0.25">
      <c r="A6154" s="7" t="str">
        <f t="shared" si="96"/>
        <v>2000.2</v>
      </c>
      <c r="B6154" s="54">
        <v>36685</v>
      </c>
      <c r="C6154" s="52">
        <v>5.89</v>
      </c>
      <c r="D6154" s="9"/>
    </row>
    <row r="6155" spans="1:4" x14ac:dyDescent="0.25">
      <c r="A6155" s="7" t="str">
        <f t="shared" si="96"/>
        <v>2000.2</v>
      </c>
      <c r="B6155" s="54">
        <v>36684</v>
      </c>
      <c r="C6155" s="52">
        <v>5.89</v>
      </c>
      <c r="D6155" s="9"/>
    </row>
    <row r="6156" spans="1:4" x14ac:dyDescent="0.25">
      <c r="A6156" s="7" t="str">
        <f t="shared" si="96"/>
        <v>2000.2</v>
      </c>
      <c r="B6156" s="54">
        <v>36683</v>
      </c>
      <c r="C6156" s="52">
        <v>5.91</v>
      </c>
      <c r="D6156" s="9"/>
    </row>
    <row r="6157" spans="1:4" x14ac:dyDescent="0.25">
      <c r="A6157" s="7" t="str">
        <f t="shared" si="96"/>
        <v>2000.2</v>
      </c>
      <c r="B6157" s="54">
        <v>36682</v>
      </c>
      <c r="C6157" s="52">
        <v>5.91</v>
      </c>
      <c r="D6157" s="9"/>
    </row>
    <row r="6158" spans="1:4" x14ac:dyDescent="0.25">
      <c r="A6158" s="7" t="str">
        <f t="shared" si="96"/>
        <v>2000.2</v>
      </c>
      <c r="B6158" s="54">
        <v>36679</v>
      </c>
      <c r="C6158" s="52">
        <v>5.94</v>
      </c>
      <c r="D6158" s="9"/>
    </row>
    <row r="6159" spans="1:4" x14ac:dyDescent="0.25">
      <c r="A6159" s="7" t="str">
        <f t="shared" si="96"/>
        <v>2000.2</v>
      </c>
      <c r="B6159" s="54">
        <v>36678</v>
      </c>
      <c r="C6159" s="52">
        <v>5.95</v>
      </c>
      <c r="D6159" s="9"/>
    </row>
    <row r="6160" spans="1:4" x14ac:dyDescent="0.25">
      <c r="A6160" s="7" t="str">
        <f t="shared" si="96"/>
        <v>2000.2</v>
      </c>
      <c r="B6160" s="54">
        <v>36677</v>
      </c>
      <c r="C6160" s="52">
        <v>6.02</v>
      </c>
      <c r="D6160" s="9"/>
    </row>
    <row r="6161" spans="1:4" x14ac:dyDescent="0.25">
      <c r="A6161" s="7" t="str">
        <f t="shared" si="96"/>
        <v>2000.2</v>
      </c>
      <c r="B6161" s="54">
        <v>36676</v>
      </c>
      <c r="C6161" s="52">
        <v>6.09</v>
      </c>
      <c r="D6161" s="9"/>
    </row>
    <row r="6162" spans="1:4" x14ac:dyDescent="0.25">
      <c r="A6162" s="7" t="str">
        <f t="shared" si="96"/>
        <v>2000.2</v>
      </c>
      <c r="B6162" s="54">
        <v>36675</v>
      </c>
      <c r="C6162" s="52">
        <v>6.06</v>
      </c>
      <c r="D6162" s="9"/>
    </row>
    <row r="6163" spans="1:4" x14ac:dyDescent="0.25">
      <c r="A6163" s="7" t="str">
        <f t="shared" si="96"/>
        <v>2000.2</v>
      </c>
      <c r="B6163" s="54">
        <v>36672</v>
      </c>
      <c r="C6163" s="52">
        <v>6.06</v>
      </c>
      <c r="D6163" s="9"/>
    </row>
    <row r="6164" spans="1:4" x14ac:dyDescent="0.25">
      <c r="A6164" s="7" t="str">
        <f t="shared" si="96"/>
        <v>2000.2</v>
      </c>
      <c r="B6164" s="54">
        <v>36671</v>
      </c>
      <c r="C6164" s="52">
        <v>6.11</v>
      </c>
      <c r="D6164" s="9"/>
    </row>
    <row r="6165" spans="1:4" x14ac:dyDescent="0.25">
      <c r="A6165" s="7" t="str">
        <f t="shared" si="96"/>
        <v>2000.2</v>
      </c>
      <c r="B6165" s="54">
        <v>36670</v>
      </c>
      <c r="C6165" s="52">
        <v>6.19</v>
      </c>
      <c r="D6165" s="9"/>
    </row>
    <row r="6166" spans="1:4" x14ac:dyDescent="0.25">
      <c r="A6166" s="7" t="str">
        <f t="shared" si="96"/>
        <v>2000.2</v>
      </c>
      <c r="B6166" s="54">
        <v>36669</v>
      </c>
      <c r="C6166" s="52">
        <v>6.17</v>
      </c>
      <c r="D6166" s="9"/>
    </row>
    <row r="6167" spans="1:4" x14ac:dyDescent="0.25">
      <c r="A6167" s="7" t="str">
        <f t="shared" si="96"/>
        <v>2000.2</v>
      </c>
      <c r="B6167" s="54">
        <v>36668</v>
      </c>
      <c r="C6167" s="52">
        <v>6.18</v>
      </c>
      <c r="D6167" s="9"/>
    </row>
    <row r="6168" spans="1:4" x14ac:dyDescent="0.25">
      <c r="A6168" s="7" t="str">
        <f t="shared" si="96"/>
        <v>2000.2</v>
      </c>
      <c r="B6168" s="54">
        <v>36665</v>
      </c>
      <c r="C6168" s="52">
        <v>6.22</v>
      </c>
      <c r="D6168" s="9"/>
    </row>
    <row r="6169" spans="1:4" x14ac:dyDescent="0.25">
      <c r="A6169" s="7" t="str">
        <f t="shared" si="96"/>
        <v>2000.2</v>
      </c>
      <c r="B6169" s="54">
        <v>36664</v>
      </c>
      <c r="C6169" s="52">
        <v>6.24</v>
      </c>
      <c r="D6169" s="9"/>
    </row>
    <row r="6170" spans="1:4" x14ac:dyDescent="0.25">
      <c r="A6170" s="7" t="str">
        <f t="shared" si="96"/>
        <v>2000.2</v>
      </c>
      <c r="B6170" s="54">
        <v>36663</v>
      </c>
      <c r="C6170" s="52">
        <v>6.18</v>
      </c>
      <c r="D6170" s="9"/>
    </row>
    <row r="6171" spans="1:4" x14ac:dyDescent="0.25">
      <c r="A6171" s="7" t="str">
        <f t="shared" si="96"/>
        <v>2000.2</v>
      </c>
      <c r="B6171" s="54">
        <v>36662</v>
      </c>
      <c r="C6171" s="52">
        <v>6.12</v>
      </c>
      <c r="D6171" s="9"/>
    </row>
    <row r="6172" spans="1:4" x14ac:dyDescent="0.25">
      <c r="A6172" s="7" t="str">
        <f t="shared" si="96"/>
        <v>2000.2</v>
      </c>
      <c r="B6172" s="54">
        <v>36661</v>
      </c>
      <c r="C6172" s="52">
        <v>6.17</v>
      </c>
      <c r="D6172" s="9"/>
    </row>
    <row r="6173" spans="1:4" x14ac:dyDescent="0.25">
      <c r="A6173" s="7" t="str">
        <f t="shared" si="96"/>
        <v>2000.2</v>
      </c>
      <c r="B6173" s="54">
        <v>36658</v>
      </c>
      <c r="C6173" s="52">
        <v>6.2</v>
      </c>
      <c r="D6173" s="9"/>
    </row>
    <row r="6174" spans="1:4" x14ac:dyDescent="0.25">
      <c r="A6174" s="7" t="str">
        <f t="shared" si="96"/>
        <v>2000.2</v>
      </c>
      <c r="B6174" s="54">
        <v>36657</v>
      </c>
      <c r="C6174" s="52">
        <v>6.16</v>
      </c>
      <c r="D6174" s="9"/>
    </row>
    <row r="6175" spans="1:4" x14ac:dyDescent="0.25">
      <c r="A6175" s="7" t="str">
        <f t="shared" si="96"/>
        <v>2000.2</v>
      </c>
      <c r="B6175" s="54">
        <v>36656</v>
      </c>
      <c r="C6175" s="52">
        <v>6.18</v>
      </c>
      <c r="D6175" s="9"/>
    </row>
    <row r="6176" spans="1:4" x14ac:dyDescent="0.25">
      <c r="A6176" s="7" t="str">
        <f t="shared" si="96"/>
        <v>2000.2</v>
      </c>
      <c r="B6176" s="54">
        <v>36655</v>
      </c>
      <c r="C6176" s="52">
        <v>6.22</v>
      </c>
      <c r="D6176" s="9"/>
    </row>
    <row r="6177" spans="1:4" x14ac:dyDescent="0.25">
      <c r="A6177" s="7" t="str">
        <f t="shared" si="96"/>
        <v>2000.2</v>
      </c>
      <c r="B6177" s="54">
        <v>36654</v>
      </c>
      <c r="C6177" s="52">
        <v>6.25</v>
      </c>
      <c r="D6177" s="9"/>
    </row>
    <row r="6178" spans="1:4" x14ac:dyDescent="0.25">
      <c r="A6178" s="7" t="str">
        <f t="shared" si="96"/>
        <v>2000.2</v>
      </c>
      <c r="B6178" s="54">
        <v>36651</v>
      </c>
      <c r="C6178" s="52">
        <v>6.2</v>
      </c>
      <c r="D6178" s="9"/>
    </row>
    <row r="6179" spans="1:4" x14ac:dyDescent="0.25">
      <c r="A6179" s="7" t="str">
        <f t="shared" si="96"/>
        <v>2000.2</v>
      </c>
      <c r="B6179" s="54">
        <v>36650</v>
      </c>
      <c r="C6179" s="52">
        <v>6.19</v>
      </c>
      <c r="D6179" s="9"/>
    </row>
    <row r="6180" spans="1:4" x14ac:dyDescent="0.25">
      <c r="A6180" s="7" t="str">
        <f t="shared" si="96"/>
        <v>2000.2</v>
      </c>
      <c r="B6180" s="54">
        <v>36649</v>
      </c>
      <c r="C6180" s="52">
        <v>6.11</v>
      </c>
      <c r="D6180" s="9"/>
    </row>
    <row r="6181" spans="1:4" x14ac:dyDescent="0.25">
      <c r="A6181" s="7" t="str">
        <f t="shared" si="96"/>
        <v>2000.2</v>
      </c>
      <c r="B6181" s="54">
        <v>36648</v>
      </c>
      <c r="C6181" s="52">
        <v>6.03</v>
      </c>
      <c r="D6181" s="9"/>
    </row>
    <row r="6182" spans="1:4" x14ac:dyDescent="0.25">
      <c r="A6182" s="7" t="str">
        <f t="shared" si="96"/>
        <v>2000.2</v>
      </c>
      <c r="B6182" s="54">
        <v>36647</v>
      </c>
      <c r="C6182" s="52">
        <v>5.98</v>
      </c>
      <c r="D6182" s="9"/>
    </row>
    <row r="6183" spans="1:4" x14ac:dyDescent="0.25">
      <c r="A6183" s="7" t="str">
        <f t="shared" si="96"/>
        <v>2000.2</v>
      </c>
      <c r="B6183" s="54">
        <v>36644</v>
      </c>
      <c r="C6183" s="52">
        <v>5.97</v>
      </c>
      <c r="D6183" s="9"/>
    </row>
    <row r="6184" spans="1:4" x14ac:dyDescent="0.25">
      <c r="A6184" s="7" t="str">
        <f t="shared" si="96"/>
        <v>2000.2</v>
      </c>
      <c r="B6184" s="54">
        <v>36643</v>
      </c>
      <c r="C6184" s="52">
        <v>6</v>
      </c>
      <c r="D6184" s="9"/>
    </row>
    <row r="6185" spans="1:4" x14ac:dyDescent="0.25">
      <c r="A6185" s="7" t="str">
        <f t="shared" si="96"/>
        <v>2000.2</v>
      </c>
      <c r="B6185" s="54">
        <v>36642</v>
      </c>
      <c r="C6185" s="52">
        <v>5.95</v>
      </c>
      <c r="D6185" s="9"/>
    </row>
    <row r="6186" spans="1:4" x14ac:dyDescent="0.25">
      <c r="A6186" s="7" t="str">
        <f t="shared" si="96"/>
        <v>2000.2</v>
      </c>
      <c r="B6186" s="54">
        <v>36641</v>
      </c>
      <c r="C6186" s="52">
        <v>5.95</v>
      </c>
      <c r="D6186" s="9"/>
    </row>
    <row r="6187" spans="1:4" x14ac:dyDescent="0.25">
      <c r="A6187" s="7" t="str">
        <f t="shared" si="96"/>
        <v>2000.2</v>
      </c>
      <c r="B6187" s="54">
        <v>36640</v>
      </c>
      <c r="C6187" s="52">
        <v>5.86</v>
      </c>
      <c r="D6187" s="9"/>
    </row>
    <row r="6188" spans="1:4" x14ac:dyDescent="0.25">
      <c r="A6188" s="7" t="str">
        <f t="shared" si="96"/>
        <v>2000.2</v>
      </c>
      <c r="B6188" s="54">
        <v>36637</v>
      </c>
      <c r="C6188" s="52">
        <v>5.83</v>
      </c>
      <c r="D6188" s="9"/>
    </row>
    <row r="6189" spans="1:4" x14ac:dyDescent="0.25">
      <c r="A6189" s="7" t="str">
        <f t="shared" si="96"/>
        <v>2000.2</v>
      </c>
      <c r="B6189" s="54">
        <v>36636</v>
      </c>
      <c r="C6189" s="52">
        <v>5.83</v>
      </c>
      <c r="D6189" s="9"/>
    </row>
    <row r="6190" spans="1:4" x14ac:dyDescent="0.25">
      <c r="A6190" s="7" t="str">
        <f t="shared" si="96"/>
        <v>2000.2</v>
      </c>
      <c r="B6190" s="54">
        <v>36635</v>
      </c>
      <c r="C6190" s="52">
        <v>5.85</v>
      </c>
      <c r="D6190" s="9"/>
    </row>
    <row r="6191" spans="1:4" x14ac:dyDescent="0.25">
      <c r="A6191" s="7" t="str">
        <f t="shared" si="96"/>
        <v>2000.2</v>
      </c>
      <c r="B6191" s="54">
        <v>36634</v>
      </c>
      <c r="C6191" s="52">
        <v>5.92</v>
      </c>
      <c r="D6191" s="9"/>
    </row>
    <row r="6192" spans="1:4" x14ac:dyDescent="0.25">
      <c r="A6192" s="7" t="str">
        <f t="shared" si="96"/>
        <v>2000.2</v>
      </c>
      <c r="B6192" s="54">
        <v>36633</v>
      </c>
      <c r="C6192" s="52">
        <v>5.92</v>
      </c>
      <c r="D6192" s="9"/>
    </row>
    <row r="6193" spans="1:4" x14ac:dyDescent="0.25">
      <c r="A6193" s="7" t="str">
        <f t="shared" si="96"/>
        <v>2000.2</v>
      </c>
      <c r="B6193" s="54">
        <v>36630</v>
      </c>
      <c r="C6193" s="52">
        <v>5.79</v>
      </c>
      <c r="D6193" s="9"/>
    </row>
    <row r="6194" spans="1:4" x14ac:dyDescent="0.25">
      <c r="A6194" s="7" t="str">
        <f t="shared" si="96"/>
        <v>2000.2</v>
      </c>
      <c r="B6194" s="54">
        <v>36629</v>
      </c>
      <c r="C6194" s="52">
        <v>5.81</v>
      </c>
      <c r="D6194" s="9"/>
    </row>
    <row r="6195" spans="1:4" x14ac:dyDescent="0.25">
      <c r="A6195" s="7" t="str">
        <f t="shared" si="96"/>
        <v>2000.2</v>
      </c>
      <c r="B6195" s="54">
        <v>36628</v>
      </c>
      <c r="C6195" s="52">
        <v>5.84</v>
      </c>
      <c r="D6195" s="9"/>
    </row>
    <row r="6196" spans="1:4" x14ac:dyDescent="0.25">
      <c r="A6196" s="7" t="str">
        <f t="shared" si="96"/>
        <v>2000.2</v>
      </c>
      <c r="B6196" s="54">
        <v>36627</v>
      </c>
      <c r="C6196" s="52">
        <v>5.77</v>
      </c>
      <c r="D6196" s="9"/>
    </row>
    <row r="6197" spans="1:4" x14ac:dyDescent="0.25">
      <c r="A6197" s="7" t="str">
        <f t="shared" si="96"/>
        <v>2000.2</v>
      </c>
      <c r="B6197" s="54">
        <v>36626</v>
      </c>
      <c r="C6197" s="52">
        <v>5.69</v>
      </c>
      <c r="D6197" s="9"/>
    </row>
    <row r="6198" spans="1:4" x14ac:dyDescent="0.25">
      <c r="A6198" s="7" t="str">
        <f t="shared" si="96"/>
        <v>2000.2</v>
      </c>
      <c r="B6198" s="54">
        <v>36623</v>
      </c>
      <c r="C6198" s="52">
        <v>5.71</v>
      </c>
      <c r="D6198" s="9"/>
    </row>
    <row r="6199" spans="1:4" x14ac:dyDescent="0.25">
      <c r="A6199" s="7" t="str">
        <f t="shared" si="96"/>
        <v>2000.2</v>
      </c>
      <c r="B6199" s="54">
        <v>36622</v>
      </c>
      <c r="C6199" s="52">
        <v>5.8</v>
      </c>
      <c r="D6199" s="9"/>
    </row>
    <row r="6200" spans="1:4" x14ac:dyDescent="0.25">
      <c r="A6200" s="7" t="str">
        <f t="shared" si="96"/>
        <v>2000.2</v>
      </c>
      <c r="B6200" s="54">
        <v>36621</v>
      </c>
      <c r="C6200" s="52">
        <v>5.81</v>
      </c>
      <c r="D6200" s="9"/>
    </row>
    <row r="6201" spans="1:4" x14ac:dyDescent="0.25">
      <c r="A6201" s="7" t="str">
        <f t="shared" si="96"/>
        <v>2000.2</v>
      </c>
      <c r="B6201" s="54">
        <v>36620</v>
      </c>
      <c r="C6201" s="52">
        <v>5.77</v>
      </c>
      <c r="D6201" s="9"/>
    </row>
    <row r="6202" spans="1:4" x14ac:dyDescent="0.25">
      <c r="A6202" s="7" t="str">
        <f t="shared" si="96"/>
        <v>2000.2</v>
      </c>
      <c r="B6202" s="54">
        <v>36619</v>
      </c>
      <c r="C6202" s="52">
        <v>5.84</v>
      </c>
      <c r="D6202" s="9"/>
    </row>
    <row r="6203" spans="1:4" x14ac:dyDescent="0.25">
      <c r="A6203" s="7" t="str">
        <f t="shared" si="96"/>
        <v>2000.1</v>
      </c>
      <c r="B6203" s="54">
        <v>36616</v>
      </c>
      <c r="C6203" s="52">
        <v>5.84</v>
      </c>
      <c r="D6203" s="9"/>
    </row>
    <row r="6204" spans="1:4" x14ac:dyDescent="0.25">
      <c r="A6204" s="7" t="str">
        <f t="shared" si="96"/>
        <v>2000.1</v>
      </c>
      <c r="B6204" s="54">
        <v>36615</v>
      </c>
      <c r="C6204" s="52">
        <v>5.89</v>
      </c>
      <c r="D6204" s="9"/>
    </row>
    <row r="6205" spans="1:4" x14ac:dyDescent="0.25">
      <c r="A6205" s="7" t="str">
        <f t="shared" si="96"/>
        <v>2000.1</v>
      </c>
      <c r="B6205" s="54">
        <v>36614</v>
      </c>
      <c r="C6205" s="52">
        <v>5.99</v>
      </c>
      <c r="D6205" s="9"/>
    </row>
    <row r="6206" spans="1:4" x14ac:dyDescent="0.25">
      <c r="A6206" s="7" t="str">
        <f t="shared" si="96"/>
        <v>2000.1</v>
      </c>
      <c r="B6206" s="54">
        <v>36613</v>
      </c>
      <c r="C6206" s="52">
        <v>5.98</v>
      </c>
      <c r="D6206" s="9"/>
    </row>
    <row r="6207" spans="1:4" x14ac:dyDescent="0.25">
      <c r="A6207" s="7" t="str">
        <f t="shared" si="96"/>
        <v>2000.1</v>
      </c>
      <c r="B6207" s="54">
        <v>36612</v>
      </c>
      <c r="C6207" s="52">
        <v>5.99</v>
      </c>
      <c r="D6207" s="9"/>
    </row>
    <row r="6208" spans="1:4" x14ac:dyDescent="0.25">
      <c r="A6208" s="7" t="str">
        <f t="shared" si="96"/>
        <v>2000.1</v>
      </c>
      <c r="B6208" s="54">
        <v>36609</v>
      </c>
      <c r="C6208" s="52">
        <v>6</v>
      </c>
      <c r="D6208" s="9"/>
    </row>
    <row r="6209" spans="1:4" x14ac:dyDescent="0.25">
      <c r="A6209" s="7" t="str">
        <f t="shared" si="96"/>
        <v>2000.1</v>
      </c>
      <c r="B6209" s="54">
        <v>36608</v>
      </c>
      <c r="C6209" s="52">
        <v>5.92</v>
      </c>
      <c r="D6209" s="9"/>
    </row>
    <row r="6210" spans="1:4" x14ac:dyDescent="0.25">
      <c r="A6210" s="7" t="str">
        <f t="shared" si="96"/>
        <v>2000.1</v>
      </c>
      <c r="B6210" s="54">
        <v>36607</v>
      </c>
      <c r="C6210" s="52">
        <v>5.97</v>
      </c>
      <c r="D6210" s="9"/>
    </row>
    <row r="6211" spans="1:4" x14ac:dyDescent="0.25">
      <c r="A6211" s="7" t="str">
        <f t="shared" si="96"/>
        <v>2000.1</v>
      </c>
      <c r="B6211" s="54">
        <v>36606</v>
      </c>
      <c r="C6211" s="52">
        <v>5.97</v>
      </c>
      <c r="D6211" s="9"/>
    </row>
    <row r="6212" spans="1:4" x14ac:dyDescent="0.25">
      <c r="A6212" s="7" t="str">
        <f t="shared" ref="A6212:A6275" si="97">YEAR(B6212)&amp;"."&amp;INT((MONTH(B6212)-1)/3)+1</f>
        <v>2000.1</v>
      </c>
      <c r="B6212" s="54">
        <v>36605</v>
      </c>
      <c r="C6212" s="52">
        <v>5.99</v>
      </c>
      <c r="D6212" s="9"/>
    </row>
    <row r="6213" spans="1:4" x14ac:dyDescent="0.25">
      <c r="A6213" s="7" t="str">
        <f t="shared" si="97"/>
        <v>2000.1</v>
      </c>
      <c r="B6213" s="54">
        <v>36602</v>
      </c>
      <c r="C6213" s="52">
        <v>6.01</v>
      </c>
      <c r="D6213" s="9"/>
    </row>
    <row r="6214" spans="1:4" x14ac:dyDescent="0.25">
      <c r="A6214" s="7" t="str">
        <f t="shared" si="97"/>
        <v>2000.1</v>
      </c>
      <c r="B6214" s="54">
        <v>36601</v>
      </c>
      <c r="C6214" s="52">
        <v>6.05</v>
      </c>
      <c r="D6214" s="9"/>
    </row>
    <row r="6215" spans="1:4" x14ac:dyDescent="0.25">
      <c r="A6215" s="7" t="str">
        <f t="shared" si="97"/>
        <v>2000.1</v>
      </c>
      <c r="B6215" s="54">
        <v>36600</v>
      </c>
      <c r="C6215" s="52">
        <v>6.07</v>
      </c>
      <c r="D6215" s="9"/>
    </row>
    <row r="6216" spans="1:4" x14ac:dyDescent="0.25">
      <c r="A6216" s="7" t="str">
        <f t="shared" si="97"/>
        <v>2000.1</v>
      </c>
      <c r="B6216" s="54">
        <v>36599</v>
      </c>
      <c r="C6216" s="52">
        <v>6.11</v>
      </c>
      <c r="D6216" s="9"/>
    </row>
    <row r="6217" spans="1:4" x14ac:dyDescent="0.25">
      <c r="A6217" s="7" t="str">
        <f t="shared" si="97"/>
        <v>2000.1</v>
      </c>
      <c r="B6217" s="54">
        <v>36598</v>
      </c>
      <c r="C6217" s="52">
        <v>6.17</v>
      </c>
      <c r="D6217" s="9"/>
    </row>
    <row r="6218" spans="1:4" x14ac:dyDescent="0.25">
      <c r="A6218" s="7" t="str">
        <f t="shared" si="97"/>
        <v>2000.1</v>
      </c>
      <c r="B6218" s="54">
        <v>36595</v>
      </c>
      <c r="C6218" s="52">
        <v>6.19</v>
      </c>
      <c r="D6218" s="9"/>
    </row>
    <row r="6219" spans="1:4" x14ac:dyDescent="0.25">
      <c r="A6219" s="7" t="str">
        <f t="shared" si="97"/>
        <v>2000.1</v>
      </c>
      <c r="B6219" s="54">
        <v>36594</v>
      </c>
      <c r="C6219" s="52">
        <v>6.16</v>
      </c>
      <c r="D6219" s="9"/>
    </row>
    <row r="6220" spans="1:4" x14ac:dyDescent="0.25">
      <c r="A6220" s="7" t="str">
        <f t="shared" si="97"/>
        <v>2000.1</v>
      </c>
      <c r="B6220" s="54">
        <v>36593</v>
      </c>
      <c r="C6220" s="52">
        <v>6.17</v>
      </c>
      <c r="D6220" s="9"/>
    </row>
    <row r="6221" spans="1:4" x14ac:dyDescent="0.25">
      <c r="A6221" s="7" t="str">
        <f t="shared" si="97"/>
        <v>2000.1</v>
      </c>
      <c r="B6221" s="54">
        <v>36592</v>
      </c>
      <c r="C6221" s="52">
        <v>6.16</v>
      </c>
      <c r="D6221" s="9"/>
    </row>
    <row r="6222" spans="1:4" x14ac:dyDescent="0.25">
      <c r="A6222" s="7" t="str">
        <f t="shared" si="97"/>
        <v>2000.1</v>
      </c>
      <c r="B6222" s="54">
        <v>36591</v>
      </c>
      <c r="C6222" s="52">
        <v>6.16</v>
      </c>
      <c r="D6222" s="9"/>
    </row>
    <row r="6223" spans="1:4" x14ac:dyDescent="0.25">
      <c r="A6223" s="7" t="str">
        <f t="shared" si="97"/>
        <v>2000.1</v>
      </c>
      <c r="B6223" s="54">
        <v>36588</v>
      </c>
      <c r="C6223" s="52">
        <v>6.13</v>
      </c>
      <c r="D6223" s="9"/>
    </row>
    <row r="6224" spans="1:4" x14ac:dyDescent="0.25">
      <c r="A6224" s="7" t="str">
        <f t="shared" si="97"/>
        <v>2000.1</v>
      </c>
      <c r="B6224" s="54">
        <v>36587</v>
      </c>
      <c r="C6224" s="52">
        <v>6.15</v>
      </c>
      <c r="D6224" s="9"/>
    </row>
    <row r="6225" spans="1:4" x14ac:dyDescent="0.25">
      <c r="A6225" s="7" t="str">
        <f t="shared" si="97"/>
        <v>2000.1</v>
      </c>
      <c r="B6225" s="54">
        <v>36586</v>
      </c>
      <c r="C6225" s="52">
        <v>6.16</v>
      </c>
      <c r="D6225" s="9"/>
    </row>
    <row r="6226" spans="1:4" x14ac:dyDescent="0.25">
      <c r="A6226" s="7" t="str">
        <f t="shared" si="97"/>
        <v>2000.1</v>
      </c>
      <c r="B6226" s="54">
        <v>36585</v>
      </c>
      <c r="C6226" s="52">
        <v>6.15</v>
      </c>
      <c r="D6226" s="9"/>
    </row>
    <row r="6227" spans="1:4" x14ac:dyDescent="0.25">
      <c r="A6227" s="7" t="str">
        <f t="shared" si="97"/>
        <v>2000.1</v>
      </c>
      <c r="B6227" s="54">
        <v>36584</v>
      </c>
      <c r="C6227" s="52">
        <v>6.16</v>
      </c>
      <c r="D6227" s="9"/>
    </row>
    <row r="6228" spans="1:4" x14ac:dyDescent="0.25">
      <c r="A6228" s="7" t="str">
        <f t="shared" si="97"/>
        <v>2000.1</v>
      </c>
      <c r="B6228" s="54">
        <v>36581</v>
      </c>
      <c r="C6228" s="52">
        <v>6.17</v>
      </c>
      <c r="D6228" s="9"/>
    </row>
    <row r="6229" spans="1:4" x14ac:dyDescent="0.25">
      <c r="A6229" s="7" t="str">
        <f t="shared" si="97"/>
        <v>2000.1</v>
      </c>
      <c r="B6229" s="54">
        <v>36580</v>
      </c>
      <c r="C6229" s="52">
        <v>6.13</v>
      </c>
      <c r="D6229" s="9"/>
    </row>
    <row r="6230" spans="1:4" x14ac:dyDescent="0.25">
      <c r="A6230" s="7" t="str">
        <f t="shared" si="97"/>
        <v>2000.1</v>
      </c>
      <c r="B6230" s="54">
        <v>36579</v>
      </c>
      <c r="C6230" s="52">
        <v>6.14</v>
      </c>
      <c r="D6230" s="9"/>
    </row>
    <row r="6231" spans="1:4" x14ac:dyDescent="0.25">
      <c r="A6231" s="7" t="str">
        <f t="shared" si="97"/>
        <v>2000.1</v>
      </c>
      <c r="B6231" s="54">
        <v>36578</v>
      </c>
      <c r="C6231" s="52">
        <v>6.08</v>
      </c>
      <c r="D6231" s="9"/>
    </row>
    <row r="6232" spans="1:4" x14ac:dyDescent="0.25">
      <c r="A6232" s="7" t="str">
        <f t="shared" si="97"/>
        <v>2000.1</v>
      </c>
      <c r="B6232" s="54">
        <v>36577</v>
      </c>
      <c r="C6232" s="52">
        <v>6.16</v>
      </c>
      <c r="D6232" s="9"/>
    </row>
    <row r="6233" spans="1:4" x14ac:dyDescent="0.25">
      <c r="A6233" s="7" t="str">
        <f t="shared" si="97"/>
        <v>2000.1</v>
      </c>
      <c r="B6233" s="54">
        <v>36574</v>
      </c>
      <c r="C6233" s="52">
        <v>6.16</v>
      </c>
      <c r="D6233" s="9"/>
    </row>
    <row r="6234" spans="1:4" x14ac:dyDescent="0.25">
      <c r="A6234" s="7" t="str">
        <f t="shared" si="97"/>
        <v>2000.1</v>
      </c>
      <c r="B6234" s="54">
        <v>36573</v>
      </c>
      <c r="C6234" s="52">
        <v>6.23</v>
      </c>
      <c r="D6234" s="9"/>
    </row>
    <row r="6235" spans="1:4" x14ac:dyDescent="0.25">
      <c r="A6235" s="7" t="str">
        <f t="shared" si="97"/>
        <v>2000.1</v>
      </c>
      <c r="B6235" s="54">
        <v>36572</v>
      </c>
      <c r="C6235" s="52">
        <v>6.27</v>
      </c>
      <c r="D6235" s="9"/>
    </row>
    <row r="6236" spans="1:4" x14ac:dyDescent="0.25">
      <c r="A6236" s="7" t="str">
        <f t="shared" si="97"/>
        <v>2000.1</v>
      </c>
      <c r="B6236" s="54">
        <v>36571</v>
      </c>
      <c r="C6236" s="52">
        <v>6.26</v>
      </c>
      <c r="D6236" s="9"/>
    </row>
    <row r="6237" spans="1:4" x14ac:dyDescent="0.25">
      <c r="A6237" s="7" t="str">
        <f t="shared" si="97"/>
        <v>2000.1</v>
      </c>
      <c r="B6237" s="54">
        <v>36570</v>
      </c>
      <c r="C6237" s="52">
        <v>6.22</v>
      </c>
      <c r="D6237" s="9"/>
    </row>
    <row r="6238" spans="1:4" x14ac:dyDescent="0.25">
      <c r="A6238" s="7" t="str">
        <f t="shared" si="97"/>
        <v>2000.1</v>
      </c>
      <c r="B6238" s="54">
        <v>36567</v>
      </c>
      <c r="C6238" s="52">
        <v>6.29</v>
      </c>
      <c r="D6238" s="9"/>
    </row>
    <row r="6239" spans="1:4" x14ac:dyDescent="0.25">
      <c r="A6239" s="7" t="str">
        <f t="shared" si="97"/>
        <v>2000.1</v>
      </c>
      <c r="B6239" s="54">
        <v>36566</v>
      </c>
      <c r="C6239" s="52">
        <v>6.35</v>
      </c>
      <c r="D6239" s="9"/>
    </row>
    <row r="6240" spans="1:4" x14ac:dyDescent="0.25">
      <c r="A6240" s="7" t="str">
        <f t="shared" si="97"/>
        <v>2000.1</v>
      </c>
      <c r="B6240" s="54">
        <v>36565</v>
      </c>
      <c r="C6240" s="52">
        <v>6.32</v>
      </c>
      <c r="D6240" s="9"/>
    </row>
    <row r="6241" spans="1:4" x14ac:dyDescent="0.25">
      <c r="A6241" s="7" t="str">
        <f t="shared" si="97"/>
        <v>2000.1</v>
      </c>
      <c r="B6241" s="54">
        <v>36564</v>
      </c>
      <c r="C6241" s="52">
        <v>6.22</v>
      </c>
      <c r="D6241" s="9"/>
    </row>
    <row r="6242" spans="1:4" x14ac:dyDescent="0.25">
      <c r="A6242" s="7" t="str">
        <f t="shared" si="97"/>
        <v>2000.1</v>
      </c>
      <c r="B6242" s="54">
        <v>36563</v>
      </c>
      <c r="C6242" s="52">
        <v>6.34</v>
      </c>
      <c r="D6242" s="9"/>
    </row>
    <row r="6243" spans="1:4" x14ac:dyDescent="0.25">
      <c r="A6243" s="7" t="str">
        <f t="shared" si="97"/>
        <v>2000.1</v>
      </c>
      <c r="B6243" s="54">
        <v>36560</v>
      </c>
      <c r="C6243" s="52">
        <v>6.23</v>
      </c>
      <c r="D6243" s="9"/>
    </row>
    <row r="6244" spans="1:4" x14ac:dyDescent="0.25">
      <c r="A6244" s="7" t="str">
        <f t="shared" si="97"/>
        <v>2000.1</v>
      </c>
      <c r="B6244" s="54">
        <v>36559</v>
      </c>
      <c r="C6244" s="52">
        <v>6.17</v>
      </c>
      <c r="D6244" s="9"/>
    </row>
    <row r="6245" spans="1:4" x14ac:dyDescent="0.25">
      <c r="A6245" s="7" t="str">
        <f t="shared" si="97"/>
        <v>2000.1</v>
      </c>
      <c r="B6245" s="54">
        <v>36558</v>
      </c>
      <c r="C6245" s="52">
        <v>6.32</v>
      </c>
      <c r="D6245" s="9"/>
    </row>
    <row r="6246" spans="1:4" x14ac:dyDescent="0.25">
      <c r="A6246" s="7" t="str">
        <f t="shared" si="97"/>
        <v>2000.1</v>
      </c>
      <c r="B6246" s="54">
        <v>36557</v>
      </c>
      <c r="C6246" s="52">
        <v>6.43</v>
      </c>
      <c r="D6246" s="9"/>
    </row>
    <row r="6247" spans="1:4" x14ac:dyDescent="0.25">
      <c r="A6247" s="7" t="str">
        <f t="shared" si="97"/>
        <v>2000.1</v>
      </c>
      <c r="B6247" s="54">
        <v>36556</v>
      </c>
      <c r="C6247" s="52">
        <v>6.49</v>
      </c>
      <c r="D6247" s="9"/>
    </row>
    <row r="6248" spans="1:4" x14ac:dyDescent="0.25">
      <c r="A6248" s="7" t="str">
        <f t="shared" si="97"/>
        <v>2000.1</v>
      </c>
      <c r="B6248" s="54">
        <v>36553</v>
      </c>
      <c r="C6248" s="52">
        <v>6.45</v>
      </c>
      <c r="D6248" s="9"/>
    </row>
    <row r="6249" spans="1:4" x14ac:dyDescent="0.25">
      <c r="A6249" s="7" t="str">
        <f t="shared" si="97"/>
        <v>2000.1</v>
      </c>
      <c r="B6249" s="54">
        <v>36552</v>
      </c>
      <c r="C6249" s="52">
        <v>6.53</v>
      </c>
      <c r="D6249" s="9"/>
    </row>
    <row r="6250" spans="1:4" x14ac:dyDescent="0.25">
      <c r="A6250" s="7" t="str">
        <f t="shared" si="97"/>
        <v>2000.1</v>
      </c>
      <c r="B6250" s="54">
        <v>36551</v>
      </c>
      <c r="C6250" s="52">
        <v>6.6</v>
      </c>
      <c r="D6250" s="9"/>
    </row>
    <row r="6251" spans="1:4" x14ac:dyDescent="0.25">
      <c r="A6251" s="7" t="str">
        <f t="shared" si="97"/>
        <v>2000.1</v>
      </c>
      <c r="B6251" s="54">
        <v>36550</v>
      </c>
      <c r="C6251" s="52">
        <v>6.64</v>
      </c>
      <c r="D6251" s="9"/>
    </row>
    <row r="6252" spans="1:4" x14ac:dyDescent="0.25">
      <c r="A6252" s="7" t="str">
        <f t="shared" si="97"/>
        <v>2000.1</v>
      </c>
      <c r="B6252" s="54">
        <v>36549</v>
      </c>
      <c r="C6252" s="52">
        <v>6.65</v>
      </c>
      <c r="D6252" s="9"/>
    </row>
    <row r="6253" spans="1:4" x14ac:dyDescent="0.25">
      <c r="A6253" s="7" t="str">
        <f t="shared" si="97"/>
        <v>2000.1</v>
      </c>
      <c r="B6253" s="54">
        <v>36546</v>
      </c>
      <c r="C6253" s="52">
        <v>6.71</v>
      </c>
      <c r="D6253" s="9"/>
    </row>
    <row r="6254" spans="1:4" x14ac:dyDescent="0.25">
      <c r="A6254" s="7" t="str">
        <f t="shared" si="97"/>
        <v>2000.1</v>
      </c>
      <c r="B6254" s="54">
        <v>36545</v>
      </c>
      <c r="C6254" s="52">
        <v>6.74</v>
      </c>
      <c r="D6254" s="9"/>
    </row>
    <row r="6255" spans="1:4" x14ac:dyDescent="0.25">
      <c r="A6255" s="7" t="str">
        <f t="shared" si="97"/>
        <v>2000.1</v>
      </c>
      <c r="B6255" s="54">
        <v>36544</v>
      </c>
      <c r="C6255" s="52">
        <v>6.72</v>
      </c>
      <c r="D6255" s="9"/>
    </row>
    <row r="6256" spans="1:4" x14ac:dyDescent="0.25">
      <c r="A6256" s="7" t="str">
        <f t="shared" si="97"/>
        <v>2000.1</v>
      </c>
      <c r="B6256" s="54">
        <v>36543</v>
      </c>
      <c r="C6256" s="52">
        <v>6.75</v>
      </c>
      <c r="D6256" s="9"/>
    </row>
    <row r="6257" spans="1:4" x14ac:dyDescent="0.25">
      <c r="A6257" s="7" t="str">
        <f t="shared" si="97"/>
        <v>2000.1</v>
      </c>
      <c r="B6257" s="54">
        <v>36542</v>
      </c>
      <c r="C6257" s="52">
        <v>6.69</v>
      </c>
      <c r="D6257" s="9"/>
    </row>
    <row r="6258" spans="1:4" x14ac:dyDescent="0.25">
      <c r="A6258" s="7" t="str">
        <f t="shared" si="97"/>
        <v>2000.1</v>
      </c>
      <c r="B6258" s="54">
        <v>36539</v>
      </c>
      <c r="C6258" s="52">
        <v>6.69</v>
      </c>
      <c r="D6258" s="9"/>
    </row>
    <row r="6259" spans="1:4" x14ac:dyDescent="0.25">
      <c r="A6259" s="7" t="str">
        <f t="shared" si="97"/>
        <v>2000.1</v>
      </c>
      <c r="B6259" s="54">
        <v>36538</v>
      </c>
      <c r="C6259" s="52">
        <v>6.65</v>
      </c>
      <c r="D6259" s="9"/>
    </row>
    <row r="6260" spans="1:4" x14ac:dyDescent="0.25">
      <c r="A6260" s="7" t="str">
        <f t="shared" si="97"/>
        <v>2000.1</v>
      </c>
      <c r="B6260" s="54">
        <v>36537</v>
      </c>
      <c r="C6260" s="52">
        <v>6.71</v>
      </c>
      <c r="D6260" s="9"/>
    </row>
    <row r="6261" spans="1:4" x14ac:dyDescent="0.25">
      <c r="A6261" s="7" t="str">
        <f t="shared" si="97"/>
        <v>2000.1</v>
      </c>
      <c r="B6261" s="54">
        <v>36536</v>
      </c>
      <c r="C6261" s="52">
        <v>6.68</v>
      </c>
      <c r="D6261" s="9"/>
    </row>
    <row r="6262" spans="1:4" x14ac:dyDescent="0.25">
      <c r="A6262" s="7" t="str">
        <f t="shared" si="97"/>
        <v>2000.1</v>
      </c>
      <c r="B6262" s="54">
        <v>36535</v>
      </c>
      <c r="C6262" s="52">
        <v>6.59</v>
      </c>
      <c r="D6262" s="9"/>
    </row>
    <row r="6263" spans="1:4" x14ac:dyDescent="0.25">
      <c r="A6263" s="7" t="str">
        <f t="shared" si="97"/>
        <v>2000.1</v>
      </c>
      <c r="B6263" s="54">
        <v>36532</v>
      </c>
      <c r="C6263" s="52">
        <v>6.55</v>
      </c>
      <c r="D6263" s="9"/>
    </row>
    <row r="6264" spans="1:4" x14ac:dyDescent="0.25">
      <c r="A6264" s="7" t="str">
        <f t="shared" si="97"/>
        <v>2000.1</v>
      </c>
      <c r="B6264" s="54">
        <v>36531</v>
      </c>
      <c r="C6264" s="52">
        <v>6.58</v>
      </c>
      <c r="D6264" s="9"/>
    </row>
    <row r="6265" spans="1:4" x14ac:dyDescent="0.25">
      <c r="A6265" s="7" t="str">
        <f t="shared" si="97"/>
        <v>2000.1</v>
      </c>
      <c r="B6265" s="54">
        <v>36530</v>
      </c>
      <c r="C6265" s="52">
        <v>6.64</v>
      </c>
      <c r="D6265" s="9"/>
    </row>
    <row r="6266" spans="1:4" x14ac:dyDescent="0.25">
      <c r="A6266" s="7" t="str">
        <f t="shared" si="97"/>
        <v>2000.1</v>
      </c>
      <c r="B6266" s="54">
        <v>36529</v>
      </c>
      <c r="C6266" s="52">
        <v>6.53</v>
      </c>
      <c r="D6266" s="9"/>
    </row>
    <row r="6267" spans="1:4" x14ac:dyDescent="0.25">
      <c r="A6267" s="7" t="str">
        <f t="shared" si="97"/>
        <v>2000.1</v>
      </c>
      <c r="B6267" s="54">
        <v>36528</v>
      </c>
      <c r="C6267" s="52">
        <v>6.61</v>
      </c>
      <c r="D6267" s="9"/>
    </row>
    <row r="6268" spans="1:4" x14ac:dyDescent="0.25">
      <c r="A6268" s="7" t="str">
        <f t="shared" si="97"/>
        <v>1999.4</v>
      </c>
      <c r="B6268" s="54">
        <v>36525</v>
      </c>
      <c r="C6268" s="52">
        <v>6.48</v>
      </c>
      <c r="D6268" s="9"/>
    </row>
    <row r="6269" spans="1:4" x14ac:dyDescent="0.25">
      <c r="A6269" s="7" t="str">
        <f t="shared" si="97"/>
        <v>1999.4</v>
      </c>
      <c r="B6269" s="54">
        <v>36524</v>
      </c>
      <c r="C6269" s="52">
        <v>6.43</v>
      </c>
      <c r="D6269" s="9"/>
    </row>
    <row r="6270" spans="1:4" x14ac:dyDescent="0.25">
      <c r="A6270" s="7" t="str">
        <f t="shared" si="97"/>
        <v>1999.4</v>
      </c>
      <c r="B6270" s="54">
        <v>36523</v>
      </c>
      <c r="C6270" s="52">
        <v>6.45</v>
      </c>
      <c r="D6270" s="9"/>
    </row>
    <row r="6271" spans="1:4" x14ac:dyDescent="0.25">
      <c r="A6271" s="7" t="str">
        <f t="shared" si="97"/>
        <v>1999.4</v>
      </c>
      <c r="B6271" s="54">
        <v>36522</v>
      </c>
      <c r="C6271" s="52">
        <v>6.48</v>
      </c>
      <c r="D6271" s="9"/>
    </row>
    <row r="6272" spans="1:4" x14ac:dyDescent="0.25">
      <c r="A6272" s="7" t="str">
        <f t="shared" si="97"/>
        <v>1999.4</v>
      </c>
      <c r="B6272" s="54">
        <v>36521</v>
      </c>
      <c r="C6272" s="52">
        <v>6.46</v>
      </c>
      <c r="D6272" s="9"/>
    </row>
    <row r="6273" spans="1:4" x14ac:dyDescent="0.25">
      <c r="A6273" s="7" t="str">
        <f t="shared" si="97"/>
        <v>1999.4</v>
      </c>
      <c r="B6273" s="54">
        <v>36518</v>
      </c>
      <c r="C6273" s="52">
        <v>6.48</v>
      </c>
      <c r="D6273" s="9"/>
    </row>
    <row r="6274" spans="1:4" x14ac:dyDescent="0.25">
      <c r="A6274" s="7" t="str">
        <f t="shared" si="97"/>
        <v>1999.4</v>
      </c>
      <c r="B6274" s="54">
        <v>36517</v>
      </c>
      <c r="C6274" s="52">
        <v>6.48</v>
      </c>
      <c r="D6274" s="9"/>
    </row>
    <row r="6275" spans="1:4" x14ac:dyDescent="0.25">
      <c r="A6275" s="7" t="str">
        <f t="shared" si="97"/>
        <v>1999.4</v>
      </c>
      <c r="B6275" s="54">
        <v>36516</v>
      </c>
      <c r="C6275" s="52">
        <v>6.47</v>
      </c>
      <c r="D6275" s="9"/>
    </row>
    <row r="6276" spans="1:4" x14ac:dyDescent="0.25">
      <c r="A6276" s="7" t="str">
        <f t="shared" ref="A6276:A6339" si="98">YEAR(B6276)&amp;"."&amp;INT((MONTH(B6276)-1)/3)+1</f>
        <v>1999.4</v>
      </c>
      <c r="B6276" s="54">
        <v>36515</v>
      </c>
      <c r="C6276" s="52">
        <v>6.46</v>
      </c>
      <c r="D6276" s="9"/>
    </row>
    <row r="6277" spans="1:4" x14ac:dyDescent="0.25">
      <c r="A6277" s="7" t="str">
        <f t="shared" si="98"/>
        <v>1999.4</v>
      </c>
      <c r="B6277" s="54">
        <v>36514</v>
      </c>
      <c r="C6277" s="52">
        <v>6.44</v>
      </c>
      <c r="D6277" s="9"/>
    </row>
    <row r="6278" spans="1:4" x14ac:dyDescent="0.25">
      <c r="A6278" s="7" t="str">
        <f t="shared" si="98"/>
        <v>1999.4</v>
      </c>
      <c r="B6278" s="54">
        <v>36511</v>
      </c>
      <c r="C6278" s="52">
        <v>6.38</v>
      </c>
      <c r="D6278" s="9"/>
    </row>
    <row r="6279" spans="1:4" x14ac:dyDescent="0.25">
      <c r="A6279" s="7" t="str">
        <f t="shared" si="98"/>
        <v>1999.4</v>
      </c>
      <c r="B6279" s="54">
        <v>36510</v>
      </c>
      <c r="C6279" s="52">
        <v>6.39</v>
      </c>
      <c r="D6279" s="9"/>
    </row>
    <row r="6280" spans="1:4" x14ac:dyDescent="0.25">
      <c r="A6280" s="7" t="str">
        <f t="shared" si="98"/>
        <v>1999.4</v>
      </c>
      <c r="B6280" s="54">
        <v>36509</v>
      </c>
      <c r="C6280" s="52">
        <v>6.34</v>
      </c>
      <c r="D6280" s="9"/>
    </row>
    <row r="6281" spans="1:4" x14ac:dyDescent="0.25">
      <c r="A6281" s="7" t="str">
        <f t="shared" si="98"/>
        <v>1999.4</v>
      </c>
      <c r="B6281" s="54">
        <v>36508</v>
      </c>
      <c r="C6281" s="52">
        <v>6.31</v>
      </c>
      <c r="D6281" s="9"/>
    </row>
    <row r="6282" spans="1:4" x14ac:dyDescent="0.25">
      <c r="A6282" s="7" t="str">
        <f t="shared" si="98"/>
        <v>1999.4</v>
      </c>
      <c r="B6282" s="54">
        <v>36507</v>
      </c>
      <c r="C6282" s="52">
        <v>6.2</v>
      </c>
      <c r="D6282" s="9"/>
    </row>
    <row r="6283" spans="1:4" x14ac:dyDescent="0.25">
      <c r="A6283" s="7" t="str">
        <f t="shared" si="98"/>
        <v>1999.4</v>
      </c>
      <c r="B6283" s="54">
        <v>36504</v>
      </c>
      <c r="C6283" s="52">
        <v>6.17</v>
      </c>
      <c r="D6283" s="9"/>
    </row>
    <row r="6284" spans="1:4" x14ac:dyDescent="0.25">
      <c r="A6284" s="7" t="str">
        <f t="shared" si="98"/>
        <v>1999.4</v>
      </c>
      <c r="B6284" s="54">
        <v>36503</v>
      </c>
      <c r="C6284" s="52">
        <v>6.22</v>
      </c>
      <c r="D6284" s="9"/>
    </row>
    <row r="6285" spans="1:4" x14ac:dyDescent="0.25">
      <c r="A6285" s="7" t="str">
        <f t="shared" si="98"/>
        <v>1999.4</v>
      </c>
      <c r="B6285" s="54">
        <v>36502</v>
      </c>
      <c r="C6285" s="52">
        <v>6.23</v>
      </c>
      <c r="D6285" s="9"/>
    </row>
    <row r="6286" spans="1:4" x14ac:dyDescent="0.25">
      <c r="A6286" s="7" t="str">
        <f t="shared" si="98"/>
        <v>1999.4</v>
      </c>
      <c r="B6286" s="54">
        <v>36501</v>
      </c>
      <c r="C6286" s="52">
        <v>6.21</v>
      </c>
      <c r="D6286" s="9"/>
    </row>
    <row r="6287" spans="1:4" x14ac:dyDescent="0.25">
      <c r="A6287" s="7" t="str">
        <f t="shared" si="98"/>
        <v>1999.4</v>
      </c>
      <c r="B6287" s="54">
        <v>36500</v>
      </c>
      <c r="C6287" s="52">
        <v>6.25</v>
      </c>
      <c r="D6287" s="9"/>
    </row>
    <row r="6288" spans="1:4" x14ac:dyDescent="0.25">
      <c r="A6288" s="7" t="str">
        <f t="shared" si="98"/>
        <v>1999.4</v>
      </c>
      <c r="B6288" s="54">
        <v>36497</v>
      </c>
      <c r="C6288" s="52">
        <v>6.27</v>
      </c>
      <c r="D6288" s="9"/>
    </row>
    <row r="6289" spans="1:4" x14ac:dyDescent="0.25">
      <c r="A6289" s="7" t="str">
        <f t="shared" si="98"/>
        <v>1999.4</v>
      </c>
      <c r="B6289" s="54">
        <v>36496</v>
      </c>
      <c r="C6289" s="52">
        <v>6.31</v>
      </c>
      <c r="D6289" s="9"/>
    </row>
    <row r="6290" spans="1:4" x14ac:dyDescent="0.25">
      <c r="A6290" s="7" t="str">
        <f t="shared" si="98"/>
        <v>1999.4</v>
      </c>
      <c r="B6290" s="54">
        <v>36495</v>
      </c>
      <c r="C6290" s="52">
        <v>6.3</v>
      </c>
      <c r="D6290" s="9"/>
    </row>
    <row r="6291" spans="1:4" x14ac:dyDescent="0.25">
      <c r="A6291" s="7" t="str">
        <f t="shared" si="98"/>
        <v>1999.4</v>
      </c>
      <c r="B6291" s="54">
        <v>36494</v>
      </c>
      <c r="C6291" s="52">
        <v>6.29</v>
      </c>
      <c r="D6291" s="9"/>
    </row>
    <row r="6292" spans="1:4" x14ac:dyDescent="0.25">
      <c r="A6292" s="7" t="str">
        <f t="shared" si="98"/>
        <v>1999.4</v>
      </c>
      <c r="B6292" s="54">
        <v>36493</v>
      </c>
      <c r="C6292" s="52">
        <v>6.31</v>
      </c>
      <c r="D6292" s="9"/>
    </row>
    <row r="6293" spans="1:4" x14ac:dyDescent="0.25">
      <c r="A6293" s="7" t="str">
        <f t="shared" si="98"/>
        <v>1999.4</v>
      </c>
      <c r="B6293" s="54">
        <v>36490</v>
      </c>
      <c r="C6293" s="52">
        <v>6.24</v>
      </c>
      <c r="D6293" s="9"/>
    </row>
    <row r="6294" spans="1:4" x14ac:dyDescent="0.25">
      <c r="A6294" s="7" t="str">
        <f t="shared" si="98"/>
        <v>1999.4</v>
      </c>
      <c r="B6294" s="54">
        <v>36489</v>
      </c>
      <c r="C6294" s="52">
        <v>6.22</v>
      </c>
      <c r="D6294" s="9"/>
    </row>
    <row r="6295" spans="1:4" x14ac:dyDescent="0.25">
      <c r="A6295" s="7" t="str">
        <f t="shared" si="98"/>
        <v>1999.4</v>
      </c>
      <c r="B6295" s="54">
        <v>36488</v>
      </c>
      <c r="C6295" s="52">
        <v>6.22</v>
      </c>
      <c r="D6295" s="9"/>
    </row>
    <row r="6296" spans="1:4" x14ac:dyDescent="0.25">
      <c r="A6296" s="7" t="str">
        <f t="shared" si="98"/>
        <v>1999.4</v>
      </c>
      <c r="B6296" s="54">
        <v>36487</v>
      </c>
      <c r="C6296" s="52">
        <v>6.2</v>
      </c>
      <c r="D6296" s="9"/>
    </row>
    <row r="6297" spans="1:4" x14ac:dyDescent="0.25">
      <c r="A6297" s="7" t="str">
        <f t="shared" si="98"/>
        <v>1999.4</v>
      </c>
      <c r="B6297" s="54">
        <v>36486</v>
      </c>
      <c r="C6297" s="52">
        <v>6.2</v>
      </c>
      <c r="D6297" s="9"/>
    </row>
    <row r="6298" spans="1:4" x14ac:dyDescent="0.25">
      <c r="A6298" s="7" t="str">
        <f t="shared" si="98"/>
        <v>1999.4</v>
      </c>
      <c r="B6298" s="54">
        <v>36483</v>
      </c>
      <c r="C6298" s="52">
        <v>6.17</v>
      </c>
      <c r="D6298" s="9"/>
    </row>
    <row r="6299" spans="1:4" x14ac:dyDescent="0.25">
      <c r="A6299" s="7" t="str">
        <f t="shared" si="98"/>
        <v>1999.4</v>
      </c>
      <c r="B6299" s="54">
        <v>36482</v>
      </c>
      <c r="C6299" s="52">
        <v>6.17</v>
      </c>
      <c r="D6299" s="9"/>
    </row>
    <row r="6300" spans="1:4" x14ac:dyDescent="0.25">
      <c r="A6300" s="7" t="str">
        <f t="shared" si="98"/>
        <v>1999.4</v>
      </c>
      <c r="B6300" s="54">
        <v>36481</v>
      </c>
      <c r="C6300" s="52">
        <v>6.13</v>
      </c>
      <c r="D6300" s="9"/>
    </row>
    <row r="6301" spans="1:4" x14ac:dyDescent="0.25">
      <c r="A6301" s="7" t="str">
        <f t="shared" si="98"/>
        <v>1999.4</v>
      </c>
      <c r="B6301" s="54">
        <v>36480</v>
      </c>
      <c r="C6301" s="52">
        <v>6.06</v>
      </c>
      <c r="D6301" s="9"/>
    </row>
    <row r="6302" spans="1:4" x14ac:dyDescent="0.25">
      <c r="A6302" s="7" t="str">
        <f t="shared" si="98"/>
        <v>1999.4</v>
      </c>
      <c r="B6302" s="54">
        <v>36479</v>
      </c>
      <c r="C6302" s="52">
        <v>6.04</v>
      </c>
      <c r="D6302" s="9"/>
    </row>
    <row r="6303" spans="1:4" x14ac:dyDescent="0.25">
      <c r="A6303" s="7" t="str">
        <f t="shared" si="98"/>
        <v>1999.4</v>
      </c>
      <c r="B6303" s="54">
        <v>36476</v>
      </c>
      <c r="C6303" s="52">
        <v>6.03</v>
      </c>
      <c r="D6303" s="9"/>
    </row>
    <row r="6304" spans="1:4" x14ac:dyDescent="0.25">
      <c r="A6304" s="7" t="str">
        <f t="shared" si="98"/>
        <v>1999.4</v>
      </c>
      <c r="B6304" s="54">
        <v>36475</v>
      </c>
      <c r="C6304" s="52">
        <v>6.09</v>
      </c>
      <c r="D6304" s="9"/>
    </row>
    <row r="6305" spans="1:4" x14ac:dyDescent="0.25">
      <c r="A6305" s="7" t="str">
        <f t="shared" si="98"/>
        <v>1999.4</v>
      </c>
      <c r="B6305" s="54">
        <v>36474</v>
      </c>
      <c r="C6305" s="52">
        <v>6.09</v>
      </c>
      <c r="D6305" s="9"/>
    </row>
    <row r="6306" spans="1:4" x14ac:dyDescent="0.25">
      <c r="A6306" s="7" t="str">
        <f t="shared" si="98"/>
        <v>1999.4</v>
      </c>
      <c r="B6306" s="54">
        <v>36473</v>
      </c>
      <c r="C6306" s="52">
        <v>6.07</v>
      </c>
      <c r="D6306" s="9"/>
    </row>
    <row r="6307" spans="1:4" x14ac:dyDescent="0.25">
      <c r="A6307" s="7" t="str">
        <f t="shared" si="98"/>
        <v>1999.4</v>
      </c>
      <c r="B6307" s="54">
        <v>36472</v>
      </c>
      <c r="C6307" s="52">
        <v>6.06</v>
      </c>
      <c r="D6307" s="9"/>
    </row>
    <row r="6308" spans="1:4" x14ac:dyDescent="0.25">
      <c r="A6308" s="7" t="str">
        <f t="shared" si="98"/>
        <v>1999.4</v>
      </c>
      <c r="B6308" s="54">
        <v>36469</v>
      </c>
      <c r="C6308" s="52">
        <v>6.05</v>
      </c>
      <c r="D6308" s="9"/>
    </row>
    <row r="6309" spans="1:4" x14ac:dyDescent="0.25">
      <c r="A6309" s="7" t="str">
        <f t="shared" si="98"/>
        <v>1999.4</v>
      </c>
      <c r="B6309" s="54">
        <v>36468</v>
      </c>
      <c r="C6309" s="52">
        <v>6.09</v>
      </c>
      <c r="D6309" s="9"/>
    </row>
    <row r="6310" spans="1:4" x14ac:dyDescent="0.25">
      <c r="A6310" s="7" t="str">
        <f t="shared" si="98"/>
        <v>1999.4</v>
      </c>
      <c r="B6310" s="54">
        <v>36467</v>
      </c>
      <c r="C6310" s="52">
        <v>6.14</v>
      </c>
      <c r="D6310" s="9"/>
    </row>
    <row r="6311" spans="1:4" x14ac:dyDescent="0.25">
      <c r="A6311" s="7" t="str">
        <f t="shared" si="98"/>
        <v>1999.4</v>
      </c>
      <c r="B6311" s="54">
        <v>36466</v>
      </c>
      <c r="C6311" s="52">
        <v>6.15</v>
      </c>
      <c r="D6311" s="9"/>
    </row>
    <row r="6312" spans="1:4" x14ac:dyDescent="0.25">
      <c r="A6312" s="7" t="str">
        <f t="shared" si="98"/>
        <v>1999.4</v>
      </c>
      <c r="B6312" s="54">
        <v>36465</v>
      </c>
      <c r="C6312" s="52">
        <v>6.19</v>
      </c>
      <c r="D6312" s="9"/>
    </row>
    <row r="6313" spans="1:4" x14ac:dyDescent="0.25">
      <c r="A6313" s="7" t="str">
        <f t="shared" si="98"/>
        <v>1999.4</v>
      </c>
      <c r="B6313" s="54">
        <v>36462</v>
      </c>
      <c r="C6313" s="52">
        <v>6.16</v>
      </c>
      <c r="D6313" s="9"/>
    </row>
    <row r="6314" spans="1:4" x14ac:dyDescent="0.25">
      <c r="A6314" s="7" t="str">
        <f t="shared" si="98"/>
        <v>1999.4</v>
      </c>
      <c r="B6314" s="54">
        <v>36461</v>
      </c>
      <c r="C6314" s="52">
        <v>6.25</v>
      </c>
      <c r="D6314" s="9"/>
    </row>
    <row r="6315" spans="1:4" x14ac:dyDescent="0.25">
      <c r="A6315" s="7" t="str">
        <f t="shared" si="98"/>
        <v>1999.4</v>
      </c>
      <c r="B6315" s="54">
        <v>36460</v>
      </c>
      <c r="C6315" s="52">
        <v>6.33</v>
      </c>
      <c r="D6315" s="9"/>
    </row>
    <row r="6316" spans="1:4" x14ac:dyDescent="0.25">
      <c r="A6316" s="7" t="str">
        <f t="shared" si="98"/>
        <v>1999.4</v>
      </c>
      <c r="B6316" s="54">
        <v>36459</v>
      </c>
      <c r="C6316" s="52">
        <v>6.38</v>
      </c>
      <c r="D6316" s="9"/>
    </row>
    <row r="6317" spans="1:4" x14ac:dyDescent="0.25">
      <c r="A6317" s="7" t="str">
        <f t="shared" si="98"/>
        <v>1999.4</v>
      </c>
      <c r="B6317" s="54">
        <v>36458</v>
      </c>
      <c r="C6317" s="52">
        <v>6.36</v>
      </c>
      <c r="D6317" s="9"/>
    </row>
    <row r="6318" spans="1:4" x14ac:dyDescent="0.25">
      <c r="A6318" s="7" t="str">
        <f t="shared" si="98"/>
        <v>1999.4</v>
      </c>
      <c r="B6318" s="54">
        <v>36455</v>
      </c>
      <c r="C6318" s="52">
        <v>6.36</v>
      </c>
      <c r="D6318" s="9"/>
    </row>
    <row r="6319" spans="1:4" x14ac:dyDescent="0.25">
      <c r="A6319" s="7" t="str">
        <f t="shared" si="98"/>
        <v>1999.4</v>
      </c>
      <c r="B6319" s="54">
        <v>36454</v>
      </c>
      <c r="C6319" s="52">
        <v>6.36</v>
      </c>
      <c r="D6319" s="9"/>
    </row>
    <row r="6320" spans="1:4" x14ac:dyDescent="0.25">
      <c r="A6320" s="7" t="str">
        <f t="shared" si="98"/>
        <v>1999.4</v>
      </c>
      <c r="B6320" s="54">
        <v>36453</v>
      </c>
      <c r="C6320" s="52">
        <v>6.34</v>
      </c>
      <c r="D6320" s="9"/>
    </row>
    <row r="6321" spans="1:4" x14ac:dyDescent="0.25">
      <c r="A6321" s="7" t="str">
        <f t="shared" si="98"/>
        <v>1999.4</v>
      </c>
      <c r="B6321" s="54">
        <v>36452</v>
      </c>
      <c r="C6321" s="52">
        <v>6.35</v>
      </c>
      <c r="D6321" s="9"/>
    </row>
    <row r="6322" spans="1:4" x14ac:dyDescent="0.25">
      <c r="A6322" s="7" t="str">
        <f t="shared" si="98"/>
        <v>1999.4</v>
      </c>
      <c r="B6322" s="54">
        <v>36451</v>
      </c>
      <c r="C6322" s="52">
        <v>6.3</v>
      </c>
      <c r="D6322" s="9"/>
    </row>
    <row r="6323" spans="1:4" x14ac:dyDescent="0.25">
      <c r="A6323" s="7" t="str">
        <f t="shared" si="98"/>
        <v>1999.4</v>
      </c>
      <c r="B6323" s="54">
        <v>36448</v>
      </c>
      <c r="C6323" s="52">
        <v>6.26</v>
      </c>
      <c r="D6323" s="9"/>
    </row>
    <row r="6324" spans="1:4" x14ac:dyDescent="0.25">
      <c r="A6324" s="7" t="str">
        <f t="shared" si="98"/>
        <v>1999.4</v>
      </c>
      <c r="B6324" s="54">
        <v>36447</v>
      </c>
      <c r="C6324" s="52">
        <v>6.32</v>
      </c>
      <c r="D6324" s="9"/>
    </row>
    <row r="6325" spans="1:4" x14ac:dyDescent="0.25">
      <c r="A6325" s="7" t="str">
        <f t="shared" si="98"/>
        <v>1999.4</v>
      </c>
      <c r="B6325" s="54">
        <v>36446</v>
      </c>
      <c r="C6325" s="52">
        <v>6.29</v>
      </c>
      <c r="D6325" s="9"/>
    </row>
    <row r="6326" spans="1:4" x14ac:dyDescent="0.25">
      <c r="A6326" s="7" t="str">
        <f t="shared" si="98"/>
        <v>1999.4</v>
      </c>
      <c r="B6326" s="54">
        <v>36445</v>
      </c>
      <c r="C6326" s="52">
        <v>6.23</v>
      </c>
      <c r="D6326" s="9"/>
    </row>
    <row r="6327" spans="1:4" x14ac:dyDescent="0.25">
      <c r="A6327" s="7" t="str">
        <f t="shared" si="98"/>
        <v>1999.4</v>
      </c>
      <c r="B6327" s="54">
        <v>36444</v>
      </c>
      <c r="C6327" s="52">
        <v>6.2</v>
      </c>
      <c r="D6327" s="9"/>
    </row>
    <row r="6328" spans="1:4" x14ac:dyDescent="0.25">
      <c r="A6328" s="7" t="str">
        <f t="shared" si="98"/>
        <v>1999.4</v>
      </c>
      <c r="B6328" s="54">
        <v>36441</v>
      </c>
      <c r="C6328" s="52">
        <v>6.2</v>
      </c>
      <c r="D6328" s="9"/>
    </row>
    <row r="6329" spans="1:4" x14ac:dyDescent="0.25">
      <c r="A6329" s="7" t="str">
        <f t="shared" si="98"/>
        <v>1999.4</v>
      </c>
      <c r="B6329" s="54">
        <v>36440</v>
      </c>
      <c r="C6329" s="52">
        <v>6.19</v>
      </c>
      <c r="D6329" s="9"/>
    </row>
    <row r="6330" spans="1:4" x14ac:dyDescent="0.25">
      <c r="A6330" s="7" t="str">
        <f t="shared" si="98"/>
        <v>1999.4</v>
      </c>
      <c r="B6330" s="54">
        <v>36439</v>
      </c>
      <c r="C6330" s="52">
        <v>6.17</v>
      </c>
      <c r="D6330" s="9"/>
    </row>
    <row r="6331" spans="1:4" x14ac:dyDescent="0.25">
      <c r="A6331" s="7" t="str">
        <f t="shared" si="98"/>
        <v>1999.4</v>
      </c>
      <c r="B6331" s="54">
        <v>36438</v>
      </c>
      <c r="C6331" s="52">
        <v>6.17</v>
      </c>
      <c r="D6331" s="9"/>
    </row>
    <row r="6332" spans="1:4" x14ac:dyDescent="0.25">
      <c r="A6332" s="7" t="str">
        <f t="shared" si="98"/>
        <v>1999.4</v>
      </c>
      <c r="B6332" s="54">
        <v>36437</v>
      </c>
      <c r="C6332" s="52">
        <v>6.1</v>
      </c>
      <c r="D6332" s="9"/>
    </row>
    <row r="6333" spans="1:4" x14ac:dyDescent="0.25">
      <c r="A6333" s="7" t="str">
        <f t="shared" si="98"/>
        <v>1999.4</v>
      </c>
      <c r="B6333" s="54">
        <v>36434</v>
      </c>
      <c r="C6333" s="52">
        <v>6.15</v>
      </c>
      <c r="D6333" s="9"/>
    </row>
    <row r="6334" spans="1:4" x14ac:dyDescent="0.25">
      <c r="A6334" s="7" t="str">
        <f t="shared" si="98"/>
        <v>1999.3</v>
      </c>
      <c r="B6334" s="54">
        <v>36433</v>
      </c>
      <c r="C6334" s="52">
        <v>6.06</v>
      </c>
      <c r="D6334" s="9"/>
    </row>
    <row r="6335" spans="1:4" x14ac:dyDescent="0.25">
      <c r="A6335" s="7" t="str">
        <f t="shared" si="98"/>
        <v>1999.3</v>
      </c>
      <c r="B6335" s="54">
        <v>36432</v>
      </c>
      <c r="C6335" s="52">
        <v>6.13</v>
      </c>
      <c r="D6335" s="9"/>
    </row>
    <row r="6336" spans="1:4" x14ac:dyDescent="0.25">
      <c r="A6336" s="7" t="str">
        <f t="shared" si="98"/>
        <v>1999.3</v>
      </c>
      <c r="B6336" s="54">
        <v>36431</v>
      </c>
      <c r="C6336" s="52">
        <v>6.07</v>
      </c>
      <c r="D6336" s="9"/>
    </row>
    <row r="6337" spans="1:4" x14ac:dyDescent="0.25">
      <c r="A6337" s="7" t="str">
        <f t="shared" si="98"/>
        <v>1999.3</v>
      </c>
      <c r="B6337" s="54">
        <v>36430</v>
      </c>
      <c r="C6337" s="52">
        <v>6.02</v>
      </c>
      <c r="D6337" s="9"/>
    </row>
    <row r="6338" spans="1:4" x14ac:dyDescent="0.25">
      <c r="A6338" s="7" t="str">
        <f t="shared" si="98"/>
        <v>1999.3</v>
      </c>
      <c r="B6338" s="54">
        <v>36427</v>
      </c>
      <c r="C6338" s="52">
        <v>5.95</v>
      </c>
      <c r="D6338" s="9"/>
    </row>
    <row r="6339" spans="1:4" x14ac:dyDescent="0.25">
      <c r="A6339" s="7" t="str">
        <f t="shared" si="98"/>
        <v>1999.3</v>
      </c>
      <c r="B6339" s="54">
        <v>36426</v>
      </c>
      <c r="C6339" s="52">
        <v>6.05</v>
      </c>
      <c r="D6339" s="9"/>
    </row>
    <row r="6340" spans="1:4" x14ac:dyDescent="0.25">
      <c r="A6340" s="7" t="str">
        <f t="shared" ref="A6340:A6403" si="99">YEAR(B6340)&amp;"."&amp;INT((MONTH(B6340)-1)/3)+1</f>
        <v>1999.3</v>
      </c>
      <c r="B6340" s="54">
        <v>36425</v>
      </c>
      <c r="C6340" s="52">
        <v>6.1</v>
      </c>
      <c r="D6340" s="9"/>
    </row>
    <row r="6341" spans="1:4" x14ac:dyDescent="0.25">
      <c r="A6341" s="7" t="str">
        <f t="shared" si="99"/>
        <v>1999.3</v>
      </c>
      <c r="B6341" s="54">
        <v>36424</v>
      </c>
      <c r="C6341" s="52">
        <v>6.1</v>
      </c>
      <c r="D6341" s="9"/>
    </row>
    <row r="6342" spans="1:4" x14ac:dyDescent="0.25">
      <c r="A6342" s="7" t="str">
        <f t="shared" si="99"/>
        <v>1999.3</v>
      </c>
      <c r="B6342" s="54">
        <v>36423</v>
      </c>
      <c r="C6342" s="52">
        <v>6.08</v>
      </c>
      <c r="D6342" s="9"/>
    </row>
    <row r="6343" spans="1:4" x14ac:dyDescent="0.25">
      <c r="A6343" s="7" t="str">
        <f t="shared" si="99"/>
        <v>1999.3</v>
      </c>
      <c r="B6343" s="54">
        <v>36420</v>
      </c>
      <c r="C6343" s="52">
        <v>6.05</v>
      </c>
      <c r="D6343" s="9"/>
    </row>
    <row r="6344" spans="1:4" x14ac:dyDescent="0.25">
      <c r="A6344" s="7" t="str">
        <f t="shared" si="99"/>
        <v>1999.3</v>
      </c>
      <c r="B6344" s="54">
        <v>36419</v>
      </c>
      <c r="C6344" s="52">
        <v>6.08</v>
      </c>
      <c r="D6344" s="9"/>
    </row>
    <row r="6345" spans="1:4" x14ac:dyDescent="0.25">
      <c r="A6345" s="7" t="str">
        <f t="shared" si="99"/>
        <v>1999.3</v>
      </c>
      <c r="B6345" s="54">
        <v>36418</v>
      </c>
      <c r="C6345" s="52">
        <v>6.11</v>
      </c>
      <c r="D6345" s="9"/>
    </row>
    <row r="6346" spans="1:4" x14ac:dyDescent="0.25">
      <c r="A6346" s="7" t="str">
        <f t="shared" si="99"/>
        <v>1999.3</v>
      </c>
      <c r="B6346" s="54">
        <v>36417</v>
      </c>
      <c r="C6346" s="52">
        <v>6.11</v>
      </c>
      <c r="D6346" s="9"/>
    </row>
    <row r="6347" spans="1:4" x14ac:dyDescent="0.25">
      <c r="A6347" s="7" t="str">
        <f t="shared" si="99"/>
        <v>1999.3</v>
      </c>
      <c r="B6347" s="54">
        <v>36416</v>
      </c>
      <c r="C6347" s="52">
        <v>6.06</v>
      </c>
      <c r="D6347" s="9"/>
    </row>
    <row r="6348" spans="1:4" x14ac:dyDescent="0.25">
      <c r="A6348" s="7" t="str">
        <f t="shared" si="99"/>
        <v>1999.3</v>
      </c>
      <c r="B6348" s="54">
        <v>36413</v>
      </c>
      <c r="C6348" s="52">
        <v>6.03</v>
      </c>
      <c r="D6348" s="9"/>
    </row>
    <row r="6349" spans="1:4" x14ac:dyDescent="0.25">
      <c r="A6349" s="7" t="str">
        <f t="shared" si="99"/>
        <v>1999.3</v>
      </c>
      <c r="B6349" s="54">
        <v>36412</v>
      </c>
      <c r="C6349" s="52">
        <v>6.1</v>
      </c>
      <c r="D6349" s="9"/>
    </row>
    <row r="6350" spans="1:4" x14ac:dyDescent="0.25">
      <c r="A6350" s="7" t="str">
        <f t="shared" si="99"/>
        <v>1999.3</v>
      </c>
      <c r="B6350" s="54">
        <v>36411</v>
      </c>
      <c r="C6350" s="52">
        <v>6.07</v>
      </c>
      <c r="D6350" s="9"/>
    </row>
    <row r="6351" spans="1:4" x14ac:dyDescent="0.25">
      <c r="A6351" s="7" t="str">
        <f t="shared" si="99"/>
        <v>1999.3</v>
      </c>
      <c r="B6351" s="54">
        <v>36410</v>
      </c>
      <c r="C6351" s="52">
        <v>6.07</v>
      </c>
      <c r="D6351" s="9"/>
    </row>
    <row r="6352" spans="1:4" x14ac:dyDescent="0.25">
      <c r="A6352" s="7" t="str">
        <f t="shared" si="99"/>
        <v>1999.3</v>
      </c>
      <c r="B6352" s="54">
        <v>36409</v>
      </c>
      <c r="C6352" s="52">
        <v>6.03</v>
      </c>
      <c r="D6352" s="9"/>
    </row>
    <row r="6353" spans="1:4" x14ac:dyDescent="0.25">
      <c r="A6353" s="7" t="str">
        <f t="shared" si="99"/>
        <v>1999.3</v>
      </c>
      <c r="B6353" s="54">
        <v>36406</v>
      </c>
      <c r="C6353" s="52">
        <v>6.03</v>
      </c>
      <c r="D6353" s="9"/>
    </row>
    <row r="6354" spans="1:4" x14ac:dyDescent="0.25">
      <c r="A6354" s="7" t="str">
        <f t="shared" si="99"/>
        <v>1999.3</v>
      </c>
      <c r="B6354" s="54">
        <v>36405</v>
      </c>
      <c r="C6354" s="52">
        <v>6.15</v>
      </c>
      <c r="D6354" s="9"/>
    </row>
    <row r="6355" spans="1:4" x14ac:dyDescent="0.25">
      <c r="A6355" s="7" t="str">
        <f t="shared" si="99"/>
        <v>1999.3</v>
      </c>
      <c r="B6355" s="54">
        <v>36404</v>
      </c>
      <c r="C6355" s="52">
        <v>6.08</v>
      </c>
      <c r="D6355" s="9"/>
    </row>
    <row r="6356" spans="1:4" x14ac:dyDescent="0.25">
      <c r="A6356" s="7" t="str">
        <f t="shared" si="99"/>
        <v>1999.3</v>
      </c>
      <c r="B6356" s="54">
        <v>36403</v>
      </c>
      <c r="C6356" s="52">
        <v>6.07</v>
      </c>
      <c r="D6356" s="9"/>
    </row>
    <row r="6357" spans="1:4" x14ac:dyDescent="0.25">
      <c r="A6357" s="7" t="str">
        <f t="shared" si="99"/>
        <v>1999.3</v>
      </c>
      <c r="B6357" s="54">
        <v>36402</v>
      </c>
      <c r="C6357" s="52">
        <v>6.07</v>
      </c>
      <c r="D6357" s="9"/>
    </row>
    <row r="6358" spans="1:4" x14ac:dyDescent="0.25">
      <c r="A6358" s="7" t="str">
        <f t="shared" si="99"/>
        <v>1999.3</v>
      </c>
      <c r="B6358" s="54">
        <v>36399</v>
      </c>
      <c r="C6358" s="52">
        <v>5.96</v>
      </c>
      <c r="D6358" s="9"/>
    </row>
    <row r="6359" spans="1:4" x14ac:dyDescent="0.25">
      <c r="A6359" s="7" t="str">
        <f t="shared" si="99"/>
        <v>1999.3</v>
      </c>
      <c r="B6359" s="54">
        <v>36398</v>
      </c>
      <c r="C6359" s="52">
        <v>5.88</v>
      </c>
      <c r="D6359" s="9"/>
    </row>
    <row r="6360" spans="1:4" x14ac:dyDescent="0.25">
      <c r="A6360" s="7" t="str">
        <f t="shared" si="99"/>
        <v>1999.3</v>
      </c>
      <c r="B6360" s="54">
        <v>36397</v>
      </c>
      <c r="C6360" s="52">
        <v>5.87</v>
      </c>
      <c r="D6360" s="9"/>
    </row>
    <row r="6361" spans="1:4" x14ac:dyDescent="0.25">
      <c r="A6361" s="7" t="str">
        <f t="shared" si="99"/>
        <v>1999.3</v>
      </c>
      <c r="B6361" s="54">
        <v>36396</v>
      </c>
      <c r="C6361" s="52">
        <v>5.95</v>
      </c>
      <c r="D6361" s="9"/>
    </row>
    <row r="6362" spans="1:4" x14ac:dyDescent="0.25">
      <c r="A6362" s="7" t="str">
        <f t="shared" si="99"/>
        <v>1999.3</v>
      </c>
      <c r="B6362" s="54">
        <v>36395</v>
      </c>
      <c r="C6362" s="52">
        <v>5.98</v>
      </c>
      <c r="D6362" s="9"/>
    </row>
    <row r="6363" spans="1:4" x14ac:dyDescent="0.25">
      <c r="A6363" s="7" t="str">
        <f t="shared" si="99"/>
        <v>1999.3</v>
      </c>
      <c r="B6363" s="54">
        <v>36392</v>
      </c>
      <c r="C6363" s="52">
        <v>5.99</v>
      </c>
      <c r="D6363" s="9"/>
    </row>
    <row r="6364" spans="1:4" x14ac:dyDescent="0.25">
      <c r="A6364" s="7" t="str">
        <f t="shared" si="99"/>
        <v>1999.3</v>
      </c>
      <c r="B6364" s="54">
        <v>36391</v>
      </c>
      <c r="C6364" s="52">
        <v>6.03</v>
      </c>
      <c r="D6364" s="9"/>
    </row>
    <row r="6365" spans="1:4" x14ac:dyDescent="0.25">
      <c r="A6365" s="7" t="str">
        <f t="shared" si="99"/>
        <v>1999.3</v>
      </c>
      <c r="B6365" s="54">
        <v>36390</v>
      </c>
      <c r="C6365" s="52">
        <v>6.01</v>
      </c>
      <c r="D6365" s="9"/>
    </row>
    <row r="6366" spans="1:4" x14ac:dyDescent="0.25">
      <c r="A6366" s="7" t="str">
        <f t="shared" si="99"/>
        <v>1999.3</v>
      </c>
      <c r="B6366" s="54">
        <v>36389</v>
      </c>
      <c r="C6366" s="52">
        <v>6.02</v>
      </c>
      <c r="D6366" s="9"/>
    </row>
    <row r="6367" spans="1:4" x14ac:dyDescent="0.25">
      <c r="A6367" s="7" t="str">
        <f t="shared" si="99"/>
        <v>1999.3</v>
      </c>
      <c r="B6367" s="54">
        <v>36388</v>
      </c>
      <c r="C6367" s="52">
        <v>6.1</v>
      </c>
      <c r="D6367" s="9"/>
    </row>
    <row r="6368" spans="1:4" x14ac:dyDescent="0.25">
      <c r="A6368" s="7" t="str">
        <f t="shared" si="99"/>
        <v>1999.3</v>
      </c>
      <c r="B6368" s="54">
        <v>36385</v>
      </c>
      <c r="C6368" s="52">
        <v>6.09</v>
      </c>
      <c r="D6368" s="9"/>
    </row>
    <row r="6369" spans="1:4" x14ac:dyDescent="0.25">
      <c r="A6369" s="7" t="str">
        <f t="shared" si="99"/>
        <v>1999.3</v>
      </c>
      <c r="B6369" s="54">
        <v>36384</v>
      </c>
      <c r="C6369" s="52">
        <v>6.18</v>
      </c>
      <c r="D6369" s="9"/>
    </row>
    <row r="6370" spans="1:4" x14ac:dyDescent="0.25">
      <c r="A6370" s="7" t="str">
        <f t="shared" si="99"/>
        <v>1999.3</v>
      </c>
      <c r="B6370" s="54">
        <v>36383</v>
      </c>
      <c r="C6370" s="52">
        <v>6.22</v>
      </c>
      <c r="D6370" s="9"/>
    </row>
    <row r="6371" spans="1:4" x14ac:dyDescent="0.25">
      <c r="A6371" s="7" t="str">
        <f t="shared" si="99"/>
        <v>1999.3</v>
      </c>
      <c r="B6371" s="54">
        <v>36382</v>
      </c>
      <c r="C6371" s="52">
        <v>6.25</v>
      </c>
      <c r="D6371" s="9"/>
    </row>
    <row r="6372" spans="1:4" x14ac:dyDescent="0.25">
      <c r="A6372" s="7" t="str">
        <f t="shared" si="99"/>
        <v>1999.3</v>
      </c>
      <c r="B6372" s="54">
        <v>36381</v>
      </c>
      <c r="C6372" s="52">
        <v>6.23</v>
      </c>
      <c r="D6372" s="9"/>
    </row>
    <row r="6373" spans="1:4" x14ac:dyDescent="0.25">
      <c r="A6373" s="7" t="str">
        <f t="shared" si="99"/>
        <v>1999.3</v>
      </c>
      <c r="B6373" s="54">
        <v>36378</v>
      </c>
      <c r="C6373" s="52">
        <v>6.16</v>
      </c>
      <c r="D6373" s="9"/>
    </row>
    <row r="6374" spans="1:4" x14ac:dyDescent="0.25">
      <c r="A6374" s="7" t="str">
        <f t="shared" si="99"/>
        <v>1999.3</v>
      </c>
      <c r="B6374" s="54">
        <v>36377</v>
      </c>
      <c r="C6374" s="52">
        <v>6.05</v>
      </c>
      <c r="D6374" s="9"/>
    </row>
    <row r="6375" spans="1:4" x14ac:dyDescent="0.25">
      <c r="A6375" s="7" t="str">
        <f t="shared" si="99"/>
        <v>1999.3</v>
      </c>
      <c r="B6375" s="54">
        <v>36376</v>
      </c>
      <c r="C6375" s="52">
        <v>6.12</v>
      </c>
      <c r="D6375" s="9"/>
    </row>
    <row r="6376" spans="1:4" x14ac:dyDescent="0.25">
      <c r="A6376" s="7" t="str">
        <f t="shared" si="99"/>
        <v>1999.3</v>
      </c>
      <c r="B6376" s="54">
        <v>36375</v>
      </c>
      <c r="C6376" s="52">
        <v>6.15</v>
      </c>
      <c r="D6376" s="9"/>
    </row>
    <row r="6377" spans="1:4" x14ac:dyDescent="0.25">
      <c r="A6377" s="7" t="str">
        <f t="shared" si="99"/>
        <v>1999.3</v>
      </c>
      <c r="B6377" s="54">
        <v>36374</v>
      </c>
      <c r="C6377" s="52">
        <v>6.13</v>
      </c>
      <c r="D6377" s="9"/>
    </row>
    <row r="6378" spans="1:4" x14ac:dyDescent="0.25">
      <c r="A6378" s="7" t="str">
        <f t="shared" si="99"/>
        <v>1999.3</v>
      </c>
      <c r="B6378" s="54">
        <v>36371</v>
      </c>
      <c r="C6378" s="52">
        <v>6.11</v>
      </c>
      <c r="D6378" s="9"/>
    </row>
    <row r="6379" spans="1:4" x14ac:dyDescent="0.25">
      <c r="A6379" s="7" t="str">
        <f t="shared" si="99"/>
        <v>1999.3</v>
      </c>
      <c r="B6379" s="54">
        <v>36370</v>
      </c>
      <c r="C6379" s="52">
        <v>6.07</v>
      </c>
      <c r="D6379" s="9"/>
    </row>
    <row r="6380" spans="1:4" x14ac:dyDescent="0.25">
      <c r="A6380" s="7" t="str">
        <f t="shared" si="99"/>
        <v>1999.3</v>
      </c>
      <c r="B6380" s="54">
        <v>36369</v>
      </c>
      <c r="C6380" s="52">
        <v>6.01</v>
      </c>
      <c r="D6380" s="9"/>
    </row>
    <row r="6381" spans="1:4" x14ac:dyDescent="0.25">
      <c r="A6381" s="7" t="str">
        <f t="shared" si="99"/>
        <v>1999.3</v>
      </c>
      <c r="B6381" s="54">
        <v>36368</v>
      </c>
      <c r="C6381" s="52">
        <v>6.01</v>
      </c>
      <c r="D6381" s="9"/>
    </row>
    <row r="6382" spans="1:4" x14ac:dyDescent="0.25">
      <c r="A6382" s="7" t="str">
        <f t="shared" si="99"/>
        <v>1999.3</v>
      </c>
      <c r="B6382" s="54">
        <v>36367</v>
      </c>
      <c r="C6382" s="52">
        <v>6.04</v>
      </c>
      <c r="D6382" s="9"/>
    </row>
    <row r="6383" spans="1:4" x14ac:dyDescent="0.25">
      <c r="A6383" s="7" t="str">
        <f t="shared" si="99"/>
        <v>1999.3</v>
      </c>
      <c r="B6383" s="54">
        <v>36364</v>
      </c>
      <c r="C6383" s="52">
        <v>6.02</v>
      </c>
      <c r="D6383" s="9"/>
    </row>
    <row r="6384" spans="1:4" x14ac:dyDescent="0.25">
      <c r="A6384" s="7" t="str">
        <f t="shared" si="99"/>
        <v>1999.3</v>
      </c>
      <c r="B6384" s="54">
        <v>36363</v>
      </c>
      <c r="C6384" s="52">
        <v>5.97</v>
      </c>
      <c r="D6384" s="9"/>
    </row>
    <row r="6385" spans="1:4" x14ac:dyDescent="0.25">
      <c r="A6385" s="7" t="str">
        <f t="shared" si="99"/>
        <v>1999.3</v>
      </c>
      <c r="B6385" s="54">
        <v>36362</v>
      </c>
      <c r="C6385" s="52">
        <v>5.91</v>
      </c>
      <c r="D6385" s="9"/>
    </row>
    <row r="6386" spans="1:4" x14ac:dyDescent="0.25">
      <c r="A6386" s="7" t="str">
        <f t="shared" si="99"/>
        <v>1999.3</v>
      </c>
      <c r="B6386" s="54">
        <v>36361</v>
      </c>
      <c r="C6386" s="52">
        <v>5.89</v>
      </c>
      <c r="D6386" s="9"/>
    </row>
    <row r="6387" spans="1:4" x14ac:dyDescent="0.25">
      <c r="A6387" s="7" t="str">
        <f t="shared" si="99"/>
        <v>1999.3</v>
      </c>
      <c r="B6387" s="54">
        <v>36360</v>
      </c>
      <c r="C6387" s="52">
        <v>5.9</v>
      </c>
      <c r="D6387" s="9"/>
    </row>
    <row r="6388" spans="1:4" x14ac:dyDescent="0.25">
      <c r="A6388" s="7" t="str">
        <f t="shared" si="99"/>
        <v>1999.3</v>
      </c>
      <c r="B6388" s="54">
        <v>36357</v>
      </c>
      <c r="C6388" s="52">
        <v>5.9</v>
      </c>
      <c r="D6388" s="9"/>
    </row>
    <row r="6389" spans="1:4" x14ac:dyDescent="0.25">
      <c r="A6389" s="7" t="str">
        <f t="shared" si="99"/>
        <v>1999.3</v>
      </c>
      <c r="B6389" s="54">
        <v>36356</v>
      </c>
      <c r="C6389" s="52">
        <v>5.91</v>
      </c>
      <c r="D6389" s="9"/>
    </row>
    <row r="6390" spans="1:4" x14ac:dyDescent="0.25">
      <c r="A6390" s="7" t="str">
        <f t="shared" si="99"/>
        <v>1999.3</v>
      </c>
      <c r="B6390" s="54">
        <v>36355</v>
      </c>
      <c r="C6390" s="52">
        <v>5.92</v>
      </c>
      <c r="D6390" s="9"/>
    </row>
    <row r="6391" spans="1:4" x14ac:dyDescent="0.25">
      <c r="A6391" s="7" t="str">
        <f t="shared" si="99"/>
        <v>1999.3</v>
      </c>
      <c r="B6391" s="54">
        <v>36354</v>
      </c>
      <c r="C6391" s="52">
        <v>5.9</v>
      </c>
      <c r="D6391" s="9"/>
    </row>
    <row r="6392" spans="1:4" x14ac:dyDescent="0.25">
      <c r="A6392" s="7" t="str">
        <f t="shared" si="99"/>
        <v>1999.3</v>
      </c>
      <c r="B6392" s="54">
        <v>36353</v>
      </c>
      <c r="C6392" s="52">
        <v>5.92</v>
      </c>
      <c r="D6392" s="9"/>
    </row>
    <row r="6393" spans="1:4" x14ac:dyDescent="0.25">
      <c r="A6393" s="7" t="str">
        <f t="shared" si="99"/>
        <v>1999.3</v>
      </c>
      <c r="B6393" s="54">
        <v>36350</v>
      </c>
      <c r="C6393" s="52">
        <v>6.01</v>
      </c>
      <c r="D6393" s="9"/>
    </row>
    <row r="6394" spans="1:4" x14ac:dyDescent="0.25">
      <c r="A6394" s="7" t="str">
        <f t="shared" si="99"/>
        <v>1999.3</v>
      </c>
      <c r="B6394" s="54">
        <v>36349</v>
      </c>
      <c r="C6394" s="52">
        <v>6.01</v>
      </c>
      <c r="D6394" s="9"/>
    </row>
    <row r="6395" spans="1:4" x14ac:dyDescent="0.25">
      <c r="A6395" s="7" t="str">
        <f t="shared" si="99"/>
        <v>1999.3</v>
      </c>
      <c r="B6395" s="54">
        <v>36348</v>
      </c>
      <c r="C6395" s="52">
        <v>6.08</v>
      </c>
      <c r="D6395" s="9"/>
    </row>
    <row r="6396" spans="1:4" x14ac:dyDescent="0.25">
      <c r="A6396" s="7" t="str">
        <f t="shared" si="99"/>
        <v>1999.3</v>
      </c>
      <c r="B6396" s="54">
        <v>36347</v>
      </c>
      <c r="C6396" s="52">
        <v>6.05</v>
      </c>
      <c r="D6396" s="9"/>
    </row>
    <row r="6397" spans="1:4" x14ac:dyDescent="0.25">
      <c r="A6397" s="7" t="str">
        <f t="shared" si="99"/>
        <v>1999.3</v>
      </c>
      <c r="B6397" s="54">
        <v>36346</v>
      </c>
      <c r="C6397" s="52">
        <v>6</v>
      </c>
      <c r="D6397" s="9"/>
    </row>
    <row r="6398" spans="1:4" x14ac:dyDescent="0.25">
      <c r="A6398" s="7" t="str">
        <f t="shared" si="99"/>
        <v>1999.3</v>
      </c>
      <c r="B6398" s="54">
        <v>36343</v>
      </c>
      <c r="C6398" s="52">
        <v>6</v>
      </c>
      <c r="D6398" s="9"/>
    </row>
    <row r="6399" spans="1:4" x14ac:dyDescent="0.25">
      <c r="A6399" s="7" t="str">
        <f t="shared" si="99"/>
        <v>1999.3</v>
      </c>
      <c r="B6399" s="54">
        <v>36342</v>
      </c>
      <c r="C6399" s="52">
        <v>6.02</v>
      </c>
      <c r="D6399" s="9"/>
    </row>
    <row r="6400" spans="1:4" x14ac:dyDescent="0.25">
      <c r="A6400" s="7" t="str">
        <f t="shared" si="99"/>
        <v>1999.2</v>
      </c>
      <c r="B6400" s="54">
        <v>36341</v>
      </c>
      <c r="C6400" s="52">
        <v>5.98</v>
      </c>
      <c r="D6400" s="9"/>
    </row>
    <row r="6401" spans="1:4" x14ac:dyDescent="0.25">
      <c r="A6401" s="7" t="str">
        <f t="shared" si="99"/>
        <v>1999.2</v>
      </c>
      <c r="B6401" s="54">
        <v>36340</v>
      </c>
      <c r="C6401" s="52">
        <v>6.07</v>
      </c>
      <c r="D6401" s="9"/>
    </row>
    <row r="6402" spans="1:4" x14ac:dyDescent="0.25">
      <c r="A6402" s="7" t="str">
        <f t="shared" si="99"/>
        <v>1999.2</v>
      </c>
      <c r="B6402" s="54">
        <v>36339</v>
      </c>
      <c r="C6402" s="52">
        <v>6.1</v>
      </c>
      <c r="D6402" s="9"/>
    </row>
    <row r="6403" spans="1:4" x14ac:dyDescent="0.25">
      <c r="A6403" s="7" t="str">
        <f t="shared" si="99"/>
        <v>1999.2</v>
      </c>
      <c r="B6403" s="54">
        <v>36336</v>
      </c>
      <c r="C6403" s="52">
        <v>6.16</v>
      </c>
      <c r="D6403" s="9"/>
    </row>
    <row r="6404" spans="1:4" x14ac:dyDescent="0.25">
      <c r="A6404" s="7" t="str">
        <f t="shared" ref="A6404:A6467" si="100">YEAR(B6404)&amp;"."&amp;INT((MONTH(B6404)-1)/3)+1</f>
        <v>1999.2</v>
      </c>
      <c r="B6404" s="54">
        <v>36335</v>
      </c>
      <c r="C6404" s="52">
        <v>6.17</v>
      </c>
      <c r="D6404" s="9"/>
    </row>
    <row r="6405" spans="1:4" x14ac:dyDescent="0.25">
      <c r="A6405" s="7" t="str">
        <f t="shared" si="100"/>
        <v>1999.2</v>
      </c>
      <c r="B6405" s="54">
        <v>36334</v>
      </c>
      <c r="C6405" s="52">
        <v>6.13</v>
      </c>
      <c r="D6405" s="9"/>
    </row>
    <row r="6406" spans="1:4" x14ac:dyDescent="0.25">
      <c r="A6406" s="7" t="str">
        <f t="shared" si="100"/>
        <v>1999.2</v>
      </c>
      <c r="B6406" s="54">
        <v>36333</v>
      </c>
      <c r="C6406" s="52">
        <v>6.07</v>
      </c>
      <c r="D6406" s="9"/>
    </row>
    <row r="6407" spans="1:4" x14ac:dyDescent="0.25">
      <c r="A6407" s="7" t="str">
        <f t="shared" si="100"/>
        <v>1999.2</v>
      </c>
      <c r="B6407" s="54">
        <v>36332</v>
      </c>
      <c r="C6407" s="52">
        <v>6.03</v>
      </c>
      <c r="D6407" s="9"/>
    </row>
    <row r="6408" spans="1:4" x14ac:dyDescent="0.25">
      <c r="A6408" s="7" t="str">
        <f t="shared" si="100"/>
        <v>1999.2</v>
      </c>
      <c r="B6408" s="54">
        <v>36329</v>
      </c>
      <c r="C6408" s="52">
        <v>5.98</v>
      </c>
      <c r="D6408" s="9"/>
    </row>
    <row r="6409" spans="1:4" x14ac:dyDescent="0.25">
      <c r="A6409" s="7" t="str">
        <f t="shared" si="100"/>
        <v>1999.2</v>
      </c>
      <c r="B6409" s="54">
        <v>36328</v>
      </c>
      <c r="C6409" s="52">
        <v>5.95</v>
      </c>
      <c r="D6409" s="9"/>
    </row>
    <row r="6410" spans="1:4" x14ac:dyDescent="0.25">
      <c r="A6410" s="7" t="str">
        <f t="shared" si="100"/>
        <v>1999.2</v>
      </c>
      <c r="B6410" s="54">
        <v>36327</v>
      </c>
      <c r="C6410" s="52">
        <v>6.08</v>
      </c>
      <c r="D6410" s="9"/>
    </row>
    <row r="6411" spans="1:4" x14ac:dyDescent="0.25">
      <c r="A6411" s="7" t="str">
        <f t="shared" si="100"/>
        <v>1999.2</v>
      </c>
      <c r="B6411" s="54">
        <v>36326</v>
      </c>
      <c r="C6411" s="52">
        <v>6.11</v>
      </c>
      <c r="D6411" s="9"/>
    </row>
    <row r="6412" spans="1:4" x14ac:dyDescent="0.25">
      <c r="A6412" s="7" t="str">
        <f t="shared" si="100"/>
        <v>1999.2</v>
      </c>
      <c r="B6412" s="54">
        <v>36325</v>
      </c>
      <c r="C6412" s="52">
        <v>6.11</v>
      </c>
      <c r="D6412" s="9"/>
    </row>
    <row r="6413" spans="1:4" x14ac:dyDescent="0.25">
      <c r="A6413" s="7" t="str">
        <f t="shared" si="100"/>
        <v>1999.2</v>
      </c>
      <c r="B6413" s="54">
        <v>36322</v>
      </c>
      <c r="C6413" s="52">
        <v>6.13</v>
      </c>
      <c r="D6413" s="9"/>
    </row>
    <row r="6414" spans="1:4" x14ac:dyDescent="0.25">
      <c r="A6414" s="7" t="str">
        <f t="shared" si="100"/>
        <v>1999.2</v>
      </c>
      <c r="B6414" s="54">
        <v>36321</v>
      </c>
      <c r="C6414" s="52">
        <v>6.05</v>
      </c>
      <c r="D6414" s="9"/>
    </row>
    <row r="6415" spans="1:4" x14ac:dyDescent="0.25">
      <c r="A6415" s="7" t="str">
        <f t="shared" si="100"/>
        <v>1999.2</v>
      </c>
      <c r="B6415" s="54">
        <v>36320</v>
      </c>
      <c r="C6415" s="52">
        <v>6.02</v>
      </c>
      <c r="D6415" s="9"/>
    </row>
    <row r="6416" spans="1:4" x14ac:dyDescent="0.25">
      <c r="A6416" s="7" t="str">
        <f t="shared" si="100"/>
        <v>1999.2</v>
      </c>
      <c r="B6416" s="54">
        <v>36319</v>
      </c>
      <c r="C6416" s="52">
        <v>6</v>
      </c>
      <c r="D6416" s="9"/>
    </row>
    <row r="6417" spans="1:4" x14ac:dyDescent="0.25">
      <c r="A6417" s="7" t="str">
        <f t="shared" si="100"/>
        <v>1999.2</v>
      </c>
      <c r="B6417" s="54">
        <v>36318</v>
      </c>
      <c r="C6417" s="52">
        <v>5.97</v>
      </c>
      <c r="D6417" s="9"/>
    </row>
    <row r="6418" spans="1:4" x14ac:dyDescent="0.25">
      <c r="A6418" s="7" t="str">
        <f t="shared" si="100"/>
        <v>1999.2</v>
      </c>
      <c r="B6418" s="54">
        <v>36315</v>
      </c>
      <c r="C6418" s="52">
        <v>5.97</v>
      </c>
      <c r="D6418" s="9"/>
    </row>
    <row r="6419" spans="1:4" x14ac:dyDescent="0.25">
      <c r="A6419" s="7" t="str">
        <f t="shared" si="100"/>
        <v>1999.2</v>
      </c>
      <c r="B6419" s="54">
        <v>36314</v>
      </c>
      <c r="C6419" s="52">
        <v>5.96</v>
      </c>
      <c r="D6419" s="9"/>
    </row>
    <row r="6420" spans="1:4" x14ac:dyDescent="0.25">
      <c r="A6420" s="7" t="str">
        <f t="shared" si="100"/>
        <v>1999.2</v>
      </c>
      <c r="B6420" s="54">
        <v>36313</v>
      </c>
      <c r="C6420" s="52">
        <v>5.94</v>
      </c>
      <c r="D6420" s="9"/>
    </row>
    <row r="6421" spans="1:4" x14ac:dyDescent="0.25">
      <c r="A6421" s="7" t="str">
        <f t="shared" si="100"/>
        <v>1999.2</v>
      </c>
      <c r="B6421" s="54">
        <v>36312</v>
      </c>
      <c r="C6421" s="52">
        <v>5.94</v>
      </c>
      <c r="D6421" s="9"/>
    </row>
    <row r="6422" spans="1:4" x14ac:dyDescent="0.25">
      <c r="A6422" s="7" t="str">
        <f t="shared" si="100"/>
        <v>1999.2</v>
      </c>
      <c r="B6422" s="54">
        <v>36311</v>
      </c>
      <c r="C6422" s="52">
        <v>5.84</v>
      </c>
      <c r="D6422" s="9"/>
    </row>
    <row r="6423" spans="1:4" x14ac:dyDescent="0.25">
      <c r="A6423" s="7" t="str">
        <f t="shared" si="100"/>
        <v>1999.2</v>
      </c>
      <c r="B6423" s="54">
        <v>36308</v>
      </c>
      <c r="C6423" s="52">
        <v>5.84</v>
      </c>
      <c r="D6423" s="9"/>
    </row>
    <row r="6424" spans="1:4" x14ac:dyDescent="0.25">
      <c r="A6424" s="7" t="str">
        <f t="shared" si="100"/>
        <v>1999.2</v>
      </c>
      <c r="B6424" s="54">
        <v>36307</v>
      </c>
      <c r="C6424" s="52">
        <v>5.85</v>
      </c>
      <c r="D6424" s="9"/>
    </row>
    <row r="6425" spans="1:4" x14ac:dyDescent="0.25">
      <c r="A6425" s="7" t="str">
        <f t="shared" si="100"/>
        <v>1999.2</v>
      </c>
      <c r="B6425" s="54">
        <v>36306</v>
      </c>
      <c r="C6425" s="52">
        <v>5.8</v>
      </c>
      <c r="D6425" s="9"/>
    </row>
    <row r="6426" spans="1:4" x14ac:dyDescent="0.25">
      <c r="A6426" s="7" t="str">
        <f t="shared" si="100"/>
        <v>1999.2</v>
      </c>
      <c r="B6426" s="54">
        <v>36305</v>
      </c>
      <c r="C6426" s="52">
        <v>5.76</v>
      </c>
      <c r="D6426" s="9"/>
    </row>
    <row r="6427" spans="1:4" x14ac:dyDescent="0.25">
      <c r="A6427" s="7" t="str">
        <f t="shared" si="100"/>
        <v>1999.2</v>
      </c>
      <c r="B6427" s="54">
        <v>36304</v>
      </c>
      <c r="C6427" s="52">
        <v>5.77</v>
      </c>
      <c r="D6427" s="9"/>
    </row>
    <row r="6428" spans="1:4" x14ac:dyDescent="0.25">
      <c r="A6428" s="7" t="str">
        <f t="shared" si="100"/>
        <v>1999.2</v>
      </c>
      <c r="B6428" s="54">
        <v>36301</v>
      </c>
      <c r="C6428" s="52">
        <v>5.78</v>
      </c>
      <c r="D6428" s="9"/>
    </row>
    <row r="6429" spans="1:4" x14ac:dyDescent="0.25">
      <c r="A6429" s="7" t="str">
        <f t="shared" si="100"/>
        <v>1999.2</v>
      </c>
      <c r="B6429" s="54">
        <v>36300</v>
      </c>
      <c r="C6429" s="52">
        <v>5.83</v>
      </c>
      <c r="D6429" s="9"/>
    </row>
    <row r="6430" spans="1:4" x14ac:dyDescent="0.25">
      <c r="A6430" s="7" t="str">
        <f t="shared" si="100"/>
        <v>1999.2</v>
      </c>
      <c r="B6430" s="54">
        <v>36299</v>
      </c>
      <c r="C6430" s="52">
        <v>5.81</v>
      </c>
      <c r="D6430" s="9"/>
    </row>
    <row r="6431" spans="1:4" x14ac:dyDescent="0.25">
      <c r="A6431" s="7" t="str">
        <f t="shared" si="100"/>
        <v>1999.2</v>
      </c>
      <c r="B6431" s="54">
        <v>36298</v>
      </c>
      <c r="C6431" s="52">
        <v>5.9</v>
      </c>
      <c r="D6431" s="9"/>
    </row>
    <row r="6432" spans="1:4" x14ac:dyDescent="0.25">
      <c r="A6432" s="7" t="str">
        <f t="shared" si="100"/>
        <v>1999.2</v>
      </c>
      <c r="B6432" s="54">
        <v>36297</v>
      </c>
      <c r="C6432" s="52">
        <v>5.91</v>
      </c>
      <c r="D6432" s="9"/>
    </row>
    <row r="6433" spans="1:4" x14ac:dyDescent="0.25">
      <c r="A6433" s="7" t="str">
        <f t="shared" si="100"/>
        <v>1999.2</v>
      </c>
      <c r="B6433" s="54">
        <v>36294</v>
      </c>
      <c r="C6433" s="52">
        <v>5.92</v>
      </c>
      <c r="D6433" s="9"/>
    </row>
    <row r="6434" spans="1:4" x14ac:dyDescent="0.25">
      <c r="A6434" s="7" t="str">
        <f t="shared" si="100"/>
        <v>1999.2</v>
      </c>
      <c r="B6434" s="54">
        <v>36293</v>
      </c>
      <c r="C6434" s="52">
        <v>5.75</v>
      </c>
      <c r="D6434" s="9"/>
    </row>
    <row r="6435" spans="1:4" x14ac:dyDescent="0.25">
      <c r="A6435" s="7" t="str">
        <f t="shared" si="100"/>
        <v>1999.2</v>
      </c>
      <c r="B6435" s="54">
        <v>36292</v>
      </c>
      <c r="C6435" s="52">
        <v>5.83</v>
      </c>
      <c r="D6435" s="9"/>
    </row>
    <row r="6436" spans="1:4" x14ac:dyDescent="0.25">
      <c r="A6436" s="7" t="str">
        <f t="shared" si="100"/>
        <v>1999.2</v>
      </c>
      <c r="B6436" s="54">
        <v>36291</v>
      </c>
      <c r="C6436" s="52">
        <v>5.85</v>
      </c>
      <c r="D6436" s="9"/>
    </row>
    <row r="6437" spans="1:4" x14ac:dyDescent="0.25">
      <c r="A6437" s="7" t="str">
        <f t="shared" si="100"/>
        <v>1999.2</v>
      </c>
      <c r="B6437" s="54">
        <v>36290</v>
      </c>
      <c r="C6437" s="52">
        <v>5.79</v>
      </c>
      <c r="D6437" s="9"/>
    </row>
    <row r="6438" spans="1:4" x14ac:dyDescent="0.25">
      <c r="A6438" s="7" t="str">
        <f t="shared" si="100"/>
        <v>1999.2</v>
      </c>
      <c r="B6438" s="54">
        <v>36287</v>
      </c>
      <c r="C6438" s="52">
        <v>5.82</v>
      </c>
      <c r="D6438" s="9"/>
    </row>
    <row r="6439" spans="1:4" x14ac:dyDescent="0.25">
      <c r="A6439" s="7" t="str">
        <f t="shared" si="100"/>
        <v>1999.2</v>
      </c>
      <c r="B6439" s="54">
        <v>36286</v>
      </c>
      <c r="C6439" s="52">
        <v>5.8</v>
      </c>
      <c r="D6439" s="9"/>
    </row>
    <row r="6440" spans="1:4" x14ac:dyDescent="0.25">
      <c r="A6440" s="7" t="str">
        <f t="shared" si="100"/>
        <v>1999.2</v>
      </c>
      <c r="B6440" s="54">
        <v>36285</v>
      </c>
      <c r="C6440" s="52">
        <v>5.71</v>
      </c>
      <c r="D6440" s="9"/>
    </row>
    <row r="6441" spans="1:4" x14ac:dyDescent="0.25">
      <c r="A6441" s="7" t="str">
        <f t="shared" si="100"/>
        <v>1999.2</v>
      </c>
      <c r="B6441" s="54">
        <v>36284</v>
      </c>
      <c r="C6441" s="52">
        <v>5.72</v>
      </c>
      <c r="D6441" s="9"/>
    </row>
    <row r="6442" spans="1:4" x14ac:dyDescent="0.25">
      <c r="A6442" s="7" t="str">
        <f t="shared" si="100"/>
        <v>1999.2</v>
      </c>
      <c r="B6442" s="54">
        <v>36283</v>
      </c>
      <c r="C6442" s="52">
        <v>5.67</v>
      </c>
      <c r="D6442" s="9"/>
    </row>
    <row r="6443" spans="1:4" x14ac:dyDescent="0.25">
      <c r="A6443" s="7" t="str">
        <f t="shared" si="100"/>
        <v>1999.2</v>
      </c>
      <c r="B6443" s="54">
        <v>36280</v>
      </c>
      <c r="C6443" s="52">
        <v>5.68</v>
      </c>
      <c r="D6443" s="9"/>
    </row>
    <row r="6444" spans="1:4" x14ac:dyDescent="0.25">
      <c r="A6444" s="7" t="str">
        <f t="shared" si="100"/>
        <v>1999.2</v>
      </c>
      <c r="B6444" s="54">
        <v>36279</v>
      </c>
      <c r="C6444" s="52">
        <v>5.53</v>
      </c>
      <c r="D6444" s="9"/>
    </row>
    <row r="6445" spans="1:4" x14ac:dyDescent="0.25">
      <c r="A6445" s="7" t="str">
        <f t="shared" si="100"/>
        <v>1999.2</v>
      </c>
      <c r="B6445" s="54">
        <v>36278</v>
      </c>
      <c r="C6445" s="52">
        <v>5.58</v>
      </c>
      <c r="D6445" s="9"/>
    </row>
    <row r="6446" spans="1:4" x14ac:dyDescent="0.25">
      <c r="A6446" s="7" t="str">
        <f t="shared" si="100"/>
        <v>1999.2</v>
      </c>
      <c r="B6446" s="54">
        <v>36277</v>
      </c>
      <c r="C6446" s="52">
        <v>5.55</v>
      </c>
      <c r="D6446" s="9"/>
    </row>
    <row r="6447" spans="1:4" x14ac:dyDescent="0.25">
      <c r="A6447" s="7" t="str">
        <f t="shared" si="100"/>
        <v>1999.2</v>
      </c>
      <c r="B6447" s="54">
        <v>36276</v>
      </c>
      <c r="C6447" s="52">
        <v>5.57</v>
      </c>
      <c r="D6447" s="9"/>
    </row>
    <row r="6448" spans="1:4" x14ac:dyDescent="0.25">
      <c r="A6448" s="7" t="str">
        <f t="shared" si="100"/>
        <v>1999.2</v>
      </c>
      <c r="B6448" s="54">
        <v>36273</v>
      </c>
      <c r="C6448" s="52">
        <v>5.6</v>
      </c>
      <c r="D6448" s="9"/>
    </row>
    <row r="6449" spans="1:4" x14ac:dyDescent="0.25">
      <c r="A6449" s="7" t="str">
        <f t="shared" si="100"/>
        <v>1999.2</v>
      </c>
      <c r="B6449" s="54">
        <v>36272</v>
      </c>
      <c r="C6449" s="52">
        <v>5.61</v>
      </c>
      <c r="D6449" s="9"/>
    </row>
    <row r="6450" spans="1:4" x14ac:dyDescent="0.25">
      <c r="A6450" s="7" t="str">
        <f t="shared" si="100"/>
        <v>1999.2</v>
      </c>
      <c r="B6450" s="54">
        <v>36271</v>
      </c>
      <c r="C6450" s="52">
        <v>5.52</v>
      </c>
      <c r="D6450" s="9"/>
    </row>
    <row r="6451" spans="1:4" x14ac:dyDescent="0.25">
      <c r="A6451" s="7" t="str">
        <f t="shared" si="100"/>
        <v>1999.2</v>
      </c>
      <c r="B6451" s="54">
        <v>36270</v>
      </c>
      <c r="C6451" s="52">
        <v>5.52</v>
      </c>
      <c r="D6451" s="9"/>
    </row>
    <row r="6452" spans="1:4" x14ac:dyDescent="0.25">
      <c r="A6452" s="7" t="str">
        <f t="shared" si="100"/>
        <v>1999.2</v>
      </c>
      <c r="B6452" s="54">
        <v>36269</v>
      </c>
      <c r="C6452" s="52">
        <v>5.55</v>
      </c>
      <c r="D6452" s="9"/>
    </row>
    <row r="6453" spans="1:4" x14ac:dyDescent="0.25">
      <c r="A6453" s="7" t="str">
        <f t="shared" si="100"/>
        <v>1999.2</v>
      </c>
      <c r="B6453" s="54">
        <v>36266</v>
      </c>
      <c r="C6453" s="52">
        <v>5.57</v>
      </c>
      <c r="D6453" s="9"/>
    </row>
    <row r="6454" spans="1:4" x14ac:dyDescent="0.25">
      <c r="A6454" s="7" t="str">
        <f t="shared" si="100"/>
        <v>1999.2</v>
      </c>
      <c r="B6454" s="54">
        <v>36265</v>
      </c>
      <c r="C6454" s="52">
        <v>5.53</v>
      </c>
      <c r="D6454" s="9"/>
    </row>
    <row r="6455" spans="1:4" x14ac:dyDescent="0.25">
      <c r="A6455" s="7" t="str">
        <f t="shared" si="100"/>
        <v>1999.2</v>
      </c>
      <c r="B6455" s="54">
        <v>36264</v>
      </c>
      <c r="C6455" s="52">
        <v>5.51</v>
      </c>
      <c r="D6455" s="9"/>
    </row>
    <row r="6456" spans="1:4" x14ac:dyDescent="0.25">
      <c r="A6456" s="7" t="str">
        <f t="shared" si="100"/>
        <v>1999.2</v>
      </c>
      <c r="B6456" s="54">
        <v>36263</v>
      </c>
      <c r="C6456" s="52">
        <v>5.5</v>
      </c>
      <c r="D6456" s="9"/>
    </row>
    <row r="6457" spans="1:4" x14ac:dyDescent="0.25">
      <c r="A6457" s="7" t="str">
        <f t="shared" si="100"/>
        <v>1999.2</v>
      </c>
      <c r="B6457" s="54">
        <v>36262</v>
      </c>
      <c r="C6457" s="52">
        <v>5.45</v>
      </c>
      <c r="D6457" s="9"/>
    </row>
    <row r="6458" spans="1:4" x14ac:dyDescent="0.25">
      <c r="A6458" s="7" t="str">
        <f t="shared" si="100"/>
        <v>1999.2</v>
      </c>
      <c r="B6458" s="54">
        <v>36259</v>
      </c>
      <c r="C6458" s="52">
        <v>5.46</v>
      </c>
      <c r="D6458" s="9"/>
    </row>
    <row r="6459" spans="1:4" x14ac:dyDescent="0.25">
      <c r="A6459" s="7" t="str">
        <f t="shared" si="100"/>
        <v>1999.2</v>
      </c>
      <c r="B6459" s="54">
        <v>36258</v>
      </c>
      <c r="C6459" s="52">
        <v>5.44</v>
      </c>
      <c r="D6459" s="9"/>
    </row>
    <row r="6460" spans="1:4" x14ac:dyDescent="0.25">
      <c r="A6460" s="7" t="str">
        <f t="shared" si="100"/>
        <v>1999.2</v>
      </c>
      <c r="B6460" s="54">
        <v>36257</v>
      </c>
      <c r="C6460" s="52">
        <v>5.51</v>
      </c>
      <c r="D6460" s="9"/>
    </row>
    <row r="6461" spans="1:4" x14ac:dyDescent="0.25">
      <c r="A6461" s="7" t="str">
        <f t="shared" si="100"/>
        <v>1999.2</v>
      </c>
      <c r="B6461" s="54">
        <v>36256</v>
      </c>
      <c r="C6461" s="52">
        <v>5.52</v>
      </c>
      <c r="D6461" s="9"/>
    </row>
    <row r="6462" spans="1:4" x14ac:dyDescent="0.25">
      <c r="A6462" s="7" t="str">
        <f t="shared" si="100"/>
        <v>1999.2</v>
      </c>
      <c r="B6462" s="54">
        <v>36255</v>
      </c>
      <c r="C6462" s="52">
        <v>5.59</v>
      </c>
      <c r="D6462" s="9"/>
    </row>
    <row r="6463" spans="1:4" x14ac:dyDescent="0.25">
      <c r="A6463" s="7" t="str">
        <f t="shared" si="100"/>
        <v>1999.2</v>
      </c>
      <c r="B6463" s="54">
        <v>36252</v>
      </c>
      <c r="C6463" s="52">
        <v>5.59</v>
      </c>
      <c r="D6463" s="9"/>
    </row>
    <row r="6464" spans="1:4" x14ac:dyDescent="0.25">
      <c r="A6464" s="7" t="str">
        <f t="shared" si="100"/>
        <v>1999.2</v>
      </c>
      <c r="B6464" s="54">
        <v>36251</v>
      </c>
      <c r="C6464" s="52">
        <v>5.67</v>
      </c>
      <c r="D6464" s="9"/>
    </row>
    <row r="6465" spans="1:4" x14ac:dyDescent="0.25">
      <c r="A6465" s="7" t="str">
        <f t="shared" si="100"/>
        <v>1999.1</v>
      </c>
      <c r="B6465" s="54">
        <v>36250</v>
      </c>
      <c r="C6465" s="52">
        <v>5.63</v>
      </c>
      <c r="D6465" s="9"/>
    </row>
    <row r="6466" spans="1:4" x14ac:dyDescent="0.25">
      <c r="A6466" s="7" t="str">
        <f t="shared" si="100"/>
        <v>1999.1</v>
      </c>
      <c r="B6466" s="54">
        <v>36249</v>
      </c>
      <c r="C6466" s="52">
        <v>5.59</v>
      </c>
      <c r="D6466" s="9"/>
    </row>
    <row r="6467" spans="1:4" x14ac:dyDescent="0.25">
      <c r="A6467" s="7" t="str">
        <f t="shared" si="100"/>
        <v>1999.1</v>
      </c>
      <c r="B6467" s="54">
        <v>36248</v>
      </c>
      <c r="C6467" s="52">
        <v>5.65</v>
      </c>
      <c r="D6467" s="9"/>
    </row>
    <row r="6468" spans="1:4" x14ac:dyDescent="0.25">
      <c r="A6468" s="7" t="str">
        <f t="shared" ref="A6468:A6531" si="101">YEAR(B6468)&amp;"."&amp;INT((MONTH(B6468)-1)/3)+1</f>
        <v>1999.1</v>
      </c>
      <c r="B6468" s="54">
        <v>36245</v>
      </c>
      <c r="C6468" s="52">
        <v>5.61</v>
      </c>
      <c r="D6468" s="9"/>
    </row>
    <row r="6469" spans="1:4" x14ac:dyDescent="0.25">
      <c r="A6469" s="7" t="str">
        <f t="shared" si="101"/>
        <v>1999.1</v>
      </c>
      <c r="B6469" s="54">
        <v>36244</v>
      </c>
      <c r="C6469" s="52">
        <v>5.59</v>
      </c>
      <c r="D6469" s="9"/>
    </row>
    <row r="6470" spans="1:4" x14ac:dyDescent="0.25">
      <c r="A6470" s="7" t="str">
        <f t="shared" si="101"/>
        <v>1999.1</v>
      </c>
      <c r="B6470" s="54">
        <v>36243</v>
      </c>
      <c r="C6470" s="52">
        <v>5.54</v>
      </c>
      <c r="D6470" s="9"/>
    </row>
    <row r="6471" spans="1:4" x14ac:dyDescent="0.25">
      <c r="A6471" s="7" t="str">
        <f t="shared" si="101"/>
        <v>1999.1</v>
      </c>
      <c r="B6471" s="54">
        <v>36242</v>
      </c>
      <c r="C6471" s="52">
        <v>5.57</v>
      </c>
      <c r="D6471" s="9"/>
    </row>
    <row r="6472" spans="1:4" x14ac:dyDescent="0.25">
      <c r="A6472" s="7" t="str">
        <f t="shared" si="101"/>
        <v>1999.1</v>
      </c>
      <c r="B6472" s="54">
        <v>36241</v>
      </c>
      <c r="C6472" s="52">
        <v>5.57</v>
      </c>
      <c r="D6472" s="9"/>
    </row>
    <row r="6473" spans="1:4" x14ac:dyDescent="0.25">
      <c r="A6473" s="7" t="str">
        <f t="shared" si="101"/>
        <v>1999.1</v>
      </c>
      <c r="B6473" s="54">
        <v>36238</v>
      </c>
      <c r="C6473" s="52">
        <v>5.53</v>
      </c>
      <c r="D6473" s="9"/>
    </row>
    <row r="6474" spans="1:4" x14ac:dyDescent="0.25">
      <c r="A6474" s="7" t="str">
        <f t="shared" si="101"/>
        <v>1999.1</v>
      </c>
      <c r="B6474" s="54">
        <v>36237</v>
      </c>
      <c r="C6474" s="52">
        <v>5.49</v>
      </c>
      <c r="D6474" s="9"/>
    </row>
    <row r="6475" spans="1:4" x14ac:dyDescent="0.25">
      <c r="A6475" s="7" t="str">
        <f t="shared" si="101"/>
        <v>1999.1</v>
      </c>
      <c r="B6475" s="54">
        <v>36236</v>
      </c>
      <c r="C6475" s="52">
        <v>5.51</v>
      </c>
      <c r="D6475" s="9"/>
    </row>
    <row r="6476" spans="1:4" x14ac:dyDescent="0.25">
      <c r="A6476" s="7" t="str">
        <f t="shared" si="101"/>
        <v>1999.1</v>
      </c>
      <c r="B6476" s="54">
        <v>36235</v>
      </c>
      <c r="C6476" s="52">
        <v>5.48</v>
      </c>
      <c r="D6476" s="9"/>
    </row>
    <row r="6477" spans="1:4" x14ac:dyDescent="0.25">
      <c r="A6477" s="7" t="str">
        <f t="shared" si="101"/>
        <v>1999.1</v>
      </c>
      <c r="B6477" s="54">
        <v>36234</v>
      </c>
      <c r="C6477" s="52">
        <v>5.51</v>
      </c>
      <c r="D6477" s="9"/>
    </row>
    <row r="6478" spans="1:4" x14ac:dyDescent="0.25">
      <c r="A6478" s="7" t="str">
        <f t="shared" si="101"/>
        <v>1999.1</v>
      </c>
      <c r="B6478" s="54">
        <v>36231</v>
      </c>
      <c r="C6478" s="52">
        <v>5.54</v>
      </c>
      <c r="D6478" s="9"/>
    </row>
    <row r="6479" spans="1:4" x14ac:dyDescent="0.25">
      <c r="A6479" s="7" t="str">
        <f t="shared" si="101"/>
        <v>1999.1</v>
      </c>
      <c r="B6479" s="54">
        <v>36230</v>
      </c>
      <c r="C6479" s="52">
        <v>5.57</v>
      </c>
      <c r="D6479" s="9"/>
    </row>
    <row r="6480" spans="1:4" x14ac:dyDescent="0.25">
      <c r="A6480" s="7" t="str">
        <f t="shared" si="101"/>
        <v>1999.1</v>
      </c>
      <c r="B6480" s="54">
        <v>36229</v>
      </c>
      <c r="C6480" s="52">
        <v>5.56</v>
      </c>
      <c r="D6480" s="9"/>
    </row>
    <row r="6481" spans="1:4" x14ac:dyDescent="0.25">
      <c r="A6481" s="7" t="str">
        <f t="shared" si="101"/>
        <v>1999.1</v>
      </c>
      <c r="B6481" s="54">
        <v>36228</v>
      </c>
      <c r="C6481" s="52">
        <v>5.54</v>
      </c>
      <c r="D6481" s="9"/>
    </row>
    <row r="6482" spans="1:4" x14ac:dyDescent="0.25">
      <c r="A6482" s="7" t="str">
        <f t="shared" si="101"/>
        <v>1999.1</v>
      </c>
      <c r="B6482" s="54">
        <v>36227</v>
      </c>
      <c r="C6482" s="52">
        <v>5.6</v>
      </c>
      <c r="D6482" s="9"/>
    </row>
    <row r="6483" spans="1:4" x14ac:dyDescent="0.25">
      <c r="A6483" s="7" t="str">
        <f t="shared" si="101"/>
        <v>1999.1</v>
      </c>
      <c r="B6483" s="54">
        <v>36224</v>
      </c>
      <c r="C6483" s="52">
        <v>5.6</v>
      </c>
      <c r="D6483" s="9"/>
    </row>
    <row r="6484" spans="1:4" x14ac:dyDescent="0.25">
      <c r="A6484" s="7" t="str">
        <f t="shared" si="101"/>
        <v>1999.1</v>
      </c>
      <c r="B6484" s="54">
        <v>36223</v>
      </c>
      <c r="C6484" s="52">
        <v>5.69</v>
      </c>
      <c r="D6484" s="9"/>
    </row>
    <row r="6485" spans="1:4" x14ac:dyDescent="0.25">
      <c r="A6485" s="7" t="str">
        <f t="shared" si="101"/>
        <v>1999.1</v>
      </c>
      <c r="B6485" s="54">
        <v>36222</v>
      </c>
      <c r="C6485" s="52">
        <v>5.68</v>
      </c>
      <c r="D6485" s="9"/>
    </row>
    <row r="6486" spans="1:4" x14ac:dyDescent="0.25">
      <c r="A6486" s="7" t="str">
        <f t="shared" si="101"/>
        <v>1999.1</v>
      </c>
      <c r="B6486" s="54">
        <v>36221</v>
      </c>
      <c r="C6486" s="52">
        <v>5.63</v>
      </c>
      <c r="D6486" s="9"/>
    </row>
    <row r="6487" spans="1:4" x14ac:dyDescent="0.25">
      <c r="A6487" s="7" t="str">
        <f t="shared" si="101"/>
        <v>1999.1</v>
      </c>
      <c r="B6487" s="54">
        <v>36220</v>
      </c>
      <c r="C6487" s="52">
        <v>5.67</v>
      </c>
      <c r="D6487" s="9"/>
    </row>
    <row r="6488" spans="1:4" x14ac:dyDescent="0.25">
      <c r="A6488" s="7" t="str">
        <f t="shared" si="101"/>
        <v>1999.1</v>
      </c>
      <c r="B6488" s="54">
        <v>36217</v>
      </c>
      <c r="C6488" s="52">
        <v>5.57</v>
      </c>
      <c r="D6488" s="9"/>
    </row>
    <row r="6489" spans="1:4" x14ac:dyDescent="0.25">
      <c r="A6489" s="7" t="str">
        <f t="shared" si="101"/>
        <v>1999.1</v>
      </c>
      <c r="B6489" s="54">
        <v>36216</v>
      </c>
      <c r="C6489" s="52">
        <v>5.61</v>
      </c>
      <c r="D6489" s="9"/>
    </row>
    <row r="6490" spans="1:4" x14ac:dyDescent="0.25">
      <c r="A6490" s="7" t="str">
        <f t="shared" si="101"/>
        <v>1999.1</v>
      </c>
      <c r="B6490" s="54">
        <v>36215</v>
      </c>
      <c r="C6490" s="52">
        <v>5.51</v>
      </c>
      <c r="D6490" s="9"/>
    </row>
    <row r="6491" spans="1:4" x14ac:dyDescent="0.25">
      <c r="A6491" s="7" t="str">
        <f t="shared" si="101"/>
        <v>1999.1</v>
      </c>
      <c r="B6491" s="54">
        <v>36214</v>
      </c>
      <c r="C6491" s="52">
        <v>5.42</v>
      </c>
      <c r="D6491" s="9"/>
    </row>
    <row r="6492" spans="1:4" x14ac:dyDescent="0.25">
      <c r="A6492" s="7" t="str">
        <f t="shared" si="101"/>
        <v>1999.1</v>
      </c>
      <c r="B6492" s="54">
        <v>36213</v>
      </c>
      <c r="C6492" s="52">
        <v>5.36</v>
      </c>
      <c r="D6492" s="9"/>
    </row>
    <row r="6493" spans="1:4" x14ac:dyDescent="0.25">
      <c r="A6493" s="7" t="str">
        <f t="shared" si="101"/>
        <v>1999.1</v>
      </c>
      <c r="B6493" s="54">
        <v>36210</v>
      </c>
      <c r="C6493" s="52">
        <v>5.38</v>
      </c>
      <c r="D6493" s="9"/>
    </row>
    <row r="6494" spans="1:4" x14ac:dyDescent="0.25">
      <c r="A6494" s="7" t="str">
        <f t="shared" si="101"/>
        <v>1999.1</v>
      </c>
      <c r="B6494" s="54">
        <v>36209</v>
      </c>
      <c r="C6494" s="52">
        <v>5.37</v>
      </c>
      <c r="D6494" s="9"/>
    </row>
    <row r="6495" spans="1:4" x14ac:dyDescent="0.25">
      <c r="A6495" s="7" t="str">
        <f t="shared" si="101"/>
        <v>1999.1</v>
      </c>
      <c r="B6495" s="54">
        <v>36208</v>
      </c>
      <c r="C6495" s="52">
        <v>5.32</v>
      </c>
      <c r="D6495" s="9"/>
    </row>
    <row r="6496" spans="1:4" x14ac:dyDescent="0.25">
      <c r="A6496" s="7" t="str">
        <f t="shared" si="101"/>
        <v>1999.1</v>
      </c>
      <c r="B6496" s="54">
        <v>36207</v>
      </c>
      <c r="C6496" s="52">
        <v>5.35</v>
      </c>
      <c r="D6496" s="9"/>
    </row>
    <row r="6497" spans="1:4" x14ac:dyDescent="0.25">
      <c r="A6497" s="7" t="str">
        <f t="shared" si="101"/>
        <v>1999.1</v>
      </c>
      <c r="B6497" s="54">
        <v>36206</v>
      </c>
      <c r="C6497" s="52">
        <v>5.42</v>
      </c>
      <c r="D6497" s="9"/>
    </row>
    <row r="6498" spans="1:4" x14ac:dyDescent="0.25">
      <c r="A6498" s="7" t="str">
        <f t="shared" si="101"/>
        <v>1999.1</v>
      </c>
      <c r="B6498" s="54">
        <v>36203</v>
      </c>
      <c r="C6498" s="52">
        <v>5.42</v>
      </c>
      <c r="D6498" s="9"/>
    </row>
    <row r="6499" spans="1:4" x14ac:dyDescent="0.25">
      <c r="A6499" s="7" t="str">
        <f t="shared" si="101"/>
        <v>1999.1</v>
      </c>
      <c r="B6499" s="54">
        <v>36202</v>
      </c>
      <c r="C6499" s="52">
        <v>5.29</v>
      </c>
      <c r="D6499" s="9"/>
    </row>
    <row r="6500" spans="1:4" x14ac:dyDescent="0.25">
      <c r="A6500" s="7" t="str">
        <f t="shared" si="101"/>
        <v>1999.1</v>
      </c>
      <c r="B6500" s="54">
        <v>36201</v>
      </c>
      <c r="C6500" s="52">
        <v>5.34</v>
      </c>
      <c r="D6500" s="9"/>
    </row>
    <row r="6501" spans="1:4" x14ac:dyDescent="0.25">
      <c r="A6501" s="7" t="str">
        <f t="shared" si="101"/>
        <v>1999.1</v>
      </c>
      <c r="B6501" s="54">
        <v>36200</v>
      </c>
      <c r="C6501" s="52">
        <v>5.33</v>
      </c>
      <c r="D6501" s="9"/>
    </row>
    <row r="6502" spans="1:4" x14ac:dyDescent="0.25">
      <c r="A6502" s="7" t="str">
        <f t="shared" si="101"/>
        <v>1999.1</v>
      </c>
      <c r="B6502" s="54">
        <v>36199</v>
      </c>
      <c r="C6502" s="52">
        <v>5.35</v>
      </c>
      <c r="D6502" s="9"/>
    </row>
    <row r="6503" spans="1:4" x14ac:dyDescent="0.25">
      <c r="A6503" s="7" t="str">
        <f t="shared" si="101"/>
        <v>1999.1</v>
      </c>
      <c r="B6503" s="54">
        <v>36196</v>
      </c>
      <c r="C6503" s="52">
        <v>5.34</v>
      </c>
      <c r="D6503" s="9"/>
    </row>
    <row r="6504" spans="1:4" x14ac:dyDescent="0.25">
      <c r="A6504" s="7" t="str">
        <f t="shared" si="101"/>
        <v>1999.1</v>
      </c>
      <c r="B6504" s="54">
        <v>36195</v>
      </c>
      <c r="C6504" s="52">
        <v>5.3</v>
      </c>
      <c r="D6504" s="9"/>
    </row>
    <row r="6505" spans="1:4" x14ac:dyDescent="0.25">
      <c r="A6505" s="7" t="str">
        <f t="shared" si="101"/>
        <v>1999.1</v>
      </c>
      <c r="B6505" s="54">
        <v>36194</v>
      </c>
      <c r="C6505" s="52">
        <v>5.25</v>
      </c>
      <c r="D6505" s="9"/>
    </row>
    <row r="6506" spans="1:4" x14ac:dyDescent="0.25">
      <c r="A6506" s="7" t="str">
        <f t="shared" si="101"/>
        <v>1999.1</v>
      </c>
      <c r="B6506" s="54">
        <v>36193</v>
      </c>
      <c r="C6506" s="52">
        <v>5.24</v>
      </c>
      <c r="D6506" s="9"/>
    </row>
    <row r="6507" spans="1:4" x14ac:dyDescent="0.25">
      <c r="A6507" s="7" t="str">
        <f t="shared" si="101"/>
        <v>1999.1</v>
      </c>
      <c r="B6507" s="54">
        <v>36192</v>
      </c>
      <c r="C6507" s="52">
        <v>5.19</v>
      </c>
      <c r="D6507" s="9"/>
    </row>
    <row r="6508" spans="1:4" x14ac:dyDescent="0.25">
      <c r="A6508" s="7" t="str">
        <f t="shared" si="101"/>
        <v>1999.1</v>
      </c>
      <c r="B6508" s="54">
        <v>36189</v>
      </c>
      <c r="C6508" s="52">
        <v>5.09</v>
      </c>
      <c r="D6508" s="9"/>
    </row>
    <row r="6509" spans="1:4" x14ac:dyDescent="0.25">
      <c r="A6509" s="7" t="str">
        <f t="shared" si="101"/>
        <v>1999.1</v>
      </c>
      <c r="B6509" s="54">
        <v>36188</v>
      </c>
      <c r="C6509" s="52">
        <v>5.1100000000000003</v>
      </c>
      <c r="D6509" s="9"/>
    </row>
    <row r="6510" spans="1:4" x14ac:dyDescent="0.25">
      <c r="A6510" s="7" t="str">
        <f t="shared" si="101"/>
        <v>1999.1</v>
      </c>
      <c r="B6510" s="54">
        <v>36187</v>
      </c>
      <c r="C6510" s="52">
        <v>5.14</v>
      </c>
      <c r="D6510" s="9"/>
    </row>
    <row r="6511" spans="1:4" x14ac:dyDescent="0.25">
      <c r="A6511" s="7" t="str">
        <f t="shared" si="101"/>
        <v>1999.1</v>
      </c>
      <c r="B6511" s="54">
        <v>36186</v>
      </c>
      <c r="C6511" s="52">
        <v>5.12</v>
      </c>
      <c r="D6511" s="9"/>
    </row>
    <row r="6512" spans="1:4" x14ac:dyDescent="0.25">
      <c r="A6512" s="7" t="str">
        <f t="shared" si="101"/>
        <v>1999.1</v>
      </c>
      <c r="B6512" s="54">
        <v>36185</v>
      </c>
      <c r="C6512" s="52">
        <v>5.12</v>
      </c>
      <c r="D6512" s="9"/>
    </row>
    <row r="6513" spans="1:4" x14ac:dyDescent="0.25">
      <c r="A6513" s="7" t="str">
        <f t="shared" si="101"/>
        <v>1999.1</v>
      </c>
      <c r="B6513" s="54">
        <v>36182</v>
      </c>
      <c r="C6513" s="52">
        <v>5.09</v>
      </c>
      <c r="D6513" s="9"/>
    </row>
    <row r="6514" spans="1:4" x14ac:dyDescent="0.25">
      <c r="A6514" s="7" t="str">
        <f t="shared" si="101"/>
        <v>1999.1</v>
      </c>
      <c r="B6514" s="54">
        <v>36181</v>
      </c>
      <c r="C6514" s="52">
        <v>5.14</v>
      </c>
      <c r="D6514" s="9"/>
    </row>
    <row r="6515" spans="1:4" x14ac:dyDescent="0.25">
      <c r="A6515" s="7" t="str">
        <f t="shared" si="101"/>
        <v>1999.1</v>
      </c>
      <c r="B6515" s="54">
        <v>36180</v>
      </c>
      <c r="C6515" s="52">
        <v>5.18</v>
      </c>
      <c r="D6515" s="9"/>
    </row>
    <row r="6516" spans="1:4" x14ac:dyDescent="0.25">
      <c r="A6516" s="7" t="str">
        <f t="shared" si="101"/>
        <v>1999.1</v>
      </c>
      <c r="B6516" s="54">
        <v>36179</v>
      </c>
      <c r="C6516" s="52">
        <v>5.14</v>
      </c>
      <c r="D6516" s="9"/>
    </row>
    <row r="6517" spans="1:4" x14ac:dyDescent="0.25">
      <c r="A6517" s="7" t="str">
        <f t="shared" si="101"/>
        <v>1999.1</v>
      </c>
      <c r="B6517" s="54">
        <v>36178</v>
      </c>
      <c r="C6517" s="52">
        <v>5.0999999999999996</v>
      </c>
      <c r="D6517" s="9"/>
    </row>
    <row r="6518" spans="1:4" x14ac:dyDescent="0.25">
      <c r="A6518" s="7" t="str">
        <f t="shared" si="101"/>
        <v>1999.1</v>
      </c>
      <c r="B6518" s="54">
        <v>36175</v>
      </c>
      <c r="C6518" s="52">
        <v>5.0999999999999996</v>
      </c>
      <c r="D6518" s="9"/>
    </row>
    <row r="6519" spans="1:4" x14ac:dyDescent="0.25">
      <c r="A6519" s="7" t="str">
        <f t="shared" si="101"/>
        <v>1999.1</v>
      </c>
      <c r="B6519" s="54">
        <v>36174</v>
      </c>
      <c r="C6519" s="52">
        <v>5.07</v>
      </c>
      <c r="D6519" s="9"/>
    </row>
    <row r="6520" spans="1:4" x14ac:dyDescent="0.25">
      <c r="A6520" s="7" t="str">
        <f t="shared" si="101"/>
        <v>1999.1</v>
      </c>
      <c r="B6520" s="54">
        <v>36173</v>
      </c>
      <c r="C6520" s="52">
        <v>5.16</v>
      </c>
      <c r="D6520" s="9"/>
    </row>
    <row r="6521" spans="1:4" x14ac:dyDescent="0.25">
      <c r="A6521" s="7" t="str">
        <f t="shared" si="101"/>
        <v>1999.1</v>
      </c>
      <c r="B6521" s="54">
        <v>36172</v>
      </c>
      <c r="C6521" s="52">
        <v>5.23</v>
      </c>
      <c r="D6521" s="9"/>
    </row>
    <row r="6522" spans="1:4" x14ac:dyDescent="0.25">
      <c r="A6522" s="7" t="str">
        <f t="shared" si="101"/>
        <v>1999.1</v>
      </c>
      <c r="B6522" s="54">
        <v>36171</v>
      </c>
      <c r="C6522" s="52">
        <v>5.29</v>
      </c>
      <c r="D6522" s="9"/>
    </row>
    <row r="6523" spans="1:4" x14ac:dyDescent="0.25">
      <c r="A6523" s="7" t="str">
        <f t="shared" si="101"/>
        <v>1999.1</v>
      </c>
      <c r="B6523" s="54">
        <v>36168</v>
      </c>
      <c r="C6523" s="52">
        <v>5.26</v>
      </c>
      <c r="D6523" s="9"/>
    </row>
    <row r="6524" spans="1:4" x14ac:dyDescent="0.25">
      <c r="A6524" s="7" t="str">
        <f t="shared" si="101"/>
        <v>1999.1</v>
      </c>
      <c r="B6524" s="54">
        <v>36167</v>
      </c>
      <c r="C6524" s="52">
        <v>5.23</v>
      </c>
      <c r="D6524" s="9"/>
    </row>
    <row r="6525" spans="1:4" x14ac:dyDescent="0.25">
      <c r="A6525" s="7" t="str">
        <f t="shared" si="101"/>
        <v>1999.1</v>
      </c>
      <c r="B6525" s="54">
        <v>36166</v>
      </c>
      <c r="C6525" s="52">
        <v>5.17</v>
      </c>
      <c r="D6525" s="9"/>
    </row>
    <row r="6526" spans="1:4" x14ac:dyDescent="0.25">
      <c r="A6526" s="7" t="str">
        <f t="shared" si="101"/>
        <v>1999.1</v>
      </c>
      <c r="B6526" s="54">
        <v>36165</v>
      </c>
      <c r="C6526" s="52">
        <v>5.21</v>
      </c>
      <c r="D6526" s="9"/>
    </row>
    <row r="6527" spans="1:4" x14ac:dyDescent="0.25">
      <c r="A6527" s="7" t="str">
        <f t="shared" si="101"/>
        <v>1999.1</v>
      </c>
      <c r="B6527" s="54">
        <v>36164</v>
      </c>
      <c r="C6527" s="52">
        <v>5.15</v>
      </c>
      <c r="D6527" s="9"/>
    </row>
    <row r="6528" spans="1:4" x14ac:dyDescent="0.25">
      <c r="A6528" s="7" t="str">
        <f t="shared" si="101"/>
        <v>1999.1</v>
      </c>
      <c r="B6528" s="54">
        <v>36161</v>
      </c>
      <c r="C6528" s="52">
        <v>5.09</v>
      </c>
      <c r="D6528" s="9"/>
    </row>
    <row r="6529" spans="1:4" x14ac:dyDescent="0.25">
      <c r="A6529" s="7" t="str">
        <f t="shared" si="101"/>
        <v>1998.4</v>
      </c>
      <c r="B6529" s="54">
        <v>36160</v>
      </c>
      <c r="C6529" s="52">
        <v>5.09</v>
      </c>
      <c r="D6529" s="9"/>
    </row>
    <row r="6530" spans="1:4" x14ac:dyDescent="0.25">
      <c r="A6530" s="7" t="str">
        <f t="shared" si="101"/>
        <v>1998.4</v>
      </c>
      <c r="B6530" s="54">
        <v>36159</v>
      </c>
      <c r="C6530" s="52">
        <v>5.09</v>
      </c>
      <c r="D6530" s="9"/>
    </row>
    <row r="6531" spans="1:4" x14ac:dyDescent="0.25">
      <c r="A6531" s="7" t="str">
        <f t="shared" si="101"/>
        <v>1998.4</v>
      </c>
      <c r="B6531" s="54">
        <v>36158</v>
      </c>
      <c r="C6531" s="52">
        <v>5.12</v>
      </c>
      <c r="D6531" s="9"/>
    </row>
    <row r="6532" spans="1:4" x14ac:dyDescent="0.25">
      <c r="A6532" s="7" t="str">
        <f t="shared" ref="A6532:A6595" si="102">YEAR(B6532)&amp;"."&amp;INT((MONTH(B6532)-1)/3)+1</f>
        <v>1998.4</v>
      </c>
      <c r="B6532" s="54">
        <v>36157</v>
      </c>
      <c r="C6532" s="52">
        <v>5.17</v>
      </c>
      <c r="D6532" s="9"/>
    </row>
    <row r="6533" spans="1:4" x14ac:dyDescent="0.25">
      <c r="A6533" s="7" t="str">
        <f t="shared" si="102"/>
        <v>1998.4</v>
      </c>
      <c r="B6533" s="54">
        <v>36154</v>
      </c>
      <c r="C6533" s="52">
        <v>5.23</v>
      </c>
      <c r="D6533" s="9"/>
    </row>
    <row r="6534" spans="1:4" x14ac:dyDescent="0.25">
      <c r="A6534" s="7" t="str">
        <f t="shared" si="102"/>
        <v>1998.4</v>
      </c>
      <c r="B6534" s="54">
        <v>36153</v>
      </c>
      <c r="C6534" s="52">
        <v>5.23</v>
      </c>
      <c r="D6534" s="9"/>
    </row>
    <row r="6535" spans="1:4" x14ac:dyDescent="0.25">
      <c r="A6535" s="7" t="str">
        <f t="shared" si="102"/>
        <v>1998.4</v>
      </c>
      <c r="B6535" s="54">
        <v>36152</v>
      </c>
      <c r="C6535" s="52">
        <v>5.2</v>
      </c>
      <c r="D6535" s="9"/>
    </row>
    <row r="6536" spans="1:4" x14ac:dyDescent="0.25">
      <c r="A6536" s="7" t="str">
        <f t="shared" si="102"/>
        <v>1998.4</v>
      </c>
      <c r="B6536" s="54">
        <v>36151</v>
      </c>
      <c r="C6536" s="52">
        <v>5.13</v>
      </c>
      <c r="D6536" s="9"/>
    </row>
    <row r="6537" spans="1:4" x14ac:dyDescent="0.25">
      <c r="A6537" s="7" t="str">
        <f t="shared" si="102"/>
        <v>1998.4</v>
      </c>
      <c r="B6537" s="54">
        <v>36150</v>
      </c>
      <c r="C6537" s="52">
        <v>5.07</v>
      </c>
      <c r="D6537" s="9"/>
    </row>
    <row r="6538" spans="1:4" x14ac:dyDescent="0.25">
      <c r="A6538" s="7" t="str">
        <f t="shared" si="102"/>
        <v>1998.4</v>
      </c>
      <c r="B6538" s="54">
        <v>36147</v>
      </c>
      <c r="C6538" s="52">
        <v>5.01</v>
      </c>
      <c r="D6538" s="9"/>
    </row>
    <row r="6539" spans="1:4" x14ac:dyDescent="0.25">
      <c r="A6539" s="7" t="str">
        <f t="shared" si="102"/>
        <v>1998.4</v>
      </c>
      <c r="B6539" s="54">
        <v>36146</v>
      </c>
      <c r="C6539" s="52">
        <v>5.01</v>
      </c>
      <c r="D6539" s="9"/>
    </row>
    <row r="6540" spans="1:4" x14ac:dyDescent="0.25">
      <c r="A6540" s="7" t="str">
        <f t="shared" si="102"/>
        <v>1998.4</v>
      </c>
      <c r="B6540" s="54">
        <v>36145</v>
      </c>
      <c r="C6540" s="52">
        <v>5.01</v>
      </c>
      <c r="D6540" s="9"/>
    </row>
    <row r="6541" spans="1:4" x14ac:dyDescent="0.25">
      <c r="A6541" s="7" t="str">
        <f t="shared" si="102"/>
        <v>1998.4</v>
      </c>
      <c r="B6541" s="54">
        <v>36144</v>
      </c>
      <c r="C6541" s="52">
        <v>5.03</v>
      </c>
      <c r="D6541" s="9"/>
    </row>
    <row r="6542" spans="1:4" x14ac:dyDescent="0.25">
      <c r="A6542" s="7" t="str">
        <f t="shared" si="102"/>
        <v>1998.4</v>
      </c>
      <c r="B6542" s="54">
        <v>36143</v>
      </c>
      <c r="C6542" s="52">
        <v>4.99</v>
      </c>
      <c r="D6542" s="9"/>
    </row>
    <row r="6543" spans="1:4" x14ac:dyDescent="0.25">
      <c r="A6543" s="7" t="str">
        <f t="shared" si="102"/>
        <v>1998.4</v>
      </c>
      <c r="B6543" s="54">
        <v>36140</v>
      </c>
      <c r="C6543" s="52">
        <v>5.0199999999999996</v>
      </c>
      <c r="D6543" s="9"/>
    </row>
    <row r="6544" spans="1:4" x14ac:dyDescent="0.25">
      <c r="A6544" s="7" t="str">
        <f t="shared" si="102"/>
        <v>1998.4</v>
      </c>
      <c r="B6544" s="54">
        <v>36139</v>
      </c>
      <c r="C6544" s="52">
        <v>4.95</v>
      </c>
      <c r="D6544" s="9"/>
    </row>
    <row r="6545" spans="1:4" x14ac:dyDescent="0.25">
      <c r="A6545" s="7" t="str">
        <f t="shared" si="102"/>
        <v>1998.4</v>
      </c>
      <c r="B6545" s="54">
        <v>36138</v>
      </c>
      <c r="C6545" s="52">
        <v>4.97</v>
      </c>
      <c r="D6545" s="9"/>
    </row>
    <row r="6546" spans="1:4" x14ac:dyDescent="0.25">
      <c r="A6546" s="7" t="str">
        <f t="shared" si="102"/>
        <v>1998.4</v>
      </c>
      <c r="B6546" s="54">
        <v>36137</v>
      </c>
      <c r="C6546" s="52">
        <v>5</v>
      </c>
      <c r="D6546" s="9"/>
    </row>
    <row r="6547" spans="1:4" x14ac:dyDescent="0.25">
      <c r="A6547" s="7" t="str">
        <f t="shared" si="102"/>
        <v>1998.4</v>
      </c>
      <c r="B6547" s="54">
        <v>36136</v>
      </c>
      <c r="C6547" s="52">
        <v>5.05</v>
      </c>
      <c r="D6547" s="9"/>
    </row>
    <row r="6548" spans="1:4" x14ac:dyDescent="0.25">
      <c r="A6548" s="7" t="str">
        <f t="shared" si="102"/>
        <v>1998.4</v>
      </c>
      <c r="B6548" s="54">
        <v>36133</v>
      </c>
      <c r="C6548" s="52">
        <v>5.05</v>
      </c>
      <c r="D6548" s="9"/>
    </row>
    <row r="6549" spans="1:4" x14ac:dyDescent="0.25">
      <c r="A6549" s="7" t="str">
        <f t="shared" si="102"/>
        <v>1998.4</v>
      </c>
      <c r="B6549" s="54">
        <v>36132</v>
      </c>
      <c r="C6549" s="52">
        <v>5.0199999999999996</v>
      </c>
      <c r="D6549" s="9"/>
    </row>
    <row r="6550" spans="1:4" x14ac:dyDescent="0.25">
      <c r="A6550" s="7" t="str">
        <f t="shared" si="102"/>
        <v>1998.4</v>
      </c>
      <c r="B6550" s="54">
        <v>36131</v>
      </c>
      <c r="C6550" s="52">
        <v>5.03</v>
      </c>
      <c r="D6550" s="9"/>
    </row>
    <row r="6551" spans="1:4" x14ac:dyDescent="0.25">
      <c r="A6551" s="7" t="str">
        <f t="shared" si="102"/>
        <v>1998.4</v>
      </c>
      <c r="B6551" s="54">
        <v>36130</v>
      </c>
      <c r="C6551" s="52">
        <v>5.0599999999999996</v>
      </c>
      <c r="D6551" s="9"/>
    </row>
    <row r="6552" spans="1:4" x14ac:dyDescent="0.25">
      <c r="A6552" s="7" t="str">
        <f t="shared" si="102"/>
        <v>1998.4</v>
      </c>
      <c r="B6552" s="54">
        <v>36129</v>
      </c>
      <c r="C6552" s="52">
        <v>5.08</v>
      </c>
      <c r="D6552" s="9"/>
    </row>
    <row r="6553" spans="1:4" x14ac:dyDescent="0.25">
      <c r="A6553" s="7" t="str">
        <f t="shared" si="102"/>
        <v>1998.4</v>
      </c>
      <c r="B6553" s="54">
        <v>36126</v>
      </c>
      <c r="C6553" s="52">
        <v>5.16</v>
      </c>
      <c r="D6553" s="9"/>
    </row>
    <row r="6554" spans="1:4" x14ac:dyDescent="0.25">
      <c r="A6554" s="7" t="str">
        <f t="shared" si="102"/>
        <v>1998.4</v>
      </c>
      <c r="B6554" s="54">
        <v>36125</v>
      </c>
      <c r="C6554" s="52">
        <v>5.19</v>
      </c>
      <c r="D6554" s="9"/>
    </row>
    <row r="6555" spans="1:4" x14ac:dyDescent="0.25">
      <c r="A6555" s="7" t="str">
        <f t="shared" si="102"/>
        <v>1998.4</v>
      </c>
      <c r="B6555" s="54">
        <v>36124</v>
      </c>
      <c r="C6555" s="52">
        <v>5.19</v>
      </c>
      <c r="D6555" s="9"/>
    </row>
    <row r="6556" spans="1:4" x14ac:dyDescent="0.25">
      <c r="A6556" s="7" t="str">
        <f t="shared" si="102"/>
        <v>1998.4</v>
      </c>
      <c r="B6556" s="54">
        <v>36123</v>
      </c>
      <c r="C6556" s="52">
        <v>5.23</v>
      </c>
      <c r="D6556" s="9"/>
    </row>
    <row r="6557" spans="1:4" x14ac:dyDescent="0.25">
      <c r="A6557" s="7" t="str">
        <f t="shared" si="102"/>
        <v>1998.4</v>
      </c>
      <c r="B6557" s="54">
        <v>36122</v>
      </c>
      <c r="C6557" s="52">
        <v>5.25</v>
      </c>
      <c r="D6557" s="9"/>
    </row>
    <row r="6558" spans="1:4" x14ac:dyDescent="0.25">
      <c r="A6558" s="7" t="str">
        <f t="shared" si="102"/>
        <v>1998.4</v>
      </c>
      <c r="B6558" s="54">
        <v>36119</v>
      </c>
      <c r="C6558" s="52">
        <v>5.22</v>
      </c>
      <c r="D6558" s="9"/>
    </row>
    <row r="6559" spans="1:4" x14ac:dyDescent="0.25">
      <c r="A6559" s="7" t="str">
        <f t="shared" si="102"/>
        <v>1998.4</v>
      </c>
      <c r="B6559" s="54">
        <v>36118</v>
      </c>
      <c r="C6559" s="52">
        <v>5.25</v>
      </c>
      <c r="D6559" s="9"/>
    </row>
    <row r="6560" spans="1:4" x14ac:dyDescent="0.25">
      <c r="A6560" s="7" t="str">
        <f t="shared" si="102"/>
        <v>1998.4</v>
      </c>
      <c r="B6560" s="54">
        <v>36117</v>
      </c>
      <c r="C6560" s="52">
        <v>5.25</v>
      </c>
      <c r="D6560" s="9"/>
    </row>
    <row r="6561" spans="1:4" x14ac:dyDescent="0.25">
      <c r="A6561" s="7" t="str">
        <f t="shared" si="102"/>
        <v>1998.4</v>
      </c>
      <c r="B6561" s="54">
        <v>36116</v>
      </c>
      <c r="C6561" s="52">
        <v>5.3</v>
      </c>
      <c r="D6561" s="9"/>
    </row>
    <row r="6562" spans="1:4" x14ac:dyDescent="0.25">
      <c r="A6562" s="7" t="str">
        <f t="shared" si="102"/>
        <v>1998.4</v>
      </c>
      <c r="B6562" s="54">
        <v>36115</v>
      </c>
      <c r="C6562" s="52">
        <v>5.28</v>
      </c>
      <c r="D6562" s="9"/>
    </row>
    <row r="6563" spans="1:4" x14ac:dyDescent="0.25">
      <c r="A6563" s="7" t="str">
        <f t="shared" si="102"/>
        <v>1998.4</v>
      </c>
      <c r="B6563" s="54">
        <v>36112</v>
      </c>
      <c r="C6563" s="52">
        <v>5.26</v>
      </c>
      <c r="D6563" s="9"/>
    </row>
    <row r="6564" spans="1:4" x14ac:dyDescent="0.25">
      <c r="A6564" s="7" t="str">
        <f t="shared" si="102"/>
        <v>1998.4</v>
      </c>
      <c r="B6564" s="54">
        <v>36111</v>
      </c>
      <c r="C6564" s="52">
        <v>5.25</v>
      </c>
      <c r="D6564" s="9"/>
    </row>
    <row r="6565" spans="1:4" x14ac:dyDescent="0.25">
      <c r="A6565" s="7" t="str">
        <f t="shared" si="102"/>
        <v>1998.4</v>
      </c>
      <c r="B6565" s="54">
        <v>36110</v>
      </c>
      <c r="C6565" s="52">
        <v>5.29</v>
      </c>
      <c r="D6565" s="9"/>
    </row>
    <row r="6566" spans="1:4" x14ac:dyDescent="0.25">
      <c r="A6566" s="7" t="str">
        <f t="shared" si="102"/>
        <v>1998.4</v>
      </c>
      <c r="B6566" s="54">
        <v>36109</v>
      </c>
      <c r="C6566" s="52">
        <v>5.27</v>
      </c>
      <c r="D6566" s="9"/>
    </row>
    <row r="6567" spans="1:4" x14ac:dyDescent="0.25">
      <c r="A6567" s="7" t="str">
        <f t="shared" si="102"/>
        <v>1998.4</v>
      </c>
      <c r="B6567" s="54">
        <v>36108</v>
      </c>
      <c r="C6567" s="52">
        <v>5.28</v>
      </c>
      <c r="D6567" s="9"/>
    </row>
    <row r="6568" spans="1:4" x14ac:dyDescent="0.25">
      <c r="A6568" s="7" t="str">
        <f t="shared" si="102"/>
        <v>1998.4</v>
      </c>
      <c r="B6568" s="54">
        <v>36105</v>
      </c>
      <c r="C6568" s="52">
        <v>5.37</v>
      </c>
      <c r="D6568" s="9"/>
    </row>
    <row r="6569" spans="1:4" x14ac:dyDescent="0.25">
      <c r="A6569" s="7" t="str">
        <f t="shared" si="102"/>
        <v>1998.4</v>
      </c>
      <c r="B6569" s="54">
        <v>36104</v>
      </c>
      <c r="C6569" s="52">
        <v>5.29</v>
      </c>
      <c r="D6569" s="9"/>
    </row>
    <row r="6570" spans="1:4" x14ac:dyDescent="0.25">
      <c r="A6570" s="7" t="str">
        <f t="shared" si="102"/>
        <v>1998.4</v>
      </c>
      <c r="B6570" s="54">
        <v>36103</v>
      </c>
      <c r="C6570" s="52">
        <v>5.34</v>
      </c>
      <c r="D6570" s="9"/>
    </row>
    <row r="6571" spans="1:4" x14ac:dyDescent="0.25">
      <c r="A6571" s="7" t="str">
        <f t="shared" si="102"/>
        <v>1998.4</v>
      </c>
      <c r="B6571" s="54">
        <v>36102</v>
      </c>
      <c r="C6571" s="52">
        <v>5.22</v>
      </c>
      <c r="D6571" s="9"/>
    </row>
    <row r="6572" spans="1:4" x14ac:dyDescent="0.25">
      <c r="A6572" s="7" t="str">
        <f t="shared" si="102"/>
        <v>1998.4</v>
      </c>
      <c r="B6572" s="54">
        <v>36101</v>
      </c>
      <c r="C6572" s="52">
        <v>5.23</v>
      </c>
      <c r="D6572" s="9"/>
    </row>
    <row r="6573" spans="1:4" x14ac:dyDescent="0.25">
      <c r="A6573" s="7" t="str">
        <f t="shared" si="102"/>
        <v>1998.4</v>
      </c>
      <c r="B6573" s="54">
        <v>36098</v>
      </c>
      <c r="C6573" s="52">
        <v>5.15</v>
      </c>
      <c r="D6573" s="9"/>
    </row>
    <row r="6574" spans="1:4" x14ac:dyDescent="0.25">
      <c r="A6574" s="7" t="str">
        <f t="shared" si="102"/>
        <v>1998.4</v>
      </c>
      <c r="B6574" s="54">
        <v>36097</v>
      </c>
      <c r="C6574" s="52">
        <v>5.09</v>
      </c>
      <c r="D6574" s="9"/>
    </row>
    <row r="6575" spans="1:4" x14ac:dyDescent="0.25">
      <c r="A6575" s="7" t="str">
        <f t="shared" si="102"/>
        <v>1998.4</v>
      </c>
      <c r="B6575" s="54">
        <v>36096</v>
      </c>
      <c r="C6575" s="52">
        <v>5.13</v>
      </c>
      <c r="D6575" s="9"/>
    </row>
    <row r="6576" spans="1:4" x14ac:dyDescent="0.25">
      <c r="A6576" s="7" t="str">
        <f t="shared" si="102"/>
        <v>1998.4</v>
      </c>
      <c r="B6576" s="54">
        <v>36095</v>
      </c>
      <c r="C6576" s="52">
        <v>5.08</v>
      </c>
      <c r="D6576" s="9"/>
    </row>
    <row r="6577" spans="1:4" x14ac:dyDescent="0.25">
      <c r="A6577" s="7" t="str">
        <f t="shared" si="102"/>
        <v>1998.4</v>
      </c>
      <c r="B6577" s="54">
        <v>36094</v>
      </c>
      <c r="C6577" s="52">
        <v>5.13</v>
      </c>
      <c r="D6577" s="9"/>
    </row>
    <row r="6578" spans="1:4" x14ac:dyDescent="0.25">
      <c r="A6578" s="7" t="str">
        <f t="shared" si="102"/>
        <v>1998.4</v>
      </c>
      <c r="B6578" s="54">
        <v>36091</v>
      </c>
      <c r="C6578" s="52">
        <v>5.16</v>
      </c>
      <c r="D6578" s="9"/>
    </row>
    <row r="6579" spans="1:4" x14ac:dyDescent="0.25">
      <c r="A6579" s="7" t="str">
        <f t="shared" si="102"/>
        <v>1998.4</v>
      </c>
      <c r="B6579" s="54">
        <v>36090</v>
      </c>
      <c r="C6579" s="52">
        <v>5.13</v>
      </c>
      <c r="D6579" s="9"/>
    </row>
    <row r="6580" spans="1:4" x14ac:dyDescent="0.25">
      <c r="A6580" s="7" t="str">
        <f t="shared" si="102"/>
        <v>1998.4</v>
      </c>
      <c r="B6580" s="54">
        <v>36089</v>
      </c>
      <c r="C6580" s="52">
        <v>5.08</v>
      </c>
      <c r="D6580" s="9"/>
    </row>
    <row r="6581" spans="1:4" x14ac:dyDescent="0.25">
      <c r="A6581" s="7" t="str">
        <f t="shared" si="102"/>
        <v>1998.4</v>
      </c>
      <c r="B6581" s="54">
        <v>36088</v>
      </c>
      <c r="C6581" s="52">
        <v>5.0599999999999996</v>
      </c>
      <c r="D6581" s="9"/>
    </row>
    <row r="6582" spans="1:4" x14ac:dyDescent="0.25">
      <c r="A6582" s="7" t="str">
        <f t="shared" si="102"/>
        <v>1998.4</v>
      </c>
      <c r="B6582" s="54">
        <v>36087</v>
      </c>
      <c r="C6582" s="52">
        <v>4.9800000000000004</v>
      </c>
      <c r="D6582" s="9"/>
    </row>
    <row r="6583" spans="1:4" x14ac:dyDescent="0.25">
      <c r="A6583" s="7" t="str">
        <f t="shared" si="102"/>
        <v>1998.4</v>
      </c>
      <c r="B6583" s="54">
        <v>36084</v>
      </c>
      <c r="C6583" s="52">
        <v>4.96</v>
      </c>
      <c r="D6583" s="9"/>
    </row>
    <row r="6584" spans="1:4" x14ac:dyDescent="0.25">
      <c r="A6584" s="7" t="str">
        <f t="shared" si="102"/>
        <v>1998.4</v>
      </c>
      <c r="B6584" s="54">
        <v>36083</v>
      </c>
      <c r="C6584" s="52">
        <v>5.0199999999999996</v>
      </c>
      <c r="D6584" s="9"/>
    </row>
    <row r="6585" spans="1:4" x14ac:dyDescent="0.25">
      <c r="A6585" s="7" t="str">
        <f t="shared" si="102"/>
        <v>1998.4</v>
      </c>
      <c r="B6585" s="54">
        <v>36082</v>
      </c>
      <c r="C6585" s="52">
        <v>5</v>
      </c>
      <c r="D6585" s="9"/>
    </row>
    <row r="6586" spans="1:4" x14ac:dyDescent="0.25">
      <c r="A6586" s="7" t="str">
        <f t="shared" si="102"/>
        <v>1998.4</v>
      </c>
      <c r="B6586" s="54">
        <v>36081</v>
      </c>
      <c r="C6586" s="52">
        <v>5.0999999999999996</v>
      </c>
      <c r="D6586" s="9"/>
    </row>
    <row r="6587" spans="1:4" x14ac:dyDescent="0.25">
      <c r="A6587" s="7" t="str">
        <f t="shared" si="102"/>
        <v>1998.4</v>
      </c>
      <c r="B6587" s="54">
        <v>36080</v>
      </c>
      <c r="C6587" s="52">
        <v>5.12</v>
      </c>
      <c r="D6587" s="9"/>
    </row>
    <row r="6588" spans="1:4" x14ac:dyDescent="0.25">
      <c r="A6588" s="7" t="str">
        <f t="shared" si="102"/>
        <v>1998.4</v>
      </c>
      <c r="B6588" s="54">
        <v>36077</v>
      </c>
      <c r="C6588" s="52">
        <v>5.13</v>
      </c>
      <c r="D6588" s="9"/>
    </row>
    <row r="6589" spans="1:4" x14ac:dyDescent="0.25">
      <c r="A6589" s="7" t="str">
        <f t="shared" si="102"/>
        <v>1998.4</v>
      </c>
      <c r="B6589" s="54">
        <v>36076</v>
      </c>
      <c r="C6589" s="52">
        <v>4.99</v>
      </c>
      <c r="D6589" s="9"/>
    </row>
    <row r="6590" spans="1:4" x14ac:dyDescent="0.25">
      <c r="A6590" s="7" t="str">
        <f t="shared" si="102"/>
        <v>1998.4</v>
      </c>
      <c r="B6590" s="54">
        <v>36075</v>
      </c>
      <c r="C6590" s="52">
        <v>4.83</v>
      </c>
      <c r="D6590" s="9"/>
    </row>
    <row r="6591" spans="1:4" x14ac:dyDescent="0.25">
      <c r="A6591" s="7" t="str">
        <f t="shared" si="102"/>
        <v>1998.4</v>
      </c>
      <c r="B6591" s="54">
        <v>36074</v>
      </c>
      <c r="C6591" s="52">
        <v>4.75</v>
      </c>
      <c r="D6591" s="9"/>
    </row>
    <row r="6592" spans="1:4" x14ac:dyDescent="0.25">
      <c r="A6592" s="7" t="str">
        <f t="shared" si="102"/>
        <v>1998.4</v>
      </c>
      <c r="B6592" s="54">
        <v>36073</v>
      </c>
      <c r="C6592" s="52">
        <v>4.7</v>
      </c>
      <c r="D6592" s="9"/>
    </row>
    <row r="6593" spans="1:4" x14ac:dyDescent="0.25">
      <c r="A6593" s="7" t="str">
        <f t="shared" si="102"/>
        <v>1998.4</v>
      </c>
      <c r="B6593" s="54">
        <v>36070</v>
      </c>
      <c r="C6593" s="52">
        <v>4.8499999999999996</v>
      </c>
      <c r="D6593" s="9"/>
    </row>
    <row r="6594" spans="1:4" x14ac:dyDescent="0.25">
      <c r="A6594" s="7" t="str">
        <f t="shared" si="102"/>
        <v>1998.4</v>
      </c>
      <c r="B6594" s="54">
        <v>36069</v>
      </c>
      <c r="C6594" s="52">
        <v>4.9000000000000004</v>
      </c>
      <c r="D6594" s="9"/>
    </row>
    <row r="6595" spans="1:4" x14ac:dyDescent="0.25">
      <c r="A6595" s="7" t="str">
        <f t="shared" si="102"/>
        <v>1998.3</v>
      </c>
      <c r="B6595" s="54">
        <v>36068</v>
      </c>
      <c r="C6595" s="52">
        <v>4.9800000000000004</v>
      </c>
      <c r="D6595" s="9"/>
    </row>
    <row r="6596" spans="1:4" x14ac:dyDescent="0.25">
      <c r="A6596" s="7" t="str">
        <f t="shared" ref="A6596:A6659" si="103">YEAR(B6596)&amp;"."&amp;INT((MONTH(B6596)-1)/3)+1</f>
        <v>1998.3</v>
      </c>
      <c r="B6596" s="54">
        <v>36067</v>
      </c>
      <c r="C6596" s="52">
        <v>5.0999999999999996</v>
      </c>
      <c r="D6596" s="9"/>
    </row>
    <row r="6597" spans="1:4" x14ac:dyDescent="0.25">
      <c r="A6597" s="7" t="str">
        <f t="shared" si="103"/>
        <v>1998.3</v>
      </c>
      <c r="B6597" s="54">
        <v>36066</v>
      </c>
      <c r="C6597" s="52">
        <v>5.15</v>
      </c>
      <c r="D6597" s="9"/>
    </row>
    <row r="6598" spans="1:4" x14ac:dyDescent="0.25">
      <c r="A6598" s="7" t="str">
        <f t="shared" si="103"/>
        <v>1998.3</v>
      </c>
      <c r="B6598" s="54">
        <v>36063</v>
      </c>
      <c r="C6598" s="52">
        <v>5.13</v>
      </c>
      <c r="D6598" s="9"/>
    </row>
    <row r="6599" spans="1:4" x14ac:dyDescent="0.25">
      <c r="A6599" s="7" t="str">
        <f t="shared" si="103"/>
        <v>1998.3</v>
      </c>
      <c r="B6599" s="54">
        <v>36062</v>
      </c>
      <c r="C6599" s="52">
        <v>5.15</v>
      </c>
      <c r="D6599" s="9"/>
    </row>
    <row r="6600" spans="1:4" x14ac:dyDescent="0.25">
      <c r="A6600" s="7" t="str">
        <f t="shared" si="103"/>
        <v>1998.3</v>
      </c>
      <c r="B6600" s="54">
        <v>36061</v>
      </c>
      <c r="C6600" s="52">
        <v>5.16</v>
      </c>
      <c r="D6600" s="9"/>
    </row>
    <row r="6601" spans="1:4" x14ac:dyDescent="0.25">
      <c r="A6601" s="7" t="str">
        <f t="shared" si="103"/>
        <v>1998.3</v>
      </c>
      <c r="B6601" s="54">
        <v>36060</v>
      </c>
      <c r="C6601" s="52">
        <v>5.16</v>
      </c>
      <c r="D6601" s="9"/>
    </row>
    <row r="6602" spans="1:4" x14ac:dyDescent="0.25">
      <c r="A6602" s="7" t="str">
        <f t="shared" si="103"/>
        <v>1998.3</v>
      </c>
      <c r="B6602" s="54">
        <v>36059</v>
      </c>
      <c r="C6602" s="52">
        <v>5.12</v>
      </c>
      <c r="D6602" s="9"/>
    </row>
    <row r="6603" spans="1:4" x14ac:dyDescent="0.25">
      <c r="A6603" s="7" t="str">
        <f t="shared" si="103"/>
        <v>1998.3</v>
      </c>
      <c r="B6603" s="54">
        <v>36056</v>
      </c>
      <c r="C6603" s="52">
        <v>5.15</v>
      </c>
      <c r="D6603" s="9"/>
    </row>
    <row r="6604" spans="1:4" x14ac:dyDescent="0.25">
      <c r="A6604" s="7" t="str">
        <f t="shared" si="103"/>
        <v>1998.3</v>
      </c>
      <c r="B6604" s="54">
        <v>36055</v>
      </c>
      <c r="C6604" s="52">
        <v>5.18</v>
      </c>
      <c r="D6604" s="9"/>
    </row>
    <row r="6605" spans="1:4" x14ac:dyDescent="0.25">
      <c r="A6605" s="7" t="str">
        <f t="shared" si="103"/>
        <v>1998.3</v>
      </c>
      <c r="B6605" s="54">
        <v>36054</v>
      </c>
      <c r="C6605" s="52">
        <v>5.23</v>
      </c>
      <c r="D6605" s="9"/>
    </row>
    <row r="6606" spans="1:4" x14ac:dyDescent="0.25">
      <c r="A6606" s="7" t="str">
        <f t="shared" si="103"/>
        <v>1998.3</v>
      </c>
      <c r="B6606" s="54">
        <v>36053</v>
      </c>
      <c r="C6606" s="52">
        <v>5.25</v>
      </c>
      <c r="D6606" s="9"/>
    </row>
    <row r="6607" spans="1:4" x14ac:dyDescent="0.25">
      <c r="A6607" s="7" t="str">
        <f t="shared" si="103"/>
        <v>1998.3</v>
      </c>
      <c r="B6607" s="54">
        <v>36052</v>
      </c>
      <c r="C6607" s="52">
        <v>5.23</v>
      </c>
      <c r="D6607" s="9"/>
    </row>
    <row r="6608" spans="1:4" x14ac:dyDescent="0.25">
      <c r="A6608" s="7" t="str">
        <f t="shared" si="103"/>
        <v>1998.3</v>
      </c>
      <c r="B6608" s="54">
        <v>36049</v>
      </c>
      <c r="C6608" s="52">
        <v>5.23</v>
      </c>
      <c r="D6608" s="9"/>
    </row>
    <row r="6609" spans="1:4" x14ac:dyDescent="0.25">
      <c r="A6609" s="7" t="str">
        <f t="shared" si="103"/>
        <v>1998.3</v>
      </c>
      <c r="B6609" s="54">
        <v>36048</v>
      </c>
      <c r="C6609" s="52">
        <v>5.18</v>
      </c>
      <c r="D6609" s="9"/>
    </row>
    <row r="6610" spans="1:4" x14ac:dyDescent="0.25">
      <c r="A6610" s="7" t="str">
        <f t="shared" si="103"/>
        <v>1998.3</v>
      </c>
      <c r="B6610" s="54">
        <v>36047</v>
      </c>
      <c r="C6610" s="52">
        <v>5.28</v>
      </c>
      <c r="D6610" s="9"/>
    </row>
    <row r="6611" spans="1:4" x14ac:dyDescent="0.25">
      <c r="A6611" s="7" t="str">
        <f t="shared" si="103"/>
        <v>1998.3</v>
      </c>
      <c r="B6611" s="54">
        <v>36046</v>
      </c>
      <c r="C6611" s="52">
        <v>5.34</v>
      </c>
      <c r="D6611" s="9"/>
    </row>
    <row r="6612" spans="1:4" x14ac:dyDescent="0.25">
      <c r="A6612" s="7" t="str">
        <f t="shared" si="103"/>
        <v>1998.3</v>
      </c>
      <c r="B6612" s="54">
        <v>36045</v>
      </c>
      <c r="C6612" s="52">
        <v>5.29</v>
      </c>
      <c r="D6612" s="9"/>
    </row>
    <row r="6613" spans="1:4" x14ac:dyDescent="0.25">
      <c r="A6613" s="7" t="str">
        <f t="shared" si="103"/>
        <v>1998.3</v>
      </c>
      <c r="B6613" s="54">
        <v>36042</v>
      </c>
      <c r="C6613" s="52">
        <v>5.29</v>
      </c>
      <c r="D6613" s="9"/>
    </row>
    <row r="6614" spans="1:4" x14ac:dyDescent="0.25">
      <c r="A6614" s="7" t="str">
        <f t="shared" si="103"/>
        <v>1998.3</v>
      </c>
      <c r="B6614" s="54">
        <v>36041</v>
      </c>
      <c r="C6614" s="52">
        <v>5.31</v>
      </c>
      <c r="D6614" s="9"/>
    </row>
    <row r="6615" spans="1:4" x14ac:dyDescent="0.25">
      <c r="A6615" s="7" t="str">
        <f t="shared" si="103"/>
        <v>1998.3</v>
      </c>
      <c r="B6615" s="54">
        <v>36040</v>
      </c>
      <c r="C6615" s="52">
        <v>5.34</v>
      </c>
      <c r="D6615" s="9"/>
    </row>
    <row r="6616" spans="1:4" x14ac:dyDescent="0.25">
      <c r="A6616" s="7" t="str">
        <f t="shared" si="103"/>
        <v>1998.3</v>
      </c>
      <c r="B6616" s="54">
        <v>36039</v>
      </c>
      <c r="C6616" s="52">
        <v>5.34</v>
      </c>
      <c r="D6616" s="9"/>
    </row>
    <row r="6617" spans="1:4" x14ac:dyDescent="0.25">
      <c r="A6617" s="7" t="str">
        <f t="shared" si="103"/>
        <v>1998.3</v>
      </c>
      <c r="B6617" s="54">
        <v>36038</v>
      </c>
      <c r="C6617" s="52">
        <v>5.3</v>
      </c>
      <c r="D6617" s="9"/>
    </row>
    <row r="6618" spans="1:4" x14ac:dyDescent="0.25">
      <c r="A6618" s="7" t="str">
        <f t="shared" si="103"/>
        <v>1998.3</v>
      </c>
      <c r="B6618" s="54">
        <v>36035</v>
      </c>
      <c r="C6618" s="52">
        <v>5.37</v>
      </c>
      <c r="D6618" s="9"/>
    </row>
    <row r="6619" spans="1:4" x14ac:dyDescent="0.25">
      <c r="A6619" s="7" t="str">
        <f t="shared" si="103"/>
        <v>1998.3</v>
      </c>
      <c r="B6619" s="54">
        <v>36034</v>
      </c>
      <c r="C6619" s="52">
        <v>5.38</v>
      </c>
      <c r="D6619" s="9"/>
    </row>
    <row r="6620" spans="1:4" x14ac:dyDescent="0.25">
      <c r="A6620" s="7" t="str">
        <f t="shared" si="103"/>
        <v>1998.3</v>
      </c>
      <c r="B6620" s="54">
        <v>36033</v>
      </c>
      <c r="C6620" s="52">
        <v>5.44</v>
      </c>
      <c r="D6620" s="9"/>
    </row>
    <row r="6621" spans="1:4" x14ac:dyDescent="0.25">
      <c r="A6621" s="7" t="str">
        <f t="shared" si="103"/>
        <v>1998.3</v>
      </c>
      <c r="B6621" s="54">
        <v>36032</v>
      </c>
      <c r="C6621" s="52">
        <v>5.44</v>
      </c>
      <c r="D6621" s="9"/>
    </row>
    <row r="6622" spans="1:4" x14ac:dyDescent="0.25">
      <c r="A6622" s="7" t="str">
        <f t="shared" si="103"/>
        <v>1998.3</v>
      </c>
      <c r="B6622" s="54">
        <v>36031</v>
      </c>
      <c r="C6622" s="52">
        <v>5.48</v>
      </c>
      <c r="D6622" s="9"/>
    </row>
    <row r="6623" spans="1:4" x14ac:dyDescent="0.25">
      <c r="A6623" s="7" t="str">
        <f t="shared" si="103"/>
        <v>1998.3</v>
      </c>
      <c r="B6623" s="54">
        <v>36028</v>
      </c>
      <c r="C6623" s="52">
        <v>5.46</v>
      </c>
      <c r="D6623" s="9"/>
    </row>
    <row r="6624" spans="1:4" x14ac:dyDescent="0.25">
      <c r="A6624" s="7" t="str">
        <f t="shared" si="103"/>
        <v>1998.3</v>
      </c>
      <c r="B6624" s="54">
        <v>36027</v>
      </c>
      <c r="C6624" s="52">
        <v>5.52</v>
      </c>
      <c r="D6624" s="9"/>
    </row>
    <row r="6625" spans="1:4" x14ac:dyDescent="0.25">
      <c r="A6625" s="7" t="str">
        <f t="shared" si="103"/>
        <v>1998.3</v>
      </c>
      <c r="B6625" s="54">
        <v>36026</v>
      </c>
      <c r="C6625" s="52">
        <v>5.56</v>
      </c>
      <c r="D6625" s="9"/>
    </row>
    <row r="6626" spans="1:4" x14ac:dyDescent="0.25">
      <c r="A6626" s="7" t="str">
        <f t="shared" si="103"/>
        <v>1998.3</v>
      </c>
      <c r="B6626" s="54">
        <v>36025</v>
      </c>
      <c r="C6626" s="52">
        <v>5.56</v>
      </c>
      <c r="D6626" s="9"/>
    </row>
    <row r="6627" spans="1:4" x14ac:dyDescent="0.25">
      <c r="A6627" s="7" t="str">
        <f t="shared" si="103"/>
        <v>1998.3</v>
      </c>
      <c r="B6627" s="54">
        <v>36024</v>
      </c>
      <c r="C6627" s="52">
        <v>5.56</v>
      </c>
      <c r="D6627" s="9"/>
    </row>
    <row r="6628" spans="1:4" x14ac:dyDescent="0.25">
      <c r="A6628" s="7" t="str">
        <f t="shared" si="103"/>
        <v>1998.3</v>
      </c>
      <c r="B6628" s="54">
        <v>36021</v>
      </c>
      <c r="C6628" s="52">
        <v>5.55</v>
      </c>
      <c r="D6628" s="9"/>
    </row>
    <row r="6629" spans="1:4" x14ac:dyDescent="0.25">
      <c r="A6629" s="7" t="str">
        <f t="shared" si="103"/>
        <v>1998.3</v>
      </c>
      <c r="B6629" s="54">
        <v>36020</v>
      </c>
      <c r="C6629" s="52">
        <v>5.6</v>
      </c>
      <c r="D6629" s="9"/>
    </row>
    <row r="6630" spans="1:4" x14ac:dyDescent="0.25">
      <c r="A6630" s="7" t="str">
        <f t="shared" si="103"/>
        <v>1998.3</v>
      </c>
      <c r="B6630" s="54">
        <v>36019</v>
      </c>
      <c r="C6630" s="52">
        <v>5.62</v>
      </c>
      <c r="D6630" s="9"/>
    </row>
    <row r="6631" spans="1:4" x14ac:dyDescent="0.25">
      <c r="A6631" s="7" t="str">
        <f t="shared" si="103"/>
        <v>1998.3</v>
      </c>
      <c r="B6631" s="54">
        <v>36018</v>
      </c>
      <c r="C6631" s="52">
        <v>5.6</v>
      </c>
      <c r="D6631" s="9"/>
    </row>
    <row r="6632" spans="1:4" x14ac:dyDescent="0.25">
      <c r="A6632" s="7" t="str">
        <f t="shared" si="103"/>
        <v>1998.3</v>
      </c>
      <c r="B6632" s="54">
        <v>36017</v>
      </c>
      <c r="C6632" s="52">
        <v>5.63</v>
      </c>
      <c r="D6632" s="9"/>
    </row>
    <row r="6633" spans="1:4" x14ac:dyDescent="0.25">
      <c r="A6633" s="7" t="str">
        <f t="shared" si="103"/>
        <v>1998.3</v>
      </c>
      <c r="B6633" s="54">
        <v>36014</v>
      </c>
      <c r="C6633" s="52">
        <v>5.63</v>
      </c>
      <c r="D6633" s="9"/>
    </row>
    <row r="6634" spans="1:4" x14ac:dyDescent="0.25">
      <c r="A6634" s="7" t="str">
        <f t="shared" si="103"/>
        <v>1998.3</v>
      </c>
      <c r="B6634" s="54">
        <v>36013</v>
      </c>
      <c r="C6634" s="52">
        <v>5.67</v>
      </c>
      <c r="D6634" s="9"/>
    </row>
    <row r="6635" spans="1:4" x14ac:dyDescent="0.25">
      <c r="A6635" s="7" t="str">
        <f t="shared" si="103"/>
        <v>1998.3</v>
      </c>
      <c r="B6635" s="54">
        <v>36012</v>
      </c>
      <c r="C6635" s="52">
        <v>5.66</v>
      </c>
      <c r="D6635" s="9"/>
    </row>
    <row r="6636" spans="1:4" x14ac:dyDescent="0.25">
      <c r="A6636" s="7" t="str">
        <f t="shared" si="103"/>
        <v>1998.3</v>
      </c>
      <c r="B6636" s="54">
        <v>36011</v>
      </c>
      <c r="C6636" s="52">
        <v>5.65</v>
      </c>
      <c r="D6636" s="9"/>
    </row>
    <row r="6637" spans="1:4" x14ac:dyDescent="0.25">
      <c r="A6637" s="7" t="str">
        <f t="shared" si="103"/>
        <v>1998.3</v>
      </c>
      <c r="B6637" s="54">
        <v>36010</v>
      </c>
      <c r="C6637" s="52">
        <v>5.67</v>
      </c>
      <c r="D6637" s="9"/>
    </row>
    <row r="6638" spans="1:4" x14ac:dyDescent="0.25">
      <c r="A6638" s="7" t="str">
        <f t="shared" si="103"/>
        <v>1998.3</v>
      </c>
      <c r="B6638" s="54">
        <v>36007</v>
      </c>
      <c r="C6638" s="52">
        <v>5.72</v>
      </c>
      <c r="D6638" s="9"/>
    </row>
    <row r="6639" spans="1:4" x14ac:dyDescent="0.25">
      <c r="A6639" s="7" t="str">
        <f t="shared" si="103"/>
        <v>1998.3</v>
      </c>
      <c r="B6639" s="54">
        <v>36006</v>
      </c>
      <c r="C6639" s="52">
        <v>5.73</v>
      </c>
      <c r="D6639" s="9"/>
    </row>
    <row r="6640" spans="1:4" x14ac:dyDescent="0.25">
      <c r="A6640" s="7" t="str">
        <f t="shared" si="103"/>
        <v>1998.3</v>
      </c>
      <c r="B6640" s="54">
        <v>36005</v>
      </c>
      <c r="C6640" s="52">
        <v>5.77</v>
      </c>
      <c r="D6640" s="9"/>
    </row>
    <row r="6641" spans="1:4" x14ac:dyDescent="0.25">
      <c r="A6641" s="7" t="str">
        <f t="shared" si="103"/>
        <v>1998.3</v>
      </c>
      <c r="B6641" s="54">
        <v>36004</v>
      </c>
      <c r="C6641" s="52">
        <v>5.74</v>
      </c>
      <c r="D6641" s="9"/>
    </row>
    <row r="6642" spans="1:4" x14ac:dyDescent="0.25">
      <c r="A6642" s="7" t="str">
        <f t="shared" si="103"/>
        <v>1998.3</v>
      </c>
      <c r="B6642" s="54">
        <v>36003</v>
      </c>
      <c r="C6642" s="52">
        <v>5.7</v>
      </c>
      <c r="D6642" s="9"/>
    </row>
    <row r="6643" spans="1:4" x14ac:dyDescent="0.25">
      <c r="A6643" s="7" t="str">
        <f t="shared" si="103"/>
        <v>1998.3</v>
      </c>
      <c r="B6643" s="54">
        <v>36000</v>
      </c>
      <c r="C6643" s="52">
        <v>5.68</v>
      </c>
      <c r="D6643" s="9"/>
    </row>
    <row r="6644" spans="1:4" x14ac:dyDescent="0.25">
      <c r="A6644" s="7" t="str">
        <f t="shared" si="103"/>
        <v>1998.3</v>
      </c>
      <c r="B6644" s="54">
        <v>35999</v>
      </c>
      <c r="C6644" s="52">
        <v>5.66</v>
      </c>
      <c r="D6644" s="9"/>
    </row>
    <row r="6645" spans="1:4" x14ac:dyDescent="0.25">
      <c r="A6645" s="7" t="str">
        <f t="shared" si="103"/>
        <v>1998.3</v>
      </c>
      <c r="B6645" s="54">
        <v>35998</v>
      </c>
      <c r="C6645" s="52">
        <v>5.68</v>
      </c>
      <c r="D6645" s="9"/>
    </row>
    <row r="6646" spans="1:4" x14ac:dyDescent="0.25">
      <c r="A6646" s="7" t="str">
        <f t="shared" si="103"/>
        <v>1998.3</v>
      </c>
      <c r="B6646" s="54">
        <v>35997</v>
      </c>
      <c r="C6646" s="52">
        <v>5.67</v>
      </c>
      <c r="D6646" s="9"/>
    </row>
    <row r="6647" spans="1:4" x14ac:dyDescent="0.25">
      <c r="A6647" s="7" t="str">
        <f t="shared" si="103"/>
        <v>1998.3</v>
      </c>
      <c r="B6647" s="54">
        <v>35996</v>
      </c>
      <c r="C6647" s="52">
        <v>5.71</v>
      </c>
      <c r="D6647" s="9"/>
    </row>
    <row r="6648" spans="1:4" x14ac:dyDescent="0.25">
      <c r="A6648" s="7" t="str">
        <f t="shared" si="103"/>
        <v>1998.3</v>
      </c>
      <c r="B6648" s="54">
        <v>35993</v>
      </c>
      <c r="C6648" s="52">
        <v>5.75</v>
      </c>
      <c r="D6648" s="9"/>
    </row>
    <row r="6649" spans="1:4" x14ac:dyDescent="0.25">
      <c r="A6649" s="7" t="str">
        <f t="shared" si="103"/>
        <v>1998.3</v>
      </c>
      <c r="B6649" s="54">
        <v>35992</v>
      </c>
      <c r="C6649" s="52">
        <v>5.72</v>
      </c>
      <c r="D6649" s="9"/>
    </row>
    <row r="6650" spans="1:4" x14ac:dyDescent="0.25">
      <c r="A6650" s="7" t="str">
        <f t="shared" si="103"/>
        <v>1998.3</v>
      </c>
      <c r="B6650" s="54">
        <v>35991</v>
      </c>
      <c r="C6650" s="52">
        <v>5.7</v>
      </c>
      <c r="D6650" s="9"/>
    </row>
    <row r="6651" spans="1:4" x14ac:dyDescent="0.25">
      <c r="A6651" s="7" t="str">
        <f t="shared" si="103"/>
        <v>1998.3</v>
      </c>
      <c r="B6651" s="54">
        <v>35990</v>
      </c>
      <c r="C6651" s="52">
        <v>5.72</v>
      </c>
      <c r="D6651" s="9"/>
    </row>
    <row r="6652" spans="1:4" x14ac:dyDescent="0.25">
      <c r="A6652" s="7" t="str">
        <f t="shared" si="103"/>
        <v>1998.3</v>
      </c>
      <c r="B6652" s="54">
        <v>35989</v>
      </c>
      <c r="C6652" s="52">
        <v>5.68</v>
      </c>
      <c r="D6652" s="9"/>
    </row>
    <row r="6653" spans="1:4" x14ac:dyDescent="0.25">
      <c r="A6653" s="7" t="str">
        <f t="shared" si="103"/>
        <v>1998.3</v>
      </c>
      <c r="B6653" s="54">
        <v>35986</v>
      </c>
      <c r="C6653" s="52">
        <v>5.63</v>
      </c>
      <c r="D6653" s="9"/>
    </row>
    <row r="6654" spans="1:4" x14ac:dyDescent="0.25">
      <c r="A6654" s="7" t="str">
        <f t="shared" si="103"/>
        <v>1998.3</v>
      </c>
      <c r="B6654" s="54">
        <v>35985</v>
      </c>
      <c r="C6654" s="52">
        <v>5.6</v>
      </c>
      <c r="D6654" s="9"/>
    </row>
    <row r="6655" spans="1:4" x14ac:dyDescent="0.25">
      <c r="A6655" s="7" t="str">
        <f t="shared" si="103"/>
        <v>1998.3</v>
      </c>
      <c r="B6655" s="54">
        <v>35984</v>
      </c>
      <c r="C6655" s="52">
        <v>5.63</v>
      </c>
      <c r="D6655" s="9"/>
    </row>
    <row r="6656" spans="1:4" x14ac:dyDescent="0.25">
      <c r="A6656" s="7" t="str">
        <f t="shared" si="103"/>
        <v>1998.3</v>
      </c>
      <c r="B6656" s="54">
        <v>35983</v>
      </c>
      <c r="C6656" s="52">
        <v>5.6</v>
      </c>
      <c r="D6656" s="9"/>
    </row>
    <row r="6657" spans="1:4" x14ac:dyDescent="0.25">
      <c r="A6657" s="7" t="str">
        <f t="shared" si="103"/>
        <v>1998.3</v>
      </c>
      <c r="B6657" s="54">
        <v>35982</v>
      </c>
      <c r="C6657" s="52">
        <v>5.57</v>
      </c>
      <c r="D6657" s="9"/>
    </row>
    <row r="6658" spans="1:4" x14ac:dyDescent="0.25">
      <c r="A6658" s="7" t="str">
        <f t="shared" si="103"/>
        <v>1998.3</v>
      </c>
      <c r="B6658" s="54">
        <v>35979</v>
      </c>
      <c r="C6658" s="52">
        <v>5.6</v>
      </c>
      <c r="D6658" s="9"/>
    </row>
    <row r="6659" spans="1:4" x14ac:dyDescent="0.25">
      <c r="A6659" s="7" t="str">
        <f t="shared" si="103"/>
        <v>1998.3</v>
      </c>
      <c r="B6659" s="54">
        <v>35978</v>
      </c>
      <c r="C6659" s="52">
        <v>5.6</v>
      </c>
      <c r="D6659" s="9"/>
    </row>
    <row r="6660" spans="1:4" x14ac:dyDescent="0.25">
      <c r="A6660" s="7" t="str">
        <f t="shared" ref="A6660:A6723" si="104">YEAR(B6660)&amp;"."&amp;INT((MONTH(B6660)-1)/3)+1</f>
        <v>1998.3</v>
      </c>
      <c r="B6660" s="54">
        <v>35977</v>
      </c>
      <c r="C6660" s="52">
        <v>5.63</v>
      </c>
      <c r="D6660" s="9"/>
    </row>
    <row r="6661" spans="1:4" x14ac:dyDescent="0.25">
      <c r="A6661" s="7" t="str">
        <f t="shared" si="104"/>
        <v>1998.2</v>
      </c>
      <c r="B6661" s="54">
        <v>35976</v>
      </c>
      <c r="C6661" s="52">
        <v>5.62</v>
      </c>
      <c r="D6661" s="9"/>
    </row>
    <row r="6662" spans="1:4" x14ac:dyDescent="0.25">
      <c r="A6662" s="7" t="str">
        <f t="shared" si="104"/>
        <v>1998.2</v>
      </c>
      <c r="B6662" s="54">
        <v>35975</v>
      </c>
      <c r="C6662" s="52">
        <v>5.65</v>
      </c>
      <c r="D6662" s="9"/>
    </row>
    <row r="6663" spans="1:4" x14ac:dyDescent="0.25">
      <c r="A6663" s="7" t="str">
        <f t="shared" si="104"/>
        <v>1998.2</v>
      </c>
      <c r="B6663" s="54">
        <v>35972</v>
      </c>
      <c r="C6663" s="52">
        <v>5.64</v>
      </c>
      <c r="D6663" s="9"/>
    </row>
    <row r="6664" spans="1:4" x14ac:dyDescent="0.25">
      <c r="A6664" s="7" t="str">
        <f t="shared" si="104"/>
        <v>1998.2</v>
      </c>
      <c r="B6664" s="54">
        <v>35971</v>
      </c>
      <c r="C6664" s="52">
        <v>5.66</v>
      </c>
      <c r="D6664" s="9"/>
    </row>
    <row r="6665" spans="1:4" x14ac:dyDescent="0.25">
      <c r="A6665" s="7" t="str">
        <f t="shared" si="104"/>
        <v>1998.2</v>
      </c>
      <c r="B6665" s="54">
        <v>35970</v>
      </c>
      <c r="C6665" s="52">
        <v>5.66</v>
      </c>
      <c r="D6665" s="9"/>
    </row>
    <row r="6666" spans="1:4" x14ac:dyDescent="0.25">
      <c r="A6666" s="7" t="str">
        <f t="shared" si="104"/>
        <v>1998.2</v>
      </c>
      <c r="B6666" s="54">
        <v>35969</v>
      </c>
      <c r="C6666" s="52">
        <v>5.64</v>
      </c>
      <c r="D6666" s="9"/>
    </row>
    <row r="6667" spans="1:4" x14ac:dyDescent="0.25">
      <c r="A6667" s="7" t="str">
        <f t="shared" si="104"/>
        <v>1998.2</v>
      </c>
      <c r="B6667" s="54">
        <v>35968</v>
      </c>
      <c r="C6667" s="52">
        <v>5.66</v>
      </c>
      <c r="D6667" s="9"/>
    </row>
    <row r="6668" spans="1:4" x14ac:dyDescent="0.25">
      <c r="A6668" s="7" t="str">
        <f t="shared" si="104"/>
        <v>1998.2</v>
      </c>
      <c r="B6668" s="54">
        <v>35965</v>
      </c>
      <c r="C6668" s="52">
        <v>5.67</v>
      </c>
      <c r="D6668" s="9"/>
    </row>
    <row r="6669" spans="1:4" x14ac:dyDescent="0.25">
      <c r="A6669" s="7" t="str">
        <f t="shared" si="104"/>
        <v>1998.2</v>
      </c>
      <c r="B6669" s="54">
        <v>35964</v>
      </c>
      <c r="C6669" s="52">
        <v>5.7</v>
      </c>
      <c r="D6669" s="9"/>
    </row>
    <row r="6670" spans="1:4" x14ac:dyDescent="0.25">
      <c r="A6670" s="7" t="str">
        <f t="shared" si="104"/>
        <v>1998.2</v>
      </c>
      <c r="B6670" s="54">
        <v>35963</v>
      </c>
      <c r="C6670" s="52">
        <v>5.74</v>
      </c>
      <c r="D6670" s="9"/>
    </row>
    <row r="6671" spans="1:4" x14ac:dyDescent="0.25">
      <c r="A6671" s="7" t="str">
        <f t="shared" si="104"/>
        <v>1998.2</v>
      </c>
      <c r="B6671" s="54">
        <v>35962</v>
      </c>
      <c r="C6671" s="52">
        <v>5.65</v>
      </c>
      <c r="D6671" s="9"/>
    </row>
    <row r="6672" spans="1:4" x14ac:dyDescent="0.25">
      <c r="A6672" s="7" t="str">
        <f t="shared" si="104"/>
        <v>1998.2</v>
      </c>
      <c r="B6672" s="54">
        <v>35961</v>
      </c>
      <c r="C6672" s="52">
        <v>5.61</v>
      </c>
      <c r="D6672" s="9"/>
    </row>
    <row r="6673" spans="1:4" x14ac:dyDescent="0.25">
      <c r="A6673" s="7" t="str">
        <f t="shared" si="104"/>
        <v>1998.2</v>
      </c>
      <c r="B6673" s="54">
        <v>35958</v>
      </c>
      <c r="C6673" s="52">
        <v>5.66</v>
      </c>
      <c r="D6673" s="9"/>
    </row>
    <row r="6674" spans="1:4" x14ac:dyDescent="0.25">
      <c r="A6674" s="7" t="str">
        <f t="shared" si="104"/>
        <v>1998.2</v>
      </c>
      <c r="B6674" s="54">
        <v>35957</v>
      </c>
      <c r="C6674" s="52">
        <v>5.65</v>
      </c>
      <c r="D6674" s="9"/>
    </row>
    <row r="6675" spans="1:4" x14ac:dyDescent="0.25">
      <c r="A6675" s="7" t="str">
        <f t="shared" si="104"/>
        <v>1998.2</v>
      </c>
      <c r="B6675" s="54">
        <v>35956</v>
      </c>
      <c r="C6675" s="52">
        <v>5.7</v>
      </c>
      <c r="D6675" s="9"/>
    </row>
    <row r="6676" spans="1:4" x14ac:dyDescent="0.25">
      <c r="A6676" s="7" t="str">
        <f t="shared" si="104"/>
        <v>1998.2</v>
      </c>
      <c r="B6676" s="54">
        <v>35955</v>
      </c>
      <c r="C6676" s="52">
        <v>5.79</v>
      </c>
      <c r="D6676" s="9"/>
    </row>
    <row r="6677" spans="1:4" x14ac:dyDescent="0.25">
      <c r="A6677" s="7" t="str">
        <f t="shared" si="104"/>
        <v>1998.2</v>
      </c>
      <c r="B6677" s="54">
        <v>35954</v>
      </c>
      <c r="C6677" s="52">
        <v>5.79</v>
      </c>
      <c r="D6677" s="9"/>
    </row>
    <row r="6678" spans="1:4" x14ac:dyDescent="0.25">
      <c r="A6678" s="7" t="str">
        <f t="shared" si="104"/>
        <v>1998.2</v>
      </c>
      <c r="B6678" s="54">
        <v>35951</v>
      </c>
      <c r="C6678" s="52">
        <v>5.79</v>
      </c>
      <c r="D6678" s="9"/>
    </row>
    <row r="6679" spans="1:4" x14ac:dyDescent="0.25">
      <c r="A6679" s="7" t="str">
        <f t="shared" si="104"/>
        <v>1998.2</v>
      </c>
      <c r="B6679" s="54">
        <v>35950</v>
      </c>
      <c r="C6679" s="52">
        <v>5.82</v>
      </c>
      <c r="D6679" s="9"/>
    </row>
    <row r="6680" spans="1:4" x14ac:dyDescent="0.25">
      <c r="A6680" s="7" t="str">
        <f t="shared" si="104"/>
        <v>1998.2</v>
      </c>
      <c r="B6680" s="54">
        <v>35949</v>
      </c>
      <c r="C6680" s="52">
        <v>5.8</v>
      </c>
      <c r="D6680" s="9"/>
    </row>
    <row r="6681" spans="1:4" x14ac:dyDescent="0.25">
      <c r="A6681" s="7" t="str">
        <f t="shared" si="104"/>
        <v>1998.2</v>
      </c>
      <c r="B6681" s="54">
        <v>35948</v>
      </c>
      <c r="C6681" s="52">
        <v>5.8</v>
      </c>
      <c r="D6681" s="9"/>
    </row>
    <row r="6682" spans="1:4" x14ac:dyDescent="0.25">
      <c r="A6682" s="7" t="str">
        <f t="shared" si="104"/>
        <v>1998.2</v>
      </c>
      <c r="B6682" s="54">
        <v>35947</v>
      </c>
      <c r="C6682" s="52">
        <v>5.78</v>
      </c>
      <c r="D6682" s="9"/>
    </row>
    <row r="6683" spans="1:4" x14ac:dyDescent="0.25">
      <c r="A6683" s="7" t="str">
        <f t="shared" si="104"/>
        <v>1998.2</v>
      </c>
      <c r="B6683" s="54">
        <v>35944</v>
      </c>
      <c r="C6683" s="52">
        <v>5.81</v>
      </c>
      <c r="D6683" s="9"/>
    </row>
    <row r="6684" spans="1:4" x14ac:dyDescent="0.25">
      <c r="A6684" s="7" t="str">
        <f t="shared" si="104"/>
        <v>1998.2</v>
      </c>
      <c r="B6684" s="54">
        <v>35943</v>
      </c>
      <c r="C6684" s="52">
        <v>5.83</v>
      </c>
      <c r="D6684" s="9"/>
    </row>
    <row r="6685" spans="1:4" x14ac:dyDescent="0.25">
      <c r="A6685" s="7" t="str">
        <f t="shared" si="104"/>
        <v>1998.2</v>
      </c>
      <c r="B6685" s="54">
        <v>35942</v>
      </c>
      <c r="C6685" s="52">
        <v>5.83</v>
      </c>
      <c r="D6685" s="9"/>
    </row>
    <row r="6686" spans="1:4" x14ac:dyDescent="0.25">
      <c r="A6686" s="7" t="str">
        <f t="shared" si="104"/>
        <v>1998.2</v>
      </c>
      <c r="B6686" s="54">
        <v>35941</v>
      </c>
      <c r="C6686" s="52">
        <v>5.85</v>
      </c>
      <c r="D6686" s="9"/>
    </row>
    <row r="6687" spans="1:4" x14ac:dyDescent="0.25">
      <c r="A6687" s="7" t="str">
        <f t="shared" si="104"/>
        <v>1998.2</v>
      </c>
      <c r="B6687" s="54">
        <v>35940</v>
      </c>
      <c r="C6687" s="52">
        <v>5.9</v>
      </c>
      <c r="D6687" s="9"/>
    </row>
    <row r="6688" spans="1:4" x14ac:dyDescent="0.25">
      <c r="A6688" s="7" t="str">
        <f t="shared" si="104"/>
        <v>1998.2</v>
      </c>
      <c r="B6688" s="54">
        <v>35937</v>
      </c>
      <c r="C6688" s="52">
        <v>5.9</v>
      </c>
      <c r="D6688" s="9"/>
    </row>
    <row r="6689" spans="1:4" x14ac:dyDescent="0.25">
      <c r="A6689" s="7" t="str">
        <f t="shared" si="104"/>
        <v>1998.2</v>
      </c>
      <c r="B6689" s="54">
        <v>35936</v>
      </c>
      <c r="C6689" s="52">
        <v>5.93</v>
      </c>
      <c r="D6689" s="9"/>
    </row>
    <row r="6690" spans="1:4" x14ac:dyDescent="0.25">
      <c r="A6690" s="7" t="str">
        <f t="shared" si="104"/>
        <v>1998.2</v>
      </c>
      <c r="B6690" s="54">
        <v>35935</v>
      </c>
      <c r="C6690" s="52">
        <v>5.89</v>
      </c>
      <c r="D6690" s="9"/>
    </row>
    <row r="6691" spans="1:4" x14ac:dyDescent="0.25">
      <c r="A6691" s="7" t="str">
        <f t="shared" si="104"/>
        <v>1998.2</v>
      </c>
      <c r="B6691" s="54">
        <v>35934</v>
      </c>
      <c r="C6691" s="52">
        <v>5.94</v>
      </c>
      <c r="D6691" s="9"/>
    </row>
    <row r="6692" spans="1:4" x14ac:dyDescent="0.25">
      <c r="A6692" s="7" t="str">
        <f t="shared" si="104"/>
        <v>1998.2</v>
      </c>
      <c r="B6692" s="54">
        <v>35933</v>
      </c>
      <c r="C6692" s="52">
        <v>5.92</v>
      </c>
      <c r="D6692" s="9"/>
    </row>
    <row r="6693" spans="1:4" x14ac:dyDescent="0.25">
      <c r="A6693" s="7" t="str">
        <f t="shared" si="104"/>
        <v>1998.2</v>
      </c>
      <c r="B6693" s="54">
        <v>35930</v>
      </c>
      <c r="C6693" s="52">
        <v>5.97</v>
      </c>
      <c r="D6693" s="9"/>
    </row>
    <row r="6694" spans="1:4" x14ac:dyDescent="0.25">
      <c r="A6694" s="7" t="str">
        <f t="shared" si="104"/>
        <v>1998.2</v>
      </c>
      <c r="B6694" s="54">
        <v>35929</v>
      </c>
      <c r="C6694" s="52">
        <v>5.98</v>
      </c>
      <c r="D6694" s="9"/>
    </row>
    <row r="6695" spans="1:4" x14ac:dyDescent="0.25">
      <c r="A6695" s="7" t="str">
        <f t="shared" si="104"/>
        <v>1998.2</v>
      </c>
      <c r="B6695" s="54">
        <v>35928</v>
      </c>
      <c r="C6695" s="52">
        <v>5.95</v>
      </c>
      <c r="D6695" s="9"/>
    </row>
    <row r="6696" spans="1:4" x14ac:dyDescent="0.25">
      <c r="A6696" s="7" t="str">
        <f t="shared" si="104"/>
        <v>1998.2</v>
      </c>
      <c r="B6696" s="54">
        <v>35927</v>
      </c>
      <c r="C6696" s="52">
        <v>5.96</v>
      </c>
      <c r="D6696" s="9"/>
    </row>
    <row r="6697" spans="1:4" x14ac:dyDescent="0.25">
      <c r="A6697" s="7" t="str">
        <f t="shared" si="104"/>
        <v>1998.2</v>
      </c>
      <c r="B6697" s="54">
        <v>35926</v>
      </c>
      <c r="C6697" s="52">
        <v>6.04</v>
      </c>
      <c r="D6697" s="9"/>
    </row>
    <row r="6698" spans="1:4" x14ac:dyDescent="0.25">
      <c r="A6698" s="7" t="str">
        <f t="shared" si="104"/>
        <v>1998.2</v>
      </c>
      <c r="B6698" s="54">
        <v>35923</v>
      </c>
      <c r="C6698" s="52">
        <v>5.98</v>
      </c>
      <c r="D6698" s="9"/>
    </row>
    <row r="6699" spans="1:4" x14ac:dyDescent="0.25">
      <c r="A6699" s="7" t="str">
        <f t="shared" si="104"/>
        <v>1998.2</v>
      </c>
      <c r="B6699" s="54">
        <v>35922</v>
      </c>
      <c r="C6699" s="52">
        <v>5.95</v>
      </c>
      <c r="D6699" s="9"/>
    </row>
    <row r="6700" spans="1:4" x14ac:dyDescent="0.25">
      <c r="A6700" s="7" t="str">
        <f t="shared" si="104"/>
        <v>1998.2</v>
      </c>
      <c r="B6700" s="54">
        <v>35921</v>
      </c>
      <c r="C6700" s="52">
        <v>5.94</v>
      </c>
      <c r="D6700" s="9"/>
    </row>
    <row r="6701" spans="1:4" x14ac:dyDescent="0.25">
      <c r="A6701" s="7" t="str">
        <f t="shared" si="104"/>
        <v>1998.2</v>
      </c>
      <c r="B6701" s="54">
        <v>35920</v>
      </c>
      <c r="C6701" s="52">
        <v>5.98</v>
      </c>
      <c r="D6701" s="9"/>
    </row>
    <row r="6702" spans="1:4" x14ac:dyDescent="0.25">
      <c r="A6702" s="7" t="str">
        <f t="shared" si="104"/>
        <v>1998.2</v>
      </c>
      <c r="B6702" s="54">
        <v>35919</v>
      </c>
      <c r="C6702" s="52">
        <v>5.94</v>
      </c>
      <c r="D6702" s="9"/>
    </row>
    <row r="6703" spans="1:4" x14ac:dyDescent="0.25">
      <c r="A6703" s="7" t="str">
        <f t="shared" si="104"/>
        <v>1998.2</v>
      </c>
      <c r="B6703" s="54">
        <v>35916</v>
      </c>
      <c r="C6703" s="52">
        <v>5.94</v>
      </c>
      <c r="D6703" s="9"/>
    </row>
    <row r="6704" spans="1:4" x14ac:dyDescent="0.25">
      <c r="A6704" s="7" t="str">
        <f t="shared" si="104"/>
        <v>1998.2</v>
      </c>
      <c r="B6704" s="54">
        <v>35915</v>
      </c>
      <c r="C6704" s="52">
        <v>5.95</v>
      </c>
      <c r="D6704" s="9"/>
    </row>
    <row r="6705" spans="1:4" x14ac:dyDescent="0.25">
      <c r="A6705" s="7" t="str">
        <f t="shared" si="104"/>
        <v>1998.2</v>
      </c>
      <c r="B6705" s="54">
        <v>35914</v>
      </c>
      <c r="C6705" s="52">
        <v>6.08</v>
      </c>
      <c r="D6705" s="9"/>
    </row>
    <row r="6706" spans="1:4" x14ac:dyDescent="0.25">
      <c r="A6706" s="7" t="str">
        <f t="shared" si="104"/>
        <v>1998.2</v>
      </c>
      <c r="B6706" s="54">
        <v>35913</v>
      </c>
      <c r="C6706" s="52">
        <v>6.07</v>
      </c>
      <c r="D6706" s="9"/>
    </row>
    <row r="6707" spans="1:4" x14ac:dyDescent="0.25">
      <c r="A6707" s="7" t="str">
        <f t="shared" si="104"/>
        <v>1998.2</v>
      </c>
      <c r="B6707" s="54">
        <v>35912</v>
      </c>
      <c r="C6707" s="52">
        <v>6.07</v>
      </c>
      <c r="D6707" s="9"/>
    </row>
    <row r="6708" spans="1:4" x14ac:dyDescent="0.25">
      <c r="A6708" s="7" t="str">
        <f t="shared" si="104"/>
        <v>1998.2</v>
      </c>
      <c r="B6708" s="54">
        <v>35909</v>
      </c>
      <c r="C6708" s="52">
        <v>5.95</v>
      </c>
      <c r="D6708" s="9"/>
    </row>
    <row r="6709" spans="1:4" x14ac:dyDescent="0.25">
      <c r="A6709" s="7" t="str">
        <f t="shared" si="104"/>
        <v>1998.2</v>
      </c>
      <c r="B6709" s="54">
        <v>35908</v>
      </c>
      <c r="C6709" s="52">
        <v>5.98</v>
      </c>
      <c r="D6709" s="9"/>
    </row>
    <row r="6710" spans="1:4" x14ac:dyDescent="0.25">
      <c r="A6710" s="7" t="str">
        <f t="shared" si="104"/>
        <v>1998.2</v>
      </c>
      <c r="B6710" s="54">
        <v>35907</v>
      </c>
      <c r="C6710" s="52">
        <v>5.96</v>
      </c>
      <c r="D6710" s="9"/>
    </row>
    <row r="6711" spans="1:4" x14ac:dyDescent="0.25">
      <c r="A6711" s="7" t="str">
        <f t="shared" si="104"/>
        <v>1998.2</v>
      </c>
      <c r="B6711" s="54">
        <v>35906</v>
      </c>
      <c r="C6711" s="52">
        <v>5.96</v>
      </c>
      <c r="D6711" s="9"/>
    </row>
    <row r="6712" spans="1:4" x14ac:dyDescent="0.25">
      <c r="A6712" s="7" t="str">
        <f t="shared" si="104"/>
        <v>1998.2</v>
      </c>
      <c r="B6712" s="54">
        <v>35905</v>
      </c>
      <c r="C6712" s="52">
        <v>5.92</v>
      </c>
      <c r="D6712" s="9"/>
    </row>
    <row r="6713" spans="1:4" x14ac:dyDescent="0.25">
      <c r="A6713" s="7" t="str">
        <f t="shared" si="104"/>
        <v>1998.2</v>
      </c>
      <c r="B6713" s="54">
        <v>35902</v>
      </c>
      <c r="C6713" s="52">
        <v>5.88</v>
      </c>
      <c r="D6713" s="9"/>
    </row>
    <row r="6714" spans="1:4" x14ac:dyDescent="0.25">
      <c r="A6714" s="7" t="str">
        <f t="shared" si="104"/>
        <v>1998.2</v>
      </c>
      <c r="B6714" s="54">
        <v>35901</v>
      </c>
      <c r="C6714" s="52">
        <v>5.87</v>
      </c>
      <c r="D6714" s="9"/>
    </row>
    <row r="6715" spans="1:4" x14ac:dyDescent="0.25">
      <c r="A6715" s="7" t="str">
        <f t="shared" si="104"/>
        <v>1998.2</v>
      </c>
      <c r="B6715" s="54">
        <v>35900</v>
      </c>
      <c r="C6715" s="52">
        <v>5.89</v>
      </c>
      <c r="D6715" s="9"/>
    </row>
    <row r="6716" spans="1:4" x14ac:dyDescent="0.25">
      <c r="A6716" s="7" t="str">
        <f t="shared" si="104"/>
        <v>1998.2</v>
      </c>
      <c r="B6716" s="54">
        <v>35899</v>
      </c>
      <c r="C6716" s="52">
        <v>5.91</v>
      </c>
      <c r="D6716" s="9"/>
    </row>
    <row r="6717" spans="1:4" x14ac:dyDescent="0.25">
      <c r="A6717" s="7" t="str">
        <f t="shared" si="104"/>
        <v>1998.2</v>
      </c>
      <c r="B6717" s="54">
        <v>35898</v>
      </c>
      <c r="C6717" s="52">
        <v>5.94</v>
      </c>
      <c r="D6717" s="9"/>
    </row>
    <row r="6718" spans="1:4" x14ac:dyDescent="0.25">
      <c r="A6718" s="7" t="str">
        <f t="shared" si="104"/>
        <v>1998.2</v>
      </c>
      <c r="B6718" s="54">
        <v>35895</v>
      </c>
      <c r="C6718" s="52">
        <v>5.88</v>
      </c>
      <c r="D6718" s="9"/>
    </row>
    <row r="6719" spans="1:4" x14ac:dyDescent="0.25">
      <c r="A6719" s="7" t="str">
        <f t="shared" si="104"/>
        <v>1998.2</v>
      </c>
      <c r="B6719" s="54">
        <v>35894</v>
      </c>
      <c r="C6719" s="52">
        <v>5.88</v>
      </c>
      <c r="D6719" s="9"/>
    </row>
    <row r="6720" spans="1:4" x14ac:dyDescent="0.25">
      <c r="A6720" s="7" t="str">
        <f t="shared" si="104"/>
        <v>1998.2</v>
      </c>
      <c r="B6720" s="54">
        <v>35893</v>
      </c>
      <c r="C6720" s="52">
        <v>5.9</v>
      </c>
      <c r="D6720" s="9"/>
    </row>
    <row r="6721" spans="1:4" x14ac:dyDescent="0.25">
      <c r="A6721" s="7" t="str">
        <f t="shared" si="104"/>
        <v>1998.2</v>
      </c>
      <c r="B6721" s="54">
        <v>35892</v>
      </c>
      <c r="C6721" s="52">
        <v>5.84</v>
      </c>
      <c r="D6721" s="9"/>
    </row>
    <row r="6722" spans="1:4" x14ac:dyDescent="0.25">
      <c r="A6722" s="7" t="str">
        <f t="shared" si="104"/>
        <v>1998.2</v>
      </c>
      <c r="B6722" s="54">
        <v>35891</v>
      </c>
      <c r="C6722" s="52">
        <v>5.82</v>
      </c>
      <c r="D6722" s="9"/>
    </row>
    <row r="6723" spans="1:4" x14ac:dyDescent="0.25">
      <c r="A6723" s="7" t="str">
        <f t="shared" si="104"/>
        <v>1998.2</v>
      </c>
      <c r="B6723" s="54">
        <v>35888</v>
      </c>
      <c r="C6723" s="52">
        <v>5.78</v>
      </c>
      <c r="D6723" s="9"/>
    </row>
    <row r="6724" spans="1:4" x14ac:dyDescent="0.25">
      <c r="A6724" s="7" t="str">
        <f t="shared" ref="A6724:A6787" si="105">YEAR(B6724)&amp;"."&amp;INT((MONTH(B6724)-1)/3)+1</f>
        <v>1998.2</v>
      </c>
      <c r="B6724" s="54">
        <v>35887</v>
      </c>
      <c r="C6724" s="52">
        <v>5.85</v>
      </c>
      <c r="D6724" s="9"/>
    </row>
    <row r="6725" spans="1:4" x14ac:dyDescent="0.25">
      <c r="A6725" s="7" t="str">
        <f t="shared" si="105"/>
        <v>1998.2</v>
      </c>
      <c r="B6725" s="54">
        <v>35886</v>
      </c>
      <c r="C6725" s="52">
        <v>5.9</v>
      </c>
      <c r="D6725" s="9"/>
    </row>
    <row r="6726" spans="1:4" x14ac:dyDescent="0.25">
      <c r="A6726" s="7" t="str">
        <f t="shared" si="105"/>
        <v>1998.1</v>
      </c>
      <c r="B6726" s="54">
        <v>35885</v>
      </c>
      <c r="C6726" s="52">
        <v>5.94</v>
      </c>
      <c r="D6726" s="9"/>
    </row>
    <row r="6727" spans="1:4" x14ac:dyDescent="0.25">
      <c r="A6727" s="7" t="str">
        <f t="shared" si="105"/>
        <v>1998.1</v>
      </c>
      <c r="B6727" s="54">
        <v>35884</v>
      </c>
      <c r="C6727" s="52">
        <v>5.98</v>
      </c>
      <c r="D6727" s="9"/>
    </row>
    <row r="6728" spans="1:4" x14ac:dyDescent="0.25">
      <c r="A6728" s="7" t="str">
        <f t="shared" si="105"/>
        <v>1998.1</v>
      </c>
      <c r="B6728" s="54">
        <v>35881</v>
      </c>
      <c r="C6728" s="52">
        <v>5.96</v>
      </c>
      <c r="D6728" s="9"/>
    </row>
    <row r="6729" spans="1:4" x14ac:dyDescent="0.25">
      <c r="A6729" s="7" t="str">
        <f t="shared" si="105"/>
        <v>1998.1</v>
      </c>
      <c r="B6729" s="54">
        <v>35880</v>
      </c>
      <c r="C6729" s="52">
        <v>5.96</v>
      </c>
      <c r="D6729" s="9"/>
    </row>
    <row r="6730" spans="1:4" x14ac:dyDescent="0.25">
      <c r="A6730" s="7" t="str">
        <f t="shared" si="105"/>
        <v>1998.1</v>
      </c>
      <c r="B6730" s="54">
        <v>35879</v>
      </c>
      <c r="C6730" s="52">
        <v>5.94</v>
      </c>
      <c r="D6730" s="9"/>
    </row>
    <row r="6731" spans="1:4" x14ac:dyDescent="0.25">
      <c r="A6731" s="7" t="str">
        <f t="shared" si="105"/>
        <v>1998.1</v>
      </c>
      <c r="B6731" s="54">
        <v>35878</v>
      </c>
      <c r="C6731" s="52">
        <v>5.88</v>
      </c>
      <c r="D6731" s="9"/>
    </row>
    <row r="6732" spans="1:4" x14ac:dyDescent="0.25">
      <c r="A6732" s="7" t="str">
        <f t="shared" si="105"/>
        <v>1998.1</v>
      </c>
      <c r="B6732" s="54">
        <v>35877</v>
      </c>
      <c r="C6732" s="52">
        <v>5.88</v>
      </c>
      <c r="D6732" s="9"/>
    </row>
    <row r="6733" spans="1:4" x14ac:dyDescent="0.25">
      <c r="A6733" s="7" t="str">
        <f t="shared" si="105"/>
        <v>1998.1</v>
      </c>
      <c r="B6733" s="54">
        <v>35874</v>
      </c>
      <c r="C6733" s="52">
        <v>5.89</v>
      </c>
      <c r="D6733" s="9"/>
    </row>
    <row r="6734" spans="1:4" x14ac:dyDescent="0.25">
      <c r="A6734" s="7" t="str">
        <f t="shared" si="105"/>
        <v>1998.1</v>
      </c>
      <c r="B6734" s="54">
        <v>35873</v>
      </c>
      <c r="C6734" s="52">
        <v>5.9</v>
      </c>
      <c r="D6734" s="9"/>
    </row>
    <row r="6735" spans="1:4" x14ac:dyDescent="0.25">
      <c r="A6735" s="7" t="str">
        <f t="shared" si="105"/>
        <v>1998.1</v>
      </c>
      <c r="B6735" s="54">
        <v>35872</v>
      </c>
      <c r="C6735" s="52">
        <v>5.91</v>
      </c>
      <c r="D6735" s="9"/>
    </row>
    <row r="6736" spans="1:4" x14ac:dyDescent="0.25">
      <c r="A6736" s="7" t="str">
        <f t="shared" si="105"/>
        <v>1998.1</v>
      </c>
      <c r="B6736" s="54">
        <v>35871</v>
      </c>
      <c r="C6736" s="52">
        <v>5.89</v>
      </c>
      <c r="D6736" s="9"/>
    </row>
    <row r="6737" spans="1:4" x14ac:dyDescent="0.25">
      <c r="A6737" s="7" t="str">
        <f t="shared" si="105"/>
        <v>1998.1</v>
      </c>
      <c r="B6737" s="54">
        <v>35870</v>
      </c>
      <c r="C6737" s="52">
        <v>5.86</v>
      </c>
      <c r="D6737" s="9"/>
    </row>
    <row r="6738" spans="1:4" x14ac:dyDescent="0.25">
      <c r="A6738" s="7" t="str">
        <f t="shared" si="105"/>
        <v>1998.1</v>
      </c>
      <c r="B6738" s="54">
        <v>35867</v>
      </c>
      <c r="C6738" s="52">
        <v>5.89</v>
      </c>
      <c r="D6738" s="9"/>
    </row>
    <row r="6739" spans="1:4" x14ac:dyDescent="0.25">
      <c r="A6739" s="7" t="str">
        <f t="shared" si="105"/>
        <v>1998.1</v>
      </c>
      <c r="B6739" s="54">
        <v>35866</v>
      </c>
      <c r="C6739" s="52">
        <v>5.87</v>
      </c>
      <c r="D6739" s="9"/>
    </row>
    <row r="6740" spans="1:4" x14ac:dyDescent="0.25">
      <c r="A6740" s="7" t="str">
        <f t="shared" si="105"/>
        <v>1998.1</v>
      </c>
      <c r="B6740" s="54">
        <v>35865</v>
      </c>
      <c r="C6740" s="52">
        <v>5.93</v>
      </c>
      <c r="D6740" s="9"/>
    </row>
    <row r="6741" spans="1:4" x14ac:dyDescent="0.25">
      <c r="A6741" s="7" t="str">
        <f t="shared" si="105"/>
        <v>1998.1</v>
      </c>
      <c r="B6741" s="54">
        <v>35864</v>
      </c>
      <c r="C6741" s="52">
        <v>5.97</v>
      </c>
      <c r="D6741" s="9"/>
    </row>
    <row r="6742" spans="1:4" x14ac:dyDescent="0.25">
      <c r="A6742" s="7" t="str">
        <f t="shared" si="105"/>
        <v>1998.1</v>
      </c>
      <c r="B6742" s="54">
        <v>35863</v>
      </c>
      <c r="C6742" s="52">
        <v>5.97</v>
      </c>
      <c r="D6742" s="9"/>
    </row>
    <row r="6743" spans="1:4" x14ac:dyDescent="0.25">
      <c r="A6743" s="7" t="str">
        <f t="shared" si="105"/>
        <v>1998.1</v>
      </c>
      <c r="B6743" s="54">
        <v>35860</v>
      </c>
      <c r="C6743" s="52">
        <v>6.02</v>
      </c>
      <c r="D6743" s="9"/>
    </row>
    <row r="6744" spans="1:4" x14ac:dyDescent="0.25">
      <c r="A6744" s="7" t="str">
        <f t="shared" si="105"/>
        <v>1998.1</v>
      </c>
      <c r="B6744" s="54">
        <v>35859</v>
      </c>
      <c r="C6744" s="52">
        <v>6.07</v>
      </c>
      <c r="D6744" s="9"/>
    </row>
    <row r="6745" spans="1:4" x14ac:dyDescent="0.25">
      <c r="A6745" s="7" t="str">
        <f t="shared" si="105"/>
        <v>1998.1</v>
      </c>
      <c r="B6745" s="54">
        <v>35858</v>
      </c>
      <c r="C6745" s="52">
        <v>6.05</v>
      </c>
      <c r="D6745" s="9"/>
    </row>
    <row r="6746" spans="1:4" x14ac:dyDescent="0.25">
      <c r="A6746" s="7" t="str">
        <f t="shared" si="105"/>
        <v>1998.1</v>
      </c>
      <c r="B6746" s="54">
        <v>35857</v>
      </c>
      <c r="C6746" s="52">
        <v>6.07</v>
      </c>
      <c r="D6746" s="9"/>
    </row>
    <row r="6747" spans="1:4" x14ac:dyDescent="0.25">
      <c r="A6747" s="7" t="str">
        <f t="shared" si="105"/>
        <v>1998.1</v>
      </c>
      <c r="B6747" s="54">
        <v>35856</v>
      </c>
      <c r="C6747" s="52">
        <v>6.03</v>
      </c>
      <c r="D6747" s="9"/>
    </row>
    <row r="6748" spans="1:4" x14ac:dyDescent="0.25">
      <c r="A6748" s="7" t="str">
        <f t="shared" si="105"/>
        <v>1998.1</v>
      </c>
      <c r="B6748" s="54">
        <v>35853</v>
      </c>
      <c r="C6748" s="52">
        <v>5.92</v>
      </c>
      <c r="D6748" s="9"/>
    </row>
    <row r="6749" spans="1:4" x14ac:dyDescent="0.25">
      <c r="A6749" s="7" t="str">
        <f t="shared" si="105"/>
        <v>1998.1</v>
      </c>
      <c r="B6749" s="54">
        <v>35852</v>
      </c>
      <c r="C6749" s="52">
        <v>5.95</v>
      </c>
      <c r="D6749" s="9"/>
    </row>
    <row r="6750" spans="1:4" x14ac:dyDescent="0.25">
      <c r="A6750" s="7" t="str">
        <f t="shared" si="105"/>
        <v>1998.1</v>
      </c>
      <c r="B6750" s="54">
        <v>35851</v>
      </c>
      <c r="C6750" s="52">
        <v>5.93</v>
      </c>
      <c r="D6750" s="9"/>
    </row>
    <row r="6751" spans="1:4" x14ac:dyDescent="0.25">
      <c r="A6751" s="7" t="str">
        <f t="shared" si="105"/>
        <v>1998.1</v>
      </c>
      <c r="B6751" s="54">
        <v>35850</v>
      </c>
      <c r="C6751" s="52">
        <v>5.97</v>
      </c>
      <c r="D6751" s="9"/>
    </row>
    <row r="6752" spans="1:4" x14ac:dyDescent="0.25">
      <c r="A6752" s="7" t="str">
        <f t="shared" si="105"/>
        <v>1998.1</v>
      </c>
      <c r="B6752" s="54">
        <v>35849</v>
      </c>
      <c r="C6752" s="52">
        <v>5.91</v>
      </c>
      <c r="D6752" s="9"/>
    </row>
    <row r="6753" spans="1:4" x14ac:dyDescent="0.25">
      <c r="A6753" s="7" t="str">
        <f t="shared" si="105"/>
        <v>1998.1</v>
      </c>
      <c r="B6753" s="54">
        <v>35846</v>
      </c>
      <c r="C6753" s="52">
        <v>5.87</v>
      </c>
      <c r="D6753" s="9"/>
    </row>
    <row r="6754" spans="1:4" x14ac:dyDescent="0.25">
      <c r="A6754" s="7" t="str">
        <f t="shared" si="105"/>
        <v>1998.1</v>
      </c>
      <c r="B6754" s="54">
        <v>35845</v>
      </c>
      <c r="C6754" s="52">
        <v>5.85</v>
      </c>
      <c r="D6754" s="9"/>
    </row>
    <row r="6755" spans="1:4" x14ac:dyDescent="0.25">
      <c r="A6755" s="7" t="str">
        <f t="shared" si="105"/>
        <v>1998.1</v>
      </c>
      <c r="B6755" s="54">
        <v>35844</v>
      </c>
      <c r="C6755" s="52">
        <v>5.84</v>
      </c>
      <c r="D6755" s="9"/>
    </row>
    <row r="6756" spans="1:4" x14ac:dyDescent="0.25">
      <c r="A6756" s="7" t="str">
        <f t="shared" si="105"/>
        <v>1998.1</v>
      </c>
      <c r="B6756" s="54">
        <v>35843</v>
      </c>
      <c r="C6756" s="52">
        <v>5.8</v>
      </c>
      <c r="D6756" s="9"/>
    </row>
    <row r="6757" spans="1:4" x14ac:dyDescent="0.25">
      <c r="A6757" s="7" t="str">
        <f t="shared" si="105"/>
        <v>1998.1</v>
      </c>
      <c r="B6757" s="54">
        <v>35842</v>
      </c>
      <c r="C6757" s="52">
        <v>5.85</v>
      </c>
      <c r="D6757" s="9"/>
    </row>
    <row r="6758" spans="1:4" x14ac:dyDescent="0.25">
      <c r="A6758" s="7" t="str">
        <f t="shared" si="105"/>
        <v>1998.1</v>
      </c>
      <c r="B6758" s="54">
        <v>35839</v>
      </c>
      <c r="C6758" s="52">
        <v>5.85</v>
      </c>
      <c r="D6758" s="9"/>
    </row>
    <row r="6759" spans="1:4" x14ac:dyDescent="0.25">
      <c r="A6759" s="7" t="str">
        <f t="shared" si="105"/>
        <v>1998.1</v>
      </c>
      <c r="B6759" s="54">
        <v>35838</v>
      </c>
      <c r="C6759" s="52">
        <v>5.87</v>
      </c>
      <c r="D6759" s="9"/>
    </row>
    <row r="6760" spans="1:4" x14ac:dyDescent="0.25">
      <c r="A6760" s="7" t="str">
        <f t="shared" si="105"/>
        <v>1998.1</v>
      </c>
      <c r="B6760" s="54">
        <v>35837</v>
      </c>
      <c r="C6760" s="52">
        <v>5.86</v>
      </c>
      <c r="D6760" s="9"/>
    </row>
    <row r="6761" spans="1:4" x14ac:dyDescent="0.25">
      <c r="A6761" s="7" t="str">
        <f t="shared" si="105"/>
        <v>1998.1</v>
      </c>
      <c r="B6761" s="54">
        <v>35836</v>
      </c>
      <c r="C6761" s="52">
        <v>5.93</v>
      </c>
      <c r="D6761" s="9"/>
    </row>
    <row r="6762" spans="1:4" x14ac:dyDescent="0.25">
      <c r="A6762" s="7" t="str">
        <f t="shared" si="105"/>
        <v>1998.1</v>
      </c>
      <c r="B6762" s="54">
        <v>35835</v>
      </c>
      <c r="C6762" s="52">
        <v>5.94</v>
      </c>
      <c r="D6762" s="9"/>
    </row>
    <row r="6763" spans="1:4" x14ac:dyDescent="0.25">
      <c r="A6763" s="7" t="str">
        <f t="shared" si="105"/>
        <v>1998.1</v>
      </c>
      <c r="B6763" s="54">
        <v>35832</v>
      </c>
      <c r="C6763" s="52">
        <v>5.92</v>
      </c>
      <c r="D6763" s="9"/>
    </row>
    <row r="6764" spans="1:4" x14ac:dyDescent="0.25">
      <c r="A6764" s="7" t="str">
        <f t="shared" si="105"/>
        <v>1998.1</v>
      </c>
      <c r="B6764" s="54">
        <v>35831</v>
      </c>
      <c r="C6764" s="52">
        <v>5.92</v>
      </c>
      <c r="D6764" s="9"/>
    </row>
    <row r="6765" spans="1:4" x14ac:dyDescent="0.25">
      <c r="A6765" s="7" t="str">
        <f t="shared" si="105"/>
        <v>1998.1</v>
      </c>
      <c r="B6765" s="54">
        <v>35830</v>
      </c>
      <c r="C6765" s="52">
        <v>5.87</v>
      </c>
      <c r="D6765" s="9"/>
    </row>
    <row r="6766" spans="1:4" x14ac:dyDescent="0.25">
      <c r="A6766" s="7" t="str">
        <f t="shared" si="105"/>
        <v>1998.1</v>
      </c>
      <c r="B6766" s="54">
        <v>35829</v>
      </c>
      <c r="C6766" s="52">
        <v>5.86</v>
      </c>
      <c r="D6766" s="9"/>
    </row>
    <row r="6767" spans="1:4" x14ac:dyDescent="0.25">
      <c r="A6767" s="7" t="str">
        <f t="shared" si="105"/>
        <v>1998.1</v>
      </c>
      <c r="B6767" s="54">
        <v>35828</v>
      </c>
      <c r="C6767" s="52">
        <v>5.87</v>
      </c>
      <c r="D6767" s="9"/>
    </row>
    <row r="6768" spans="1:4" x14ac:dyDescent="0.25">
      <c r="A6768" s="7" t="str">
        <f t="shared" si="105"/>
        <v>1998.1</v>
      </c>
      <c r="B6768" s="54">
        <v>35825</v>
      </c>
      <c r="C6768" s="52">
        <v>5.82</v>
      </c>
      <c r="D6768" s="9"/>
    </row>
    <row r="6769" spans="1:4" x14ac:dyDescent="0.25">
      <c r="A6769" s="7" t="str">
        <f t="shared" si="105"/>
        <v>1998.1</v>
      </c>
      <c r="B6769" s="54">
        <v>35824</v>
      </c>
      <c r="C6769" s="52">
        <v>5.85</v>
      </c>
      <c r="D6769" s="9"/>
    </row>
    <row r="6770" spans="1:4" x14ac:dyDescent="0.25">
      <c r="A6770" s="7" t="str">
        <f t="shared" si="105"/>
        <v>1998.1</v>
      </c>
      <c r="B6770" s="54">
        <v>35823</v>
      </c>
      <c r="C6770" s="52">
        <v>5.94</v>
      </c>
      <c r="D6770" s="9"/>
    </row>
    <row r="6771" spans="1:4" x14ac:dyDescent="0.25">
      <c r="A6771" s="7" t="str">
        <f t="shared" si="105"/>
        <v>1998.1</v>
      </c>
      <c r="B6771" s="54">
        <v>35822</v>
      </c>
      <c r="C6771" s="52">
        <v>5.95</v>
      </c>
      <c r="D6771" s="9"/>
    </row>
    <row r="6772" spans="1:4" x14ac:dyDescent="0.25">
      <c r="A6772" s="7" t="str">
        <f t="shared" si="105"/>
        <v>1998.1</v>
      </c>
      <c r="B6772" s="54">
        <v>35821</v>
      </c>
      <c r="C6772" s="52">
        <v>5.9</v>
      </c>
      <c r="D6772" s="9"/>
    </row>
    <row r="6773" spans="1:4" x14ac:dyDescent="0.25">
      <c r="A6773" s="7" t="str">
        <f t="shared" si="105"/>
        <v>1998.1</v>
      </c>
      <c r="B6773" s="54">
        <v>35818</v>
      </c>
      <c r="C6773" s="52">
        <v>5.98</v>
      </c>
      <c r="D6773" s="9"/>
    </row>
    <row r="6774" spans="1:4" x14ac:dyDescent="0.25">
      <c r="A6774" s="7" t="str">
        <f t="shared" si="105"/>
        <v>1998.1</v>
      </c>
      <c r="B6774" s="54">
        <v>35817</v>
      </c>
      <c r="C6774" s="52">
        <v>5.85</v>
      </c>
      <c r="D6774" s="9"/>
    </row>
    <row r="6775" spans="1:4" x14ac:dyDescent="0.25">
      <c r="A6775" s="7" t="str">
        <f t="shared" si="105"/>
        <v>1998.1</v>
      </c>
      <c r="B6775" s="54">
        <v>35816</v>
      </c>
      <c r="C6775" s="52">
        <v>5.81</v>
      </c>
      <c r="D6775" s="9"/>
    </row>
    <row r="6776" spans="1:4" x14ac:dyDescent="0.25">
      <c r="A6776" s="7" t="str">
        <f t="shared" si="105"/>
        <v>1998.1</v>
      </c>
      <c r="B6776" s="54">
        <v>35815</v>
      </c>
      <c r="C6776" s="52">
        <v>5.83</v>
      </c>
      <c r="D6776" s="9"/>
    </row>
    <row r="6777" spans="1:4" x14ac:dyDescent="0.25">
      <c r="A6777" s="7" t="str">
        <f t="shared" si="105"/>
        <v>1998.1</v>
      </c>
      <c r="B6777" s="54">
        <v>35814</v>
      </c>
      <c r="C6777" s="52">
        <v>5.81</v>
      </c>
      <c r="D6777" s="9"/>
    </row>
    <row r="6778" spans="1:4" x14ac:dyDescent="0.25">
      <c r="A6778" s="7" t="str">
        <f t="shared" si="105"/>
        <v>1998.1</v>
      </c>
      <c r="B6778" s="54">
        <v>35811</v>
      </c>
      <c r="C6778" s="52">
        <v>5.81</v>
      </c>
      <c r="D6778" s="9"/>
    </row>
    <row r="6779" spans="1:4" x14ac:dyDescent="0.25">
      <c r="A6779" s="7" t="str">
        <f t="shared" si="105"/>
        <v>1998.1</v>
      </c>
      <c r="B6779" s="54">
        <v>35810</v>
      </c>
      <c r="C6779" s="52">
        <v>5.74</v>
      </c>
      <c r="D6779" s="9"/>
    </row>
    <row r="6780" spans="1:4" x14ac:dyDescent="0.25">
      <c r="A6780" s="7" t="str">
        <f t="shared" si="105"/>
        <v>1998.1</v>
      </c>
      <c r="B6780" s="54">
        <v>35809</v>
      </c>
      <c r="C6780" s="52">
        <v>5.74</v>
      </c>
      <c r="D6780" s="9"/>
    </row>
    <row r="6781" spans="1:4" x14ac:dyDescent="0.25">
      <c r="A6781" s="7" t="str">
        <f t="shared" si="105"/>
        <v>1998.1</v>
      </c>
      <c r="B6781" s="54">
        <v>35808</v>
      </c>
      <c r="C6781" s="52">
        <v>5.71</v>
      </c>
      <c r="D6781" s="9"/>
    </row>
    <row r="6782" spans="1:4" x14ac:dyDescent="0.25">
      <c r="A6782" s="7" t="str">
        <f t="shared" si="105"/>
        <v>1998.1</v>
      </c>
      <c r="B6782" s="54">
        <v>35807</v>
      </c>
      <c r="C6782" s="52">
        <v>5.7</v>
      </c>
      <c r="D6782" s="9"/>
    </row>
    <row r="6783" spans="1:4" x14ac:dyDescent="0.25">
      <c r="A6783" s="7" t="str">
        <f t="shared" si="105"/>
        <v>1998.1</v>
      </c>
      <c r="B6783" s="54">
        <v>35804</v>
      </c>
      <c r="C6783" s="52">
        <v>5.71</v>
      </c>
      <c r="D6783" s="9"/>
    </row>
    <row r="6784" spans="1:4" x14ac:dyDescent="0.25">
      <c r="A6784" s="7" t="str">
        <f t="shared" si="105"/>
        <v>1998.1</v>
      </c>
      <c r="B6784" s="54">
        <v>35803</v>
      </c>
      <c r="C6784" s="52">
        <v>5.75</v>
      </c>
      <c r="D6784" s="9"/>
    </row>
    <row r="6785" spans="1:4" x14ac:dyDescent="0.25">
      <c r="A6785" s="7" t="str">
        <f t="shared" si="105"/>
        <v>1998.1</v>
      </c>
      <c r="B6785" s="54">
        <v>35802</v>
      </c>
      <c r="C6785" s="52">
        <v>5.8</v>
      </c>
      <c r="D6785" s="9"/>
    </row>
    <row r="6786" spans="1:4" x14ac:dyDescent="0.25">
      <c r="A6786" s="7" t="str">
        <f t="shared" si="105"/>
        <v>1998.1</v>
      </c>
      <c r="B6786" s="54">
        <v>35801</v>
      </c>
      <c r="C6786" s="52">
        <v>5.73</v>
      </c>
      <c r="D6786" s="9"/>
    </row>
    <row r="6787" spans="1:4" x14ac:dyDescent="0.25">
      <c r="A6787" s="7" t="str">
        <f t="shared" si="105"/>
        <v>1998.1</v>
      </c>
      <c r="B6787" s="54">
        <v>35800</v>
      </c>
      <c r="C6787" s="52">
        <v>5.74</v>
      </c>
      <c r="D6787" s="9"/>
    </row>
    <row r="6788" spans="1:4" x14ac:dyDescent="0.25">
      <c r="A6788" s="7" t="str">
        <f t="shared" ref="A6788:A6851" si="106">YEAR(B6788)&amp;"."&amp;INT((MONTH(B6788)-1)/3)+1</f>
        <v>1998.1</v>
      </c>
      <c r="B6788" s="54">
        <v>35797</v>
      </c>
      <c r="C6788" s="52">
        <v>5.86</v>
      </c>
      <c r="D6788" s="9"/>
    </row>
    <row r="6789" spans="1:4" x14ac:dyDescent="0.25">
      <c r="A6789" s="7" t="str">
        <f t="shared" si="106"/>
        <v>1998.1</v>
      </c>
      <c r="B6789" s="54">
        <v>35796</v>
      </c>
      <c r="C6789" s="52">
        <v>5.93</v>
      </c>
      <c r="D6789" s="9"/>
    </row>
    <row r="6790" spans="1:4" x14ac:dyDescent="0.25">
      <c r="A6790" s="7" t="str">
        <f t="shared" si="106"/>
        <v>1997.4</v>
      </c>
      <c r="B6790" s="54">
        <v>35795</v>
      </c>
      <c r="C6790" s="52">
        <v>5.93</v>
      </c>
      <c r="D6790" s="9"/>
    </row>
    <row r="6791" spans="1:4" x14ac:dyDescent="0.25">
      <c r="A6791" s="7" t="str">
        <f t="shared" si="106"/>
        <v>1997.4</v>
      </c>
      <c r="B6791" s="54">
        <v>35794</v>
      </c>
      <c r="C6791" s="52">
        <v>5.98</v>
      </c>
      <c r="D6791" s="9"/>
    </row>
    <row r="6792" spans="1:4" x14ac:dyDescent="0.25">
      <c r="A6792" s="7" t="str">
        <f t="shared" si="106"/>
        <v>1997.4</v>
      </c>
      <c r="B6792" s="54">
        <v>35793</v>
      </c>
      <c r="C6792" s="52">
        <v>5.93</v>
      </c>
      <c r="D6792" s="9"/>
    </row>
    <row r="6793" spans="1:4" x14ac:dyDescent="0.25">
      <c r="A6793" s="7" t="str">
        <f t="shared" si="106"/>
        <v>1997.4</v>
      </c>
      <c r="B6793" s="54">
        <v>35790</v>
      </c>
      <c r="C6793" s="52">
        <v>5.9</v>
      </c>
      <c r="D6793" s="9"/>
    </row>
    <row r="6794" spans="1:4" x14ac:dyDescent="0.25">
      <c r="A6794" s="7" t="str">
        <f t="shared" si="106"/>
        <v>1997.4</v>
      </c>
      <c r="B6794" s="54">
        <v>35788</v>
      </c>
      <c r="C6794" s="52">
        <v>5.91</v>
      </c>
      <c r="D6794" s="9"/>
    </row>
    <row r="6795" spans="1:4" x14ac:dyDescent="0.25">
      <c r="A6795" s="7" t="str">
        <f t="shared" si="106"/>
        <v>1997.4</v>
      </c>
      <c r="B6795" s="54">
        <v>35787</v>
      </c>
      <c r="C6795" s="52">
        <v>5.9</v>
      </c>
      <c r="D6795" s="9"/>
    </row>
    <row r="6796" spans="1:4" x14ac:dyDescent="0.25">
      <c r="A6796" s="7" t="str">
        <f t="shared" si="106"/>
        <v>1997.4</v>
      </c>
      <c r="B6796" s="54">
        <v>35786</v>
      </c>
      <c r="C6796" s="52">
        <v>5.89</v>
      </c>
      <c r="D6796" s="9"/>
    </row>
    <row r="6797" spans="1:4" x14ac:dyDescent="0.25">
      <c r="A6797" s="7" t="str">
        <f t="shared" si="106"/>
        <v>1997.4</v>
      </c>
      <c r="B6797" s="54">
        <v>35783</v>
      </c>
      <c r="C6797" s="52">
        <v>5.92</v>
      </c>
      <c r="D6797" s="9"/>
    </row>
    <row r="6798" spans="1:4" x14ac:dyDescent="0.25">
      <c r="A6798" s="7" t="str">
        <f t="shared" si="106"/>
        <v>1997.4</v>
      </c>
      <c r="B6798" s="54">
        <v>35782</v>
      </c>
      <c r="C6798" s="52">
        <v>5.94</v>
      </c>
      <c r="D6798" s="9"/>
    </row>
    <row r="6799" spans="1:4" x14ac:dyDescent="0.25">
      <c r="A6799" s="7" t="str">
        <f t="shared" si="106"/>
        <v>1997.4</v>
      </c>
      <c r="B6799" s="54">
        <v>35781</v>
      </c>
      <c r="C6799" s="52">
        <v>5.99</v>
      </c>
      <c r="D6799" s="9"/>
    </row>
    <row r="6800" spans="1:4" x14ac:dyDescent="0.25">
      <c r="A6800" s="7" t="str">
        <f t="shared" si="106"/>
        <v>1997.4</v>
      </c>
      <c r="B6800" s="54">
        <v>35780</v>
      </c>
      <c r="C6800" s="52">
        <v>5.96</v>
      </c>
      <c r="D6800" s="9"/>
    </row>
    <row r="6801" spans="1:4" x14ac:dyDescent="0.25">
      <c r="A6801" s="7" t="str">
        <f t="shared" si="106"/>
        <v>1997.4</v>
      </c>
      <c r="B6801" s="54">
        <v>35779</v>
      </c>
      <c r="C6801" s="52">
        <v>5.97</v>
      </c>
      <c r="D6801" s="9"/>
    </row>
    <row r="6802" spans="1:4" x14ac:dyDescent="0.25">
      <c r="A6802" s="7" t="str">
        <f t="shared" si="106"/>
        <v>1997.4</v>
      </c>
      <c r="B6802" s="54">
        <v>35776</v>
      </c>
      <c r="C6802" s="52">
        <v>5.94</v>
      </c>
      <c r="D6802" s="9"/>
    </row>
    <row r="6803" spans="1:4" x14ac:dyDescent="0.25">
      <c r="A6803" s="7" t="str">
        <f t="shared" si="106"/>
        <v>1997.4</v>
      </c>
      <c r="B6803" s="54">
        <v>35775</v>
      </c>
      <c r="C6803" s="52">
        <v>6.02</v>
      </c>
      <c r="D6803" s="9"/>
    </row>
    <row r="6804" spans="1:4" x14ac:dyDescent="0.25">
      <c r="A6804" s="7" t="str">
        <f t="shared" si="106"/>
        <v>1997.4</v>
      </c>
      <c r="B6804" s="54">
        <v>35774</v>
      </c>
      <c r="C6804" s="52">
        <v>6.1</v>
      </c>
      <c r="D6804" s="9"/>
    </row>
    <row r="6805" spans="1:4" x14ac:dyDescent="0.25">
      <c r="A6805" s="7" t="str">
        <f t="shared" si="106"/>
        <v>1997.4</v>
      </c>
      <c r="B6805" s="54">
        <v>35773</v>
      </c>
      <c r="C6805" s="52">
        <v>6.14</v>
      </c>
      <c r="D6805" s="9"/>
    </row>
    <row r="6806" spans="1:4" x14ac:dyDescent="0.25">
      <c r="A6806" s="7" t="str">
        <f t="shared" si="106"/>
        <v>1997.4</v>
      </c>
      <c r="B6806" s="54">
        <v>35772</v>
      </c>
      <c r="C6806" s="52">
        <v>6.14</v>
      </c>
      <c r="D6806" s="9"/>
    </row>
    <row r="6807" spans="1:4" x14ac:dyDescent="0.25">
      <c r="A6807" s="7" t="str">
        <f t="shared" si="106"/>
        <v>1997.4</v>
      </c>
      <c r="B6807" s="54">
        <v>35769</v>
      </c>
      <c r="C6807" s="52">
        <v>6.09</v>
      </c>
      <c r="D6807" s="9"/>
    </row>
    <row r="6808" spans="1:4" x14ac:dyDescent="0.25">
      <c r="A6808" s="7" t="str">
        <f t="shared" si="106"/>
        <v>1997.4</v>
      </c>
      <c r="B6808" s="54">
        <v>35768</v>
      </c>
      <c r="C6808" s="52">
        <v>6.04</v>
      </c>
      <c r="D6808" s="9"/>
    </row>
    <row r="6809" spans="1:4" x14ac:dyDescent="0.25">
      <c r="A6809" s="7" t="str">
        <f t="shared" si="106"/>
        <v>1997.4</v>
      </c>
      <c r="B6809" s="54">
        <v>35767</v>
      </c>
      <c r="C6809" s="52">
        <v>6.02</v>
      </c>
      <c r="D6809" s="9"/>
    </row>
    <row r="6810" spans="1:4" x14ac:dyDescent="0.25">
      <c r="A6810" s="7" t="str">
        <f t="shared" si="106"/>
        <v>1997.4</v>
      </c>
      <c r="B6810" s="54">
        <v>35766</v>
      </c>
      <c r="C6810" s="52">
        <v>6.03</v>
      </c>
      <c r="D6810" s="9"/>
    </row>
    <row r="6811" spans="1:4" x14ac:dyDescent="0.25">
      <c r="A6811" s="7" t="str">
        <f t="shared" si="106"/>
        <v>1997.4</v>
      </c>
      <c r="B6811" s="54">
        <v>35765</v>
      </c>
      <c r="C6811" s="52">
        <v>6.04</v>
      </c>
      <c r="D6811" s="9"/>
    </row>
    <row r="6812" spans="1:4" x14ac:dyDescent="0.25">
      <c r="A6812" s="7" t="str">
        <f t="shared" si="106"/>
        <v>1997.4</v>
      </c>
      <c r="B6812" s="54">
        <v>35762</v>
      </c>
      <c r="C6812" s="52">
        <v>6.04</v>
      </c>
      <c r="D6812" s="9"/>
    </row>
    <row r="6813" spans="1:4" x14ac:dyDescent="0.25">
      <c r="A6813" s="7" t="str">
        <f t="shared" si="106"/>
        <v>1997.4</v>
      </c>
      <c r="B6813" s="54">
        <v>35760</v>
      </c>
      <c r="C6813" s="52">
        <v>6.06</v>
      </c>
      <c r="D6813" s="9"/>
    </row>
    <row r="6814" spans="1:4" x14ac:dyDescent="0.25">
      <c r="A6814" s="7" t="str">
        <f t="shared" si="106"/>
        <v>1997.4</v>
      </c>
      <c r="B6814" s="54">
        <v>35759</v>
      </c>
      <c r="C6814" s="52">
        <v>6.06</v>
      </c>
      <c r="D6814" s="9"/>
    </row>
    <row r="6815" spans="1:4" x14ac:dyDescent="0.25">
      <c r="A6815" s="7" t="str">
        <f t="shared" si="106"/>
        <v>1997.4</v>
      </c>
      <c r="B6815" s="54">
        <v>35758</v>
      </c>
      <c r="C6815" s="52">
        <v>6.08</v>
      </c>
      <c r="D6815" s="9"/>
    </row>
    <row r="6816" spans="1:4" x14ac:dyDescent="0.25">
      <c r="A6816" s="7" t="str">
        <f t="shared" si="106"/>
        <v>1997.4</v>
      </c>
      <c r="B6816" s="54">
        <v>35755</v>
      </c>
      <c r="C6816" s="52">
        <v>6.04</v>
      </c>
      <c r="D6816" s="9"/>
    </row>
    <row r="6817" spans="1:4" x14ac:dyDescent="0.25">
      <c r="A6817" s="7" t="str">
        <f t="shared" si="106"/>
        <v>1997.4</v>
      </c>
      <c r="B6817" s="54">
        <v>35754</v>
      </c>
      <c r="C6817" s="52">
        <v>6.05</v>
      </c>
      <c r="D6817" s="9"/>
    </row>
    <row r="6818" spans="1:4" x14ac:dyDescent="0.25">
      <c r="A6818" s="7" t="str">
        <f t="shared" si="106"/>
        <v>1997.4</v>
      </c>
      <c r="B6818" s="54">
        <v>35753</v>
      </c>
      <c r="C6818" s="52">
        <v>6.03</v>
      </c>
      <c r="D6818" s="9"/>
    </row>
    <row r="6819" spans="1:4" x14ac:dyDescent="0.25">
      <c r="A6819" s="7" t="str">
        <f t="shared" si="106"/>
        <v>1997.4</v>
      </c>
      <c r="B6819" s="54">
        <v>35752</v>
      </c>
      <c r="C6819" s="52">
        <v>6.07</v>
      </c>
      <c r="D6819" s="9"/>
    </row>
    <row r="6820" spans="1:4" x14ac:dyDescent="0.25">
      <c r="A6820" s="7" t="str">
        <f t="shared" si="106"/>
        <v>1997.4</v>
      </c>
      <c r="B6820" s="54">
        <v>35751</v>
      </c>
      <c r="C6820" s="52">
        <v>6.07</v>
      </c>
      <c r="D6820" s="9"/>
    </row>
    <row r="6821" spans="1:4" x14ac:dyDescent="0.25">
      <c r="A6821" s="7" t="str">
        <f t="shared" si="106"/>
        <v>1997.4</v>
      </c>
      <c r="B6821" s="54">
        <v>35748</v>
      </c>
      <c r="C6821" s="52">
        <v>6.09</v>
      </c>
      <c r="D6821" s="9"/>
    </row>
    <row r="6822" spans="1:4" x14ac:dyDescent="0.25">
      <c r="A6822" s="7" t="str">
        <f t="shared" si="106"/>
        <v>1997.4</v>
      </c>
      <c r="B6822" s="54">
        <v>35747</v>
      </c>
      <c r="C6822" s="52">
        <v>6.11</v>
      </c>
      <c r="D6822" s="9"/>
    </row>
    <row r="6823" spans="1:4" x14ac:dyDescent="0.25">
      <c r="A6823" s="7" t="str">
        <f t="shared" si="106"/>
        <v>1997.4</v>
      </c>
      <c r="B6823" s="54">
        <v>35746</v>
      </c>
      <c r="C6823" s="52">
        <v>6.13</v>
      </c>
      <c r="D6823" s="9"/>
    </row>
    <row r="6824" spans="1:4" x14ac:dyDescent="0.25">
      <c r="A6824" s="7" t="str">
        <f t="shared" si="106"/>
        <v>1997.4</v>
      </c>
      <c r="B6824" s="54">
        <v>35745</v>
      </c>
      <c r="C6824" s="52">
        <v>6.14</v>
      </c>
      <c r="D6824" s="9"/>
    </row>
    <row r="6825" spans="1:4" x14ac:dyDescent="0.25">
      <c r="A6825" s="7" t="str">
        <f t="shared" si="106"/>
        <v>1997.4</v>
      </c>
      <c r="B6825" s="54">
        <v>35744</v>
      </c>
      <c r="C6825" s="52">
        <v>6.15</v>
      </c>
      <c r="D6825" s="9"/>
    </row>
    <row r="6826" spans="1:4" x14ac:dyDescent="0.25">
      <c r="A6826" s="7" t="str">
        <f t="shared" si="106"/>
        <v>1997.4</v>
      </c>
      <c r="B6826" s="54">
        <v>35741</v>
      </c>
      <c r="C6826" s="52">
        <v>6.14</v>
      </c>
      <c r="D6826" s="9"/>
    </row>
    <row r="6827" spans="1:4" x14ac:dyDescent="0.25">
      <c r="A6827" s="7" t="str">
        <f t="shared" si="106"/>
        <v>1997.4</v>
      </c>
      <c r="B6827" s="54">
        <v>35740</v>
      </c>
      <c r="C6827" s="52">
        <v>6.15</v>
      </c>
      <c r="D6827" s="9"/>
    </row>
    <row r="6828" spans="1:4" x14ac:dyDescent="0.25">
      <c r="A6828" s="7" t="str">
        <f t="shared" si="106"/>
        <v>1997.4</v>
      </c>
      <c r="B6828" s="54">
        <v>35739</v>
      </c>
      <c r="C6828" s="52">
        <v>6.24</v>
      </c>
      <c r="D6828" s="9"/>
    </row>
    <row r="6829" spans="1:4" x14ac:dyDescent="0.25">
      <c r="A6829" s="7" t="str">
        <f t="shared" si="106"/>
        <v>1997.4</v>
      </c>
      <c r="B6829" s="54">
        <v>35738</v>
      </c>
      <c r="C6829" s="52">
        <v>6.25</v>
      </c>
      <c r="D6829" s="9"/>
    </row>
    <row r="6830" spans="1:4" x14ac:dyDescent="0.25">
      <c r="A6830" s="7" t="str">
        <f t="shared" si="106"/>
        <v>1997.4</v>
      </c>
      <c r="B6830" s="54">
        <v>35737</v>
      </c>
      <c r="C6830" s="52">
        <v>6.21</v>
      </c>
      <c r="D6830" s="9"/>
    </row>
    <row r="6831" spans="1:4" x14ac:dyDescent="0.25">
      <c r="A6831" s="7" t="str">
        <f t="shared" si="106"/>
        <v>1997.4</v>
      </c>
      <c r="B6831" s="54">
        <v>35734</v>
      </c>
      <c r="C6831" s="52">
        <v>6.15</v>
      </c>
      <c r="D6831" s="9"/>
    </row>
    <row r="6832" spans="1:4" x14ac:dyDescent="0.25">
      <c r="A6832" s="7" t="str">
        <f t="shared" si="106"/>
        <v>1997.4</v>
      </c>
      <c r="B6832" s="54">
        <v>35733</v>
      </c>
      <c r="C6832" s="52">
        <v>6.17</v>
      </c>
      <c r="D6832" s="9"/>
    </row>
    <row r="6833" spans="1:4" x14ac:dyDescent="0.25">
      <c r="A6833" s="7" t="str">
        <f t="shared" si="106"/>
        <v>1997.4</v>
      </c>
      <c r="B6833" s="54">
        <v>35732</v>
      </c>
      <c r="C6833" s="52">
        <v>6.23</v>
      </c>
      <c r="D6833" s="9"/>
    </row>
    <row r="6834" spans="1:4" x14ac:dyDescent="0.25">
      <c r="A6834" s="7" t="str">
        <f t="shared" si="106"/>
        <v>1997.4</v>
      </c>
      <c r="B6834" s="54">
        <v>35731</v>
      </c>
      <c r="C6834" s="52">
        <v>6.29</v>
      </c>
      <c r="D6834" s="9"/>
    </row>
    <row r="6835" spans="1:4" x14ac:dyDescent="0.25">
      <c r="A6835" s="7" t="str">
        <f t="shared" si="106"/>
        <v>1997.4</v>
      </c>
      <c r="B6835" s="54">
        <v>35730</v>
      </c>
      <c r="C6835" s="52">
        <v>6.24</v>
      </c>
      <c r="D6835" s="9"/>
    </row>
    <row r="6836" spans="1:4" x14ac:dyDescent="0.25">
      <c r="A6836" s="7" t="str">
        <f t="shared" si="106"/>
        <v>1997.4</v>
      </c>
      <c r="B6836" s="54">
        <v>35727</v>
      </c>
      <c r="C6836" s="52">
        <v>6.3</v>
      </c>
      <c r="D6836" s="9"/>
    </row>
    <row r="6837" spans="1:4" x14ac:dyDescent="0.25">
      <c r="A6837" s="7" t="str">
        <f t="shared" si="106"/>
        <v>1997.4</v>
      </c>
      <c r="B6837" s="54">
        <v>35726</v>
      </c>
      <c r="C6837" s="52">
        <v>6.33</v>
      </c>
      <c r="D6837" s="9"/>
    </row>
    <row r="6838" spans="1:4" x14ac:dyDescent="0.25">
      <c r="A6838" s="7" t="str">
        <f t="shared" si="106"/>
        <v>1997.4</v>
      </c>
      <c r="B6838" s="54">
        <v>35725</v>
      </c>
      <c r="C6838" s="52">
        <v>6.41</v>
      </c>
      <c r="D6838" s="9"/>
    </row>
    <row r="6839" spans="1:4" x14ac:dyDescent="0.25">
      <c r="A6839" s="7" t="str">
        <f t="shared" si="106"/>
        <v>1997.4</v>
      </c>
      <c r="B6839" s="54">
        <v>35724</v>
      </c>
      <c r="C6839" s="52">
        <v>6.42</v>
      </c>
      <c r="D6839" s="9"/>
    </row>
    <row r="6840" spans="1:4" x14ac:dyDescent="0.25">
      <c r="A6840" s="7" t="str">
        <f t="shared" si="106"/>
        <v>1997.4</v>
      </c>
      <c r="B6840" s="54">
        <v>35723</v>
      </c>
      <c r="C6840" s="52">
        <v>6.42</v>
      </c>
      <c r="D6840" s="9"/>
    </row>
    <row r="6841" spans="1:4" x14ac:dyDescent="0.25">
      <c r="A6841" s="7" t="str">
        <f t="shared" si="106"/>
        <v>1997.4</v>
      </c>
      <c r="B6841" s="54">
        <v>35720</v>
      </c>
      <c r="C6841" s="52">
        <v>6.44</v>
      </c>
      <c r="D6841" s="9"/>
    </row>
    <row r="6842" spans="1:4" x14ac:dyDescent="0.25">
      <c r="A6842" s="7" t="str">
        <f t="shared" si="106"/>
        <v>1997.4</v>
      </c>
      <c r="B6842" s="54">
        <v>35719</v>
      </c>
      <c r="C6842" s="52">
        <v>6.39</v>
      </c>
      <c r="D6842" s="9"/>
    </row>
    <row r="6843" spans="1:4" x14ac:dyDescent="0.25">
      <c r="A6843" s="7" t="str">
        <f t="shared" si="106"/>
        <v>1997.4</v>
      </c>
      <c r="B6843" s="54">
        <v>35718</v>
      </c>
      <c r="C6843" s="52">
        <v>6.39</v>
      </c>
      <c r="D6843" s="9"/>
    </row>
    <row r="6844" spans="1:4" x14ac:dyDescent="0.25">
      <c r="A6844" s="7" t="str">
        <f t="shared" si="106"/>
        <v>1997.4</v>
      </c>
      <c r="B6844" s="54">
        <v>35717</v>
      </c>
      <c r="C6844" s="52">
        <v>6.36</v>
      </c>
      <c r="D6844" s="9"/>
    </row>
    <row r="6845" spans="1:4" x14ac:dyDescent="0.25">
      <c r="A6845" s="7" t="str">
        <f t="shared" si="106"/>
        <v>1997.4</v>
      </c>
      <c r="B6845" s="54">
        <v>35716</v>
      </c>
      <c r="C6845" s="52">
        <v>6.39</v>
      </c>
      <c r="D6845" s="9"/>
    </row>
    <row r="6846" spans="1:4" x14ac:dyDescent="0.25">
      <c r="A6846" s="7" t="str">
        <f t="shared" si="106"/>
        <v>1997.4</v>
      </c>
      <c r="B6846" s="54">
        <v>35713</v>
      </c>
      <c r="C6846" s="52">
        <v>6.44</v>
      </c>
      <c r="D6846" s="9"/>
    </row>
    <row r="6847" spans="1:4" x14ac:dyDescent="0.25">
      <c r="A6847" s="7" t="str">
        <f t="shared" si="106"/>
        <v>1997.4</v>
      </c>
      <c r="B6847" s="54">
        <v>35712</v>
      </c>
      <c r="C6847" s="52">
        <v>6.38</v>
      </c>
      <c r="D6847" s="9"/>
    </row>
    <row r="6848" spans="1:4" x14ac:dyDescent="0.25">
      <c r="A6848" s="7" t="str">
        <f t="shared" si="106"/>
        <v>1997.4</v>
      </c>
      <c r="B6848" s="54">
        <v>35711</v>
      </c>
      <c r="C6848" s="52">
        <v>6.37</v>
      </c>
      <c r="D6848" s="9"/>
    </row>
    <row r="6849" spans="1:4" x14ac:dyDescent="0.25">
      <c r="A6849" s="7" t="str">
        <f t="shared" si="106"/>
        <v>1997.4</v>
      </c>
      <c r="B6849" s="54">
        <v>35710</v>
      </c>
      <c r="C6849" s="52">
        <v>6.24</v>
      </c>
      <c r="D6849" s="9"/>
    </row>
    <row r="6850" spans="1:4" x14ac:dyDescent="0.25">
      <c r="A6850" s="7" t="str">
        <f t="shared" si="106"/>
        <v>1997.4</v>
      </c>
      <c r="B6850" s="54">
        <v>35709</v>
      </c>
      <c r="C6850" s="52">
        <v>6.27</v>
      </c>
      <c r="D6850" s="9"/>
    </row>
    <row r="6851" spans="1:4" x14ac:dyDescent="0.25">
      <c r="A6851" s="7" t="str">
        <f t="shared" si="106"/>
        <v>1997.4</v>
      </c>
      <c r="B6851" s="54">
        <v>35706</v>
      </c>
      <c r="C6851" s="52">
        <v>6.3</v>
      </c>
      <c r="D6851" s="9"/>
    </row>
    <row r="6852" spans="1:4" x14ac:dyDescent="0.25">
      <c r="A6852" s="7" t="str">
        <f t="shared" ref="A6852:A6915" si="107">YEAR(B6852)&amp;"."&amp;INT((MONTH(B6852)-1)/3)+1</f>
        <v>1997.4</v>
      </c>
      <c r="B6852" s="54">
        <v>35705</v>
      </c>
      <c r="C6852" s="52">
        <v>6.31</v>
      </c>
      <c r="D6852" s="9"/>
    </row>
    <row r="6853" spans="1:4" x14ac:dyDescent="0.25">
      <c r="A6853" s="7" t="str">
        <f t="shared" si="107"/>
        <v>1997.4</v>
      </c>
      <c r="B6853" s="54">
        <v>35704</v>
      </c>
      <c r="C6853" s="52">
        <v>6.33</v>
      </c>
      <c r="D6853" s="9"/>
    </row>
    <row r="6854" spans="1:4" x14ac:dyDescent="0.25">
      <c r="A6854" s="7" t="str">
        <f t="shared" si="107"/>
        <v>1997.3</v>
      </c>
      <c r="B6854" s="54">
        <v>35703</v>
      </c>
      <c r="C6854" s="52">
        <v>6.41</v>
      </c>
      <c r="D6854" s="9"/>
    </row>
    <row r="6855" spans="1:4" x14ac:dyDescent="0.25">
      <c r="A6855" s="7" t="str">
        <f t="shared" si="107"/>
        <v>1997.3</v>
      </c>
      <c r="B6855" s="54">
        <v>35702</v>
      </c>
      <c r="C6855" s="52">
        <v>6.39</v>
      </c>
      <c r="D6855" s="9"/>
    </row>
    <row r="6856" spans="1:4" x14ac:dyDescent="0.25">
      <c r="A6856" s="7" t="str">
        <f t="shared" si="107"/>
        <v>1997.3</v>
      </c>
      <c r="B6856" s="54">
        <v>35699</v>
      </c>
      <c r="C6856" s="52">
        <v>6.37</v>
      </c>
      <c r="D6856" s="9"/>
    </row>
    <row r="6857" spans="1:4" x14ac:dyDescent="0.25">
      <c r="A6857" s="7" t="str">
        <f t="shared" si="107"/>
        <v>1997.3</v>
      </c>
      <c r="B6857" s="54">
        <v>35698</v>
      </c>
      <c r="C6857" s="52">
        <v>6.4</v>
      </c>
      <c r="D6857" s="9"/>
    </row>
    <row r="6858" spans="1:4" x14ac:dyDescent="0.25">
      <c r="A6858" s="7" t="str">
        <f t="shared" si="107"/>
        <v>1997.3</v>
      </c>
      <c r="B6858" s="54">
        <v>35697</v>
      </c>
      <c r="C6858" s="52">
        <v>6.32</v>
      </c>
      <c r="D6858" s="9"/>
    </row>
    <row r="6859" spans="1:4" x14ac:dyDescent="0.25">
      <c r="A6859" s="7" t="str">
        <f t="shared" si="107"/>
        <v>1997.3</v>
      </c>
      <c r="B6859" s="54">
        <v>35696</v>
      </c>
      <c r="C6859" s="52">
        <v>6.38</v>
      </c>
      <c r="D6859" s="9"/>
    </row>
    <row r="6860" spans="1:4" x14ac:dyDescent="0.25">
      <c r="A6860" s="7" t="str">
        <f t="shared" si="107"/>
        <v>1997.3</v>
      </c>
      <c r="B6860" s="54">
        <v>35695</v>
      </c>
      <c r="C6860" s="52">
        <v>6.35</v>
      </c>
      <c r="D6860" s="9"/>
    </row>
    <row r="6861" spans="1:4" x14ac:dyDescent="0.25">
      <c r="A6861" s="7" t="str">
        <f t="shared" si="107"/>
        <v>1997.3</v>
      </c>
      <c r="B6861" s="54">
        <v>35692</v>
      </c>
      <c r="C6861" s="52">
        <v>6.38</v>
      </c>
      <c r="D6861" s="9"/>
    </row>
    <row r="6862" spans="1:4" x14ac:dyDescent="0.25">
      <c r="A6862" s="7" t="str">
        <f t="shared" si="107"/>
        <v>1997.3</v>
      </c>
      <c r="B6862" s="54">
        <v>35691</v>
      </c>
      <c r="C6862" s="52">
        <v>6.4</v>
      </c>
      <c r="D6862" s="9"/>
    </row>
    <row r="6863" spans="1:4" x14ac:dyDescent="0.25">
      <c r="A6863" s="7" t="str">
        <f t="shared" si="107"/>
        <v>1997.3</v>
      </c>
      <c r="B6863" s="54">
        <v>35690</v>
      </c>
      <c r="C6863" s="52">
        <v>6.39</v>
      </c>
      <c r="D6863" s="9"/>
    </row>
    <row r="6864" spans="1:4" x14ac:dyDescent="0.25">
      <c r="A6864" s="7" t="str">
        <f t="shared" si="107"/>
        <v>1997.3</v>
      </c>
      <c r="B6864" s="54">
        <v>35689</v>
      </c>
      <c r="C6864" s="52">
        <v>6.41</v>
      </c>
      <c r="D6864" s="9"/>
    </row>
    <row r="6865" spans="1:4" x14ac:dyDescent="0.25">
      <c r="A6865" s="7" t="str">
        <f t="shared" si="107"/>
        <v>1997.3</v>
      </c>
      <c r="B6865" s="54">
        <v>35688</v>
      </c>
      <c r="C6865" s="52">
        <v>6.58</v>
      </c>
      <c r="D6865" s="9"/>
    </row>
    <row r="6866" spans="1:4" x14ac:dyDescent="0.25">
      <c r="A6866" s="7" t="str">
        <f t="shared" si="107"/>
        <v>1997.3</v>
      </c>
      <c r="B6866" s="54">
        <v>35685</v>
      </c>
      <c r="C6866" s="52">
        <v>6.59</v>
      </c>
      <c r="D6866" s="9"/>
    </row>
    <row r="6867" spans="1:4" x14ac:dyDescent="0.25">
      <c r="A6867" s="7" t="str">
        <f t="shared" si="107"/>
        <v>1997.3</v>
      </c>
      <c r="B6867" s="54">
        <v>35684</v>
      </c>
      <c r="C6867" s="52">
        <v>6.68</v>
      </c>
      <c r="D6867" s="9"/>
    </row>
    <row r="6868" spans="1:4" x14ac:dyDescent="0.25">
      <c r="A6868" s="7" t="str">
        <f t="shared" si="107"/>
        <v>1997.3</v>
      </c>
      <c r="B6868" s="54">
        <v>35683</v>
      </c>
      <c r="C6868" s="52">
        <v>6.66</v>
      </c>
      <c r="D6868" s="9"/>
    </row>
    <row r="6869" spans="1:4" x14ac:dyDescent="0.25">
      <c r="A6869" s="7" t="str">
        <f t="shared" si="107"/>
        <v>1997.3</v>
      </c>
      <c r="B6869" s="54">
        <v>35682</v>
      </c>
      <c r="C6869" s="52">
        <v>6.63</v>
      </c>
      <c r="D6869" s="9"/>
    </row>
    <row r="6870" spans="1:4" x14ac:dyDescent="0.25">
      <c r="A6870" s="7" t="str">
        <f t="shared" si="107"/>
        <v>1997.3</v>
      </c>
      <c r="B6870" s="54">
        <v>35681</v>
      </c>
      <c r="C6870" s="52">
        <v>6.62</v>
      </c>
      <c r="D6870" s="9"/>
    </row>
    <row r="6871" spans="1:4" x14ac:dyDescent="0.25">
      <c r="A6871" s="7" t="str">
        <f t="shared" si="107"/>
        <v>1997.3</v>
      </c>
      <c r="B6871" s="54">
        <v>35678</v>
      </c>
      <c r="C6871" s="52">
        <v>6.65</v>
      </c>
      <c r="D6871" s="9"/>
    </row>
    <row r="6872" spans="1:4" x14ac:dyDescent="0.25">
      <c r="A6872" s="7" t="str">
        <f t="shared" si="107"/>
        <v>1997.3</v>
      </c>
      <c r="B6872" s="54">
        <v>35677</v>
      </c>
      <c r="C6872" s="52">
        <v>6.61</v>
      </c>
      <c r="D6872" s="9"/>
    </row>
    <row r="6873" spans="1:4" x14ac:dyDescent="0.25">
      <c r="A6873" s="7" t="str">
        <f t="shared" si="107"/>
        <v>1997.3</v>
      </c>
      <c r="B6873" s="54">
        <v>35676</v>
      </c>
      <c r="C6873" s="52">
        <v>6.6</v>
      </c>
      <c r="D6873" s="9"/>
    </row>
    <row r="6874" spans="1:4" x14ac:dyDescent="0.25">
      <c r="A6874" s="7" t="str">
        <f t="shared" si="107"/>
        <v>1997.3</v>
      </c>
      <c r="B6874" s="54">
        <v>35675</v>
      </c>
      <c r="C6874" s="52">
        <v>6.58</v>
      </c>
      <c r="D6874" s="9"/>
    </row>
    <row r="6875" spans="1:4" x14ac:dyDescent="0.25">
      <c r="A6875" s="7" t="str">
        <f t="shared" si="107"/>
        <v>1997.3</v>
      </c>
      <c r="B6875" s="54">
        <v>35674</v>
      </c>
      <c r="C6875" s="52">
        <v>6.61</v>
      </c>
      <c r="D6875" s="9"/>
    </row>
    <row r="6876" spans="1:4" x14ac:dyDescent="0.25">
      <c r="A6876" s="7" t="str">
        <f t="shared" si="107"/>
        <v>1997.3</v>
      </c>
      <c r="B6876" s="54">
        <v>35671</v>
      </c>
      <c r="C6876" s="52">
        <v>6.61</v>
      </c>
      <c r="D6876" s="9"/>
    </row>
    <row r="6877" spans="1:4" x14ac:dyDescent="0.25">
      <c r="A6877" s="7" t="str">
        <f t="shared" si="107"/>
        <v>1997.3</v>
      </c>
      <c r="B6877" s="54">
        <v>35670</v>
      </c>
      <c r="C6877" s="52">
        <v>6.57</v>
      </c>
      <c r="D6877" s="9"/>
    </row>
    <row r="6878" spans="1:4" x14ac:dyDescent="0.25">
      <c r="A6878" s="7" t="str">
        <f t="shared" si="107"/>
        <v>1997.3</v>
      </c>
      <c r="B6878" s="54">
        <v>35669</v>
      </c>
      <c r="C6878" s="52">
        <v>6.66</v>
      </c>
      <c r="D6878" s="9"/>
    </row>
    <row r="6879" spans="1:4" x14ac:dyDescent="0.25">
      <c r="A6879" s="7" t="str">
        <f t="shared" si="107"/>
        <v>1997.3</v>
      </c>
      <c r="B6879" s="54">
        <v>35668</v>
      </c>
      <c r="C6879" s="52">
        <v>6.66</v>
      </c>
      <c r="D6879" s="9"/>
    </row>
    <row r="6880" spans="1:4" x14ac:dyDescent="0.25">
      <c r="A6880" s="7" t="str">
        <f t="shared" si="107"/>
        <v>1997.3</v>
      </c>
      <c r="B6880" s="54">
        <v>35667</v>
      </c>
      <c r="C6880" s="52">
        <v>6.67</v>
      </c>
      <c r="D6880" s="9"/>
    </row>
    <row r="6881" spans="1:4" x14ac:dyDescent="0.25">
      <c r="A6881" s="7" t="str">
        <f t="shared" si="107"/>
        <v>1997.3</v>
      </c>
      <c r="B6881" s="54">
        <v>35664</v>
      </c>
      <c r="C6881" s="52">
        <v>6.67</v>
      </c>
      <c r="D6881" s="9"/>
    </row>
    <row r="6882" spans="1:4" x14ac:dyDescent="0.25">
      <c r="A6882" s="7" t="str">
        <f t="shared" si="107"/>
        <v>1997.3</v>
      </c>
      <c r="B6882" s="54">
        <v>35663</v>
      </c>
      <c r="C6882" s="52">
        <v>6.6</v>
      </c>
      <c r="D6882" s="9"/>
    </row>
    <row r="6883" spans="1:4" x14ac:dyDescent="0.25">
      <c r="A6883" s="7" t="str">
        <f t="shared" si="107"/>
        <v>1997.3</v>
      </c>
      <c r="B6883" s="54">
        <v>35662</v>
      </c>
      <c r="C6883" s="52">
        <v>6.54</v>
      </c>
      <c r="D6883" s="9"/>
    </row>
    <row r="6884" spans="1:4" x14ac:dyDescent="0.25">
      <c r="A6884" s="7" t="str">
        <f t="shared" si="107"/>
        <v>1997.3</v>
      </c>
      <c r="B6884" s="54">
        <v>35661</v>
      </c>
      <c r="C6884" s="52">
        <v>6.51</v>
      </c>
      <c r="D6884" s="9"/>
    </row>
    <row r="6885" spans="1:4" x14ac:dyDescent="0.25">
      <c r="A6885" s="7" t="str">
        <f t="shared" si="107"/>
        <v>1997.3</v>
      </c>
      <c r="B6885" s="54">
        <v>35660</v>
      </c>
      <c r="C6885" s="52">
        <v>6.53</v>
      </c>
      <c r="D6885" s="9"/>
    </row>
    <row r="6886" spans="1:4" x14ac:dyDescent="0.25">
      <c r="A6886" s="7" t="str">
        <f t="shared" si="107"/>
        <v>1997.3</v>
      </c>
      <c r="B6886" s="54">
        <v>35657</v>
      </c>
      <c r="C6886" s="52">
        <v>6.57</v>
      </c>
      <c r="D6886" s="9"/>
    </row>
    <row r="6887" spans="1:4" x14ac:dyDescent="0.25">
      <c r="A6887" s="7" t="str">
        <f t="shared" si="107"/>
        <v>1997.3</v>
      </c>
      <c r="B6887" s="54">
        <v>35656</v>
      </c>
      <c r="C6887" s="52">
        <v>6.56</v>
      </c>
      <c r="D6887" s="9"/>
    </row>
    <row r="6888" spans="1:4" x14ac:dyDescent="0.25">
      <c r="A6888" s="7" t="str">
        <f t="shared" si="107"/>
        <v>1997.3</v>
      </c>
      <c r="B6888" s="54">
        <v>35655</v>
      </c>
      <c r="C6888" s="52">
        <v>6.64</v>
      </c>
      <c r="D6888" s="9"/>
    </row>
    <row r="6889" spans="1:4" x14ac:dyDescent="0.25">
      <c r="A6889" s="7" t="str">
        <f t="shared" si="107"/>
        <v>1997.3</v>
      </c>
      <c r="B6889" s="54">
        <v>35654</v>
      </c>
      <c r="C6889" s="52">
        <v>6.66</v>
      </c>
      <c r="D6889" s="9"/>
    </row>
    <row r="6890" spans="1:4" x14ac:dyDescent="0.25">
      <c r="A6890" s="7" t="str">
        <f t="shared" si="107"/>
        <v>1997.3</v>
      </c>
      <c r="B6890" s="54">
        <v>35653</v>
      </c>
      <c r="C6890" s="52">
        <v>6.64</v>
      </c>
      <c r="D6890" s="9"/>
    </row>
    <row r="6891" spans="1:4" x14ac:dyDescent="0.25">
      <c r="A6891" s="7" t="str">
        <f t="shared" si="107"/>
        <v>1997.3</v>
      </c>
      <c r="B6891" s="54">
        <v>35650</v>
      </c>
      <c r="C6891" s="52">
        <v>6.64</v>
      </c>
      <c r="D6891" s="9"/>
    </row>
    <row r="6892" spans="1:4" x14ac:dyDescent="0.25">
      <c r="A6892" s="7" t="str">
        <f t="shared" si="107"/>
        <v>1997.3</v>
      </c>
      <c r="B6892" s="54">
        <v>35649</v>
      </c>
      <c r="C6892" s="52">
        <v>6.51</v>
      </c>
      <c r="D6892" s="9"/>
    </row>
    <row r="6893" spans="1:4" x14ac:dyDescent="0.25">
      <c r="A6893" s="7" t="str">
        <f t="shared" si="107"/>
        <v>1997.3</v>
      </c>
      <c r="B6893" s="54">
        <v>35648</v>
      </c>
      <c r="C6893" s="52">
        <v>6.48</v>
      </c>
      <c r="D6893" s="9"/>
    </row>
    <row r="6894" spans="1:4" x14ac:dyDescent="0.25">
      <c r="A6894" s="7" t="str">
        <f t="shared" si="107"/>
        <v>1997.3</v>
      </c>
      <c r="B6894" s="54">
        <v>35647</v>
      </c>
      <c r="C6894" s="52">
        <v>6.49</v>
      </c>
      <c r="D6894" s="9"/>
    </row>
    <row r="6895" spans="1:4" x14ac:dyDescent="0.25">
      <c r="A6895" s="7" t="str">
        <f t="shared" si="107"/>
        <v>1997.3</v>
      </c>
      <c r="B6895" s="54">
        <v>35646</v>
      </c>
      <c r="C6895" s="52">
        <v>6.48</v>
      </c>
      <c r="D6895" s="9"/>
    </row>
    <row r="6896" spans="1:4" x14ac:dyDescent="0.25">
      <c r="A6896" s="7" t="str">
        <f t="shared" si="107"/>
        <v>1997.3</v>
      </c>
      <c r="B6896" s="54">
        <v>35643</v>
      </c>
      <c r="C6896" s="52">
        <v>6.46</v>
      </c>
      <c r="D6896" s="9"/>
    </row>
    <row r="6897" spans="1:4" x14ac:dyDescent="0.25">
      <c r="A6897" s="7" t="str">
        <f t="shared" si="107"/>
        <v>1997.3</v>
      </c>
      <c r="B6897" s="54">
        <v>35642</v>
      </c>
      <c r="C6897" s="52">
        <v>6.3</v>
      </c>
      <c r="D6897" s="9"/>
    </row>
    <row r="6898" spans="1:4" x14ac:dyDescent="0.25">
      <c r="A6898" s="7" t="str">
        <f t="shared" si="107"/>
        <v>1997.3</v>
      </c>
      <c r="B6898" s="54">
        <v>35641</v>
      </c>
      <c r="C6898" s="52">
        <v>6.33</v>
      </c>
      <c r="D6898" s="9"/>
    </row>
    <row r="6899" spans="1:4" x14ac:dyDescent="0.25">
      <c r="A6899" s="7" t="str">
        <f t="shared" si="107"/>
        <v>1997.3</v>
      </c>
      <c r="B6899" s="54">
        <v>35640</v>
      </c>
      <c r="C6899" s="52">
        <v>6.38</v>
      </c>
      <c r="D6899" s="9"/>
    </row>
    <row r="6900" spans="1:4" x14ac:dyDescent="0.25">
      <c r="A6900" s="7" t="str">
        <f t="shared" si="107"/>
        <v>1997.3</v>
      </c>
      <c r="B6900" s="54">
        <v>35639</v>
      </c>
      <c r="C6900" s="52">
        <v>6.43</v>
      </c>
      <c r="D6900" s="9"/>
    </row>
    <row r="6901" spans="1:4" x14ac:dyDescent="0.25">
      <c r="A6901" s="7" t="str">
        <f t="shared" si="107"/>
        <v>1997.3</v>
      </c>
      <c r="B6901" s="54">
        <v>35636</v>
      </c>
      <c r="C6901" s="52">
        <v>6.45</v>
      </c>
      <c r="D6901" s="9"/>
    </row>
    <row r="6902" spans="1:4" x14ac:dyDescent="0.25">
      <c r="A6902" s="7" t="str">
        <f t="shared" si="107"/>
        <v>1997.3</v>
      </c>
      <c r="B6902" s="54">
        <v>35635</v>
      </c>
      <c r="C6902" s="52">
        <v>6.43</v>
      </c>
      <c r="D6902" s="9"/>
    </row>
    <row r="6903" spans="1:4" x14ac:dyDescent="0.25">
      <c r="A6903" s="7" t="str">
        <f t="shared" si="107"/>
        <v>1997.3</v>
      </c>
      <c r="B6903" s="54">
        <v>35634</v>
      </c>
      <c r="C6903" s="52">
        <v>6.42</v>
      </c>
      <c r="D6903" s="9"/>
    </row>
    <row r="6904" spans="1:4" x14ac:dyDescent="0.25">
      <c r="A6904" s="7" t="str">
        <f t="shared" si="107"/>
        <v>1997.3</v>
      </c>
      <c r="B6904" s="54">
        <v>35633</v>
      </c>
      <c r="C6904" s="52">
        <v>6.43</v>
      </c>
      <c r="D6904" s="9"/>
    </row>
    <row r="6905" spans="1:4" x14ac:dyDescent="0.25">
      <c r="A6905" s="7" t="str">
        <f t="shared" si="107"/>
        <v>1997.3</v>
      </c>
      <c r="B6905" s="54">
        <v>35632</v>
      </c>
      <c r="C6905" s="52">
        <v>6.55</v>
      </c>
      <c r="D6905" s="9"/>
    </row>
    <row r="6906" spans="1:4" x14ac:dyDescent="0.25">
      <c r="A6906" s="7" t="str">
        <f t="shared" si="107"/>
        <v>1997.3</v>
      </c>
      <c r="B6906" s="54">
        <v>35629</v>
      </c>
      <c r="C6906" s="52">
        <v>6.52</v>
      </c>
      <c r="D6906" s="9"/>
    </row>
    <row r="6907" spans="1:4" x14ac:dyDescent="0.25">
      <c r="A6907" s="7" t="str">
        <f t="shared" si="107"/>
        <v>1997.3</v>
      </c>
      <c r="B6907" s="54">
        <v>35628</v>
      </c>
      <c r="C6907" s="52">
        <v>6.49</v>
      </c>
      <c r="D6907" s="9"/>
    </row>
    <row r="6908" spans="1:4" x14ac:dyDescent="0.25">
      <c r="A6908" s="7" t="str">
        <f t="shared" si="107"/>
        <v>1997.3</v>
      </c>
      <c r="B6908" s="54">
        <v>35627</v>
      </c>
      <c r="C6908" s="52">
        <v>6.48</v>
      </c>
      <c r="D6908" s="9"/>
    </row>
    <row r="6909" spans="1:4" x14ac:dyDescent="0.25">
      <c r="A6909" s="7" t="str">
        <f t="shared" si="107"/>
        <v>1997.3</v>
      </c>
      <c r="B6909" s="54">
        <v>35626</v>
      </c>
      <c r="C6909" s="52">
        <v>6.55</v>
      </c>
      <c r="D6909" s="9"/>
    </row>
    <row r="6910" spans="1:4" x14ac:dyDescent="0.25">
      <c r="A6910" s="7" t="str">
        <f t="shared" si="107"/>
        <v>1997.3</v>
      </c>
      <c r="B6910" s="54">
        <v>35625</v>
      </c>
      <c r="C6910" s="52">
        <v>6.55</v>
      </c>
      <c r="D6910" s="9"/>
    </row>
    <row r="6911" spans="1:4" x14ac:dyDescent="0.25">
      <c r="A6911" s="7" t="str">
        <f t="shared" si="107"/>
        <v>1997.3</v>
      </c>
      <c r="B6911" s="54">
        <v>35622</v>
      </c>
      <c r="C6911" s="52">
        <v>6.53</v>
      </c>
      <c r="D6911" s="9"/>
    </row>
    <row r="6912" spans="1:4" x14ac:dyDescent="0.25">
      <c r="A6912" s="7" t="str">
        <f t="shared" si="107"/>
        <v>1997.3</v>
      </c>
      <c r="B6912" s="54">
        <v>35621</v>
      </c>
      <c r="C6912" s="52">
        <v>6.56</v>
      </c>
      <c r="D6912" s="9"/>
    </row>
    <row r="6913" spans="1:4" x14ac:dyDescent="0.25">
      <c r="A6913" s="7" t="str">
        <f t="shared" si="107"/>
        <v>1997.3</v>
      </c>
      <c r="B6913" s="54">
        <v>35620</v>
      </c>
      <c r="C6913" s="52">
        <v>6.56</v>
      </c>
      <c r="D6913" s="9"/>
    </row>
    <row r="6914" spans="1:4" x14ac:dyDescent="0.25">
      <c r="A6914" s="7" t="str">
        <f t="shared" si="107"/>
        <v>1997.3</v>
      </c>
      <c r="B6914" s="54">
        <v>35619</v>
      </c>
      <c r="C6914" s="52">
        <v>6.59</v>
      </c>
      <c r="D6914" s="9"/>
    </row>
    <row r="6915" spans="1:4" x14ac:dyDescent="0.25">
      <c r="A6915" s="7" t="str">
        <f t="shared" si="107"/>
        <v>1997.3</v>
      </c>
      <c r="B6915" s="54">
        <v>35618</v>
      </c>
      <c r="C6915" s="52">
        <v>6.58</v>
      </c>
      <c r="D6915" s="9"/>
    </row>
    <row r="6916" spans="1:4" x14ac:dyDescent="0.25">
      <c r="A6916" s="7" t="str">
        <f t="shared" ref="A6916:A6979" si="108">YEAR(B6916)&amp;"."&amp;INT((MONTH(B6916)-1)/3)+1</f>
        <v>1997.3</v>
      </c>
      <c r="B6916" s="54">
        <v>35615</v>
      </c>
      <c r="C6916" s="52">
        <v>6.63</v>
      </c>
      <c r="D6916" s="9"/>
    </row>
    <row r="6917" spans="1:4" x14ac:dyDescent="0.25">
      <c r="A6917" s="7" t="str">
        <f t="shared" si="108"/>
        <v>1997.3</v>
      </c>
      <c r="B6917" s="54">
        <v>35614</v>
      </c>
      <c r="C6917" s="52">
        <v>6.63</v>
      </c>
      <c r="D6917" s="9"/>
    </row>
    <row r="6918" spans="1:4" x14ac:dyDescent="0.25">
      <c r="A6918" s="7" t="str">
        <f t="shared" si="108"/>
        <v>1997.3</v>
      </c>
      <c r="B6918" s="54">
        <v>35613</v>
      </c>
      <c r="C6918" s="52">
        <v>6.72</v>
      </c>
      <c r="D6918" s="9"/>
    </row>
    <row r="6919" spans="1:4" x14ac:dyDescent="0.25">
      <c r="A6919" s="7" t="str">
        <f t="shared" si="108"/>
        <v>1997.3</v>
      </c>
      <c r="B6919" s="54">
        <v>35612</v>
      </c>
      <c r="C6919" s="52">
        <v>6.74</v>
      </c>
      <c r="D6919" s="9"/>
    </row>
    <row r="6920" spans="1:4" x14ac:dyDescent="0.25">
      <c r="A6920" s="7" t="str">
        <f t="shared" si="108"/>
        <v>1997.2</v>
      </c>
      <c r="B6920" s="54">
        <v>35611</v>
      </c>
      <c r="C6920" s="52">
        <v>6.8</v>
      </c>
      <c r="D6920" s="9"/>
    </row>
    <row r="6921" spans="1:4" x14ac:dyDescent="0.25">
      <c r="A6921" s="7" t="str">
        <f t="shared" si="108"/>
        <v>1997.2</v>
      </c>
      <c r="B6921" s="54">
        <v>35608</v>
      </c>
      <c r="C6921" s="52">
        <v>6.75</v>
      </c>
      <c r="D6921" s="9"/>
    </row>
    <row r="6922" spans="1:4" x14ac:dyDescent="0.25">
      <c r="A6922" s="7" t="str">
        <f t="shared" si="108"/>
        <v>1997.2</v>
      </c>
      <c r="B6922" s="54">
        <v>35607</v>
      </c>
      <c r="C6922" s="52">
        <v>6.78</v>
      </c>
      <c r="D6922" s="9"/>
    </row>
    <row r="6923" spans="1:4" x14ac:dyDescent="0.25">
      <c r="A6923" s="7" t="str">
        <f t="shared" si="108"/>
        <v>1997.2</v>
      </c>
      <c r="B6923" s="54">
        <v>35606</v>
      </c>
      <c r="C6923" s="52">
        <v>6.74</v>
      </c>
      <c r="D6923" s="9"/>
    </row>
    <row r="6924" spans="1:4" x14ac:dyDescent="0.25">
      <c r="A6924" s="7" t="str">
        <f t="shared" si="108"/>
        <v>1997.2</v>
      </c>
      <c r="B6924" s="54">
        <v>35605</v>
      </c>
      <c r="C6924" s="52">
        <v>6.7</v>
      </c>
      <c r="D6924" s="9"/>
    </row>
    <row r="6925" spans="1:4" x14ac:dyDescent="0.25">
      <c r="A6925" s="7" t="str">
        <f t="shared" si="108"/>
        <v>1997.2</v>
      </c>
      <c r="B6925" s="54">
        <v>35604</v>
      </c>
      <c r="C6925" s="52">
        <v>6.69</v>
      </c>
      <c r="D6925" s="9"/>
    </row>
    <row r="6926" spans="1:4" x14ac:dyDescent="0.25">
      <c r="A6926" s="7" t="str">
        <f t="shared" si="108"/>
        <v>1997.2</v>
      </c>
      <c r="B6926" s="54">
        <v>35601</v>
      </c>
      <c r="C6926" s="52">
        <v>6.65</v>
      </c>
      <c r="D6926" s="9"/>
    </row>
    <row r="6927" spans="1:4" x14ac:dyDescent="0.25">
      <c r="A6927" s="7" t="str">
        <f t="shared" si="108"/>
        <v>1997.2</v>
      </c>
      <c r="B6927" s="54">
        <v>35600</v>
      </c>
      <c r="C6927" s="52">
        <v>6.68</v>
      </c>
      <c r="D6927" s="9"/>
    </row>
    <row r="6928" spans="1:4" x14ac:dyDescent="0.25">
      <c r="A6928" s="7" t="str">
        <f t="shared" si="108"/>
        <v>1997.2</v>
      </c>
      <c r="B6928" s="54">
        <v>35599</v>
      </c>
      <c r="C6928" s="52">
        <v>6.69</v>
      </c>
      <c r="D6928" s="9"/>
    </row>
    <row r="6929" spans="1:4" x14ac:dyDescent="0.25">
      <c r="A6929" s="7" t="str">
        <f t="shared" si="108"/>
        <v>1997.2</v>
      </c>
      <c r="B6929" s="54">
        <v>35598</v>
      </c>
      <c r="C6929" s="52">
        <v>6.72</v>
      </c>
      <c r="D6929" s="9"/>
    </row>
    <row r="6930" spans="1:4" x14ac:dyDescent="0.25">
      <c r="A6930" s="7" t="str">
        <f t="shared" si="108"/>
        <v>1997.2</v>
      </c>
      <c r="B6930" s="54">
        <v>35597</v>
      </c>
      <c r="C6930" s="52">
        <v>6.7</v>
      </c>
      <c r="D6930" s="9"/>
    </row>
    <row r="6931" spans="1:4" x14ac:dyDescent="0.25">
      <c r="A6931" s="7" t="str">
        <f t="shared" si="108"/>
        <v>1997.2</v>
      </c>
      <c r="B6931" s="54">
        <v>35594</v>
      </c>
      <c r="C6931" s="52">
        <v>6.73</v>
      </c>
      <c r="D6931" s="9"/>
    </row>
    <row r="6932" spans="1:4" x14ac:dyDescent="0.25">
      <c r="A6932" s="7" t="str">
        <f t="shared" si="108"/>
        <v>1997.2</v>
      </c>
      <c r="B6932" s="54">
        <v>35593</v>
      </c>
      <c r="C6932" s="52">
        <v>6.77</v>
      </c>
      <c r="D6932" s="9"/>
    </row>
    <row r="6933" spans="1:4" x14ac:dyDescent="0.25">
      <c r="A6933" s="7" t="str">
        <f t="shared" si="108"/>
        <v>1997.2</v>
      </c>
      <c r="B6933" s="54">
        <v>35592</v>
      </c>
      <c r="C6933" s="52">
        <v>6.83</v>
      </c>
      <c r="D6933" s="9"/>
    </row>
    <row r="6934" spans="1:4" x14ac:dyDescent="0.25">
      <c r="A6934" s="7" t="str">
        <f t="shared" si="108"/>
        <v>1997.2</v>
      </c>
      <c r="B6934" s="54">
        <v>35591</v>
      </c>
      <c r="C6934" s="52">
        <v>6.84</v>
      </c>
      <c r="D6934" s="9"/>
    </row>
    <row r="6935" spans="1:4" x14ac:dyDescent="0.25">
      <c r="A6935" s="7" t="str">
        <f t="shared" si="108"/>
        <v>1997.2</v>
      </c>
      <c r="B6935" s="54">
        <v>35590</v>
      </c>
      <c r="C6935" s="52">
        <v>6.83</v>
      </c>
      <c r="D6935" s="9"/>
    </row>
    <row r="6936" spans="1:4" x14ac:dyDescent="0.25">
      <c r="A6936" s="7" t="str">
        <f t="shared" si="108"/>
        <v>1997.2</v>
      </c>
      <c r="B6936" s="54">
        <v>35587</v>
      </c>
      <c r="C6936" s="52">
        <v>6.78</v>
      </c>
      <c r="D6936" s="9"/>
    </row>
    <row r="6937" spans="1:4" x14ac:dyDescent="0.25">
      <c r="A6937" s="7" t="str">
        <f t="shared" si="108"/>
        <v>1997.2</v>
      </c>
      <c r="B6937" s="54">
        <v>35586</v>
      </c>
      <c r="C6937" s="52">
        <v>6.88</v>
      </c>
      <c r="D6937" s="9"/>
    </row>
    <row r="6938" spans="1:4" x14ac:dyDescent="0.25">
      <c r="A6938" s="7" t="str">
        <f t="shared" si="108"/>
        <v>1997.2</v>
      </c>
      <c r="B6938" s="54">
        <v>35585</v>
      </c>
      <c r="C6938" s="52">
        <v>6.88</v>
      </c>
      <c r="D6938" s="9"/>
    </row>
    <row r="6939" spans="1:4" x14ac:dyDescent="0.25">
      <c r="A6939" s="7" t="str">
        <f t="shared" si="108"/>
        <v>1997.2</v>
      </c>
      <c r="B6939" s="54">
        <v>35584</v>
      </c>
      <c r="C6939" s="52">
        <v>6.88</v>
      </c>
      <c r="D6939" s="9"/>
    </row>
    <row r="6940" spans="1:4" x14ac:dyDescent="0.25">
      <c r="A6940" s="7" t="str">
        <f t="shared" si="108"/>
        <v>1997.2</v>
      </c>
      <c r="B6940" s="54">
        <v>35583</v>
      </c>
      <c r="C6940" s="52">
        <v>6.9</v>
      </c>
      <c r="D6940" s="9"/>
    </row>
    <row r="6941" spans="1:4" x14ac:dyDescent="0.25">
      <c r="A6941" s="7" t="str">
        <f t="shared" si="108"/>
        <v>1997.2</v>
      </c>
      <c r="B6941" s="54">
        <v>35580</v>
      </c>
      <c r="C6941" s="52">
        <v>6.92</v>
      </c>
      <c r="D6941" s="9"/>
    </row>
    <row r="6942" spans="1:4" x14ac:dyDescent="0.25">
      <c r="A6942" s="7" t="str">
        <f t="shared" si="108"/>
        <v>1997.2</v>
      </c>
      <c r="B6942" s="54">
        <v>35579</v>
      </c>
      <c r="C6942" s="52">
        <v>6.99</v>
      </c>
      <c r="D6942" s="9"/>
    </row>
    <row r="6943" spans="1:4" x14ac:dyDescent="0.25">
      <c r="A6943" s="7" t="str">
        <f t="shared" si="108"/>
        <v>1997.2</v>
      </c>
      <c r="B6943" s="54">
        <v>35578</v>
      </c>
      <c r="C6943" s="52">
        <v>7.03</v>
      </c>
      <c r="D6943" s="9"/>
    </row>
    <row r="6944" spans="1:4" x14ac:dyDescent="0.25">
      <c r="A6944" s="7" t="str">
        <f t="shared" si="108"/>
        <v>1997.2</v>
      </c>
      <c r="B6944" s="54">
        <v>35577</v>
      </c>
      <c r="C6944" s="52">
        <v>7.03</v>
      </c>
      <c r="D6944" s="9"/>
    </row>
    <row r="6945" spans="1:4" x14ac:dyDescent="0.25">
      <c r="A6945" s="7" t="str">
        <f t="shared" si="108"/>
        <v>1997.2</v>
      </c>
      <c r="B6945" s="54">
        <v>35576</v>
      </c>
      <c r="C6945" s="52">
        <v>6.99</v>
      </c>
      <c r="D6945" s="9"/>
    </row>
    <row r="6946" spans="1:4" x14ac:dyDescent="0.25">
      <c r="A6946" s="7" t="str">
        <f t="shared" si="108"/>
        <v>1997.2</v>
      </c>
      <c r="B6946" s="54">
        <v>35573</v>
      </c>
      <c r="C6946" s="52">
        <v>6.99</v>
      </c>
      <c r="D6946" s="9"/>
    </row>
    <row r="6947" spans="1:4" x14ac:dyDescent="0.25">
      <c r="A6947" s="7" t="str">
        <f t="shared" si="108"/>
        <v>1997.2</v>
      </c>
      <c r="B6947" s="54">
        <v>35572</v>
      </c>
      <c r="C6947" s="52">
        <v>7</v>
      </c>
      <c r="D6947" s="9"/>
    </row>
    <row r="6948" spans="1:4" x14ac:dyDescent="0.25">
      <c r="A6948" s="7" t="str">
        <f t="shared" si="108"/>
        <v>1997.2</v>
      </c>
      <c r="B6948" s="54">
        <v>35571</v>
      </c>
      <c r="C6948" s="52">
        <v>6.97</v>
      </c>
      <c r="D6948" s="9"/>
    </row>
    <row r="6949" spans="1:4" x14ac:dyDescent="0.25">
      <c r="A6949" s="7" t="str">
        <f t="shared" si="108"/>
        <v>1997.2</v>
      </c>
      <c r="B6949" s="54">
        <v>35570</v>
      </c>
      <c r="C6949" s="52">
        <v>6.92</v>
      </c>
      <c r="D6949" s="9"/>
    </row>
    <row r="6950" spans="1:4" x14ac:dyDescent="0.25">
      <c r="A6950" s="7" t="str">
        <f t="shared" si="108"/>
        <v>1997.2</v>
      </c>
      <c r="B6950" s="54">
        <v>35569</v>
      </c>
      <c r="C6950" s="52">
        <v>6.92</v>
      </c>
      <c r="D6950" s="9"/>
    </row>
    <row r="6951" spans="1:4" x14ac:dyDescent="0.25">
      <c r="A6951" s="7" t="str">
        <f t="shared" si="108"/>
        <v>1997.2</v>
      </c>
      <c r="B6951" s="54">
        <v>35566</v>
      </c>
      <c r="C6951" s="52">
        <v>6.91</v>
      </c>
      <c r="D6951" s="9"/>
    </row>
    <row r="6952" spans="1:4" x14ac:dyDescent="0.25">
      <c r="A6952" s="7" t="str">
        <f t="shared" si="108"/>
        <v>1997.2</v>
      </c>
      <c r="B6952" s="54">
        <v>35565</v>
      </c>
      <c r="C6952" s="52">
        <v>6.88</v>
      </c>
      <c r="D6952" s="9"/>
    </row>
    <row r="6953" spans="1:4" x14ac:dyDescent="0.25">
      <c r="A6953" s="7" t="str">
        <f t="shared" si="108"/>
        <v>1997.2</v>
      </c>
      <c r="B6953" s="54">
        <v>35564</v>
      </c>
      <c r="C6953" s="52">
        <v>6.9</v>
      </c>
      <c r="D6953" s="9"/>
    </row>
    <row r="6954" spans="1:4" x14ac:dyDescent="0.25">
      <c r="A6954" s="7" t="str">
        <f t="shared" si="108"/>
        <v>1997.2</v>
      </c>
      <c r="B6954" s="54">
        <v>35563</v>
      </c>
      <c r="C6954" s="52">
        <v>6.92</v>
      </c>
      <c r="D6954" s="9"/>
    </row>
    <row r="6955" spans="1:4" x14ac:dyDescent="0.25">
      <c r="A6955" s="7" t="str">
        <f t="shared" si="108"/>
        <v>1997.2</v>
      </c>
      <c r="B6955" s="54">
        <v>35562</v>
      </c>
      <c r="C6955" s="52">
        <v>6.88</v>
      </c>
      <c r="D6955" s="9"/>
    </row>
    <row r="6956" spans="1:4" x14ac:dyDescent="0.25">
      <c r="A6956" s="7" t="str">
        <f t="shared" si="108"/>
        <v>1997.2</v>
      </c>
      <c r="B6956" s="54">
        <v>35559</v>
      </c>
      <c r="C6956" s="52">
        <v>6.89</v>
      </c>
      <c r="D6956" s="9"/>
    </row>
    <row r="6957" spans="1:4" x14ac:dyDescent="0.25">
      <c r="A6957" s="7" t="str">
        <f t="shared" si="108"/>
        <v>1997.2</v>
      </c>
      <c r="B6957" s="54">
        <v>35558</v>
      </c>
      <c r="C6957" s="52">
        <v>6.92</v>
      </c>
      <c r="D6957" s="9"/>
    </row>
    <row r="6958" spans="1:4" x14ac:dyDescent="0.25">
      <c r="A6958" s="7" t="str">
        <f t="shared" si="108"/>
        <v>1997.2</v>
      </c>
      <c r="B6958" s="54">
        <v>35557</v>
      </c>
      <c r="C6958" s="52">
        <v>6.96</v>
      </c>
      <c r="D6958" s="9"/>
    </row>
    <row r="6959" spans="1:4" x14ac:dyDescent="0.25">
      <c r="A6959" s="7" t="str">
        <f t="shared" si="108"/>
        <v>1997.2</v>
      </c>
      <c r="B6959" s="54">
        <v>35556</v>
      </c>
      <c r="C6959" s="52">
        <v>6.89</v>
      </c>
      <c r="D6959" s="9"/>
    </row>
    <row r="6960" spans="1:4" x14ac:dyDescent="0.25">
      <c r="A6960" s="7" t="str">
        <f t="shared" si="108"/>
        <v>1997.2</v>
      </c>
      <c r="B6960" s="54">
        <v>35555</v>
      </c>
      <c r="C6960" s="52">
        <v>6.9</v>
      </c>
      <c r="D6960" s="9"/>
    </row>
    <row r="6961" spans="1:4" x14ac:dyDescent="0.25">
      <c r="A6961" s="7" t="str">
        <f t="shared" si="108"/>
        <v>1997.2</v>
      </c>
      <c r="B6961" s="54">
        <v>35552</v>
      </c>
      <c r="C6961" s="52">
        <v>6.9</v>
      </c>
      <c r="D6961" s="9"/>
    </row>
    <row r="6962" spans="1:4" x14ac:dyDescent="0.25">
      <c r="A6962" s="7" t="str">
        <f t="shared" si="108"/>
        <v>1997.2</v>
      </c>
      <c r="B6962" s="54">
        <v>35551</v>
      </c>
      <c r="C6962" s="52">
        <v>6.93</v>
      </c>
      <c r="D6962" s="9"/>
    </row>
    <row r="6963" spans="1:4" x14ac:dyDescent="0.25">
      <c r="A6963" s="7" t="str">
        <f t="shared" si="108"/>
        <v>1997.2</v>
      </c>
      <c r="B6963" s="54">
        <v>35550</v>
      </c>
      <c r="C6963" s="52">
        <v>6.95</v>
      </c>
      <c r="D6963" s="9"/>
    </row>
    <row r="6964" spans="1:4" x14ac:dyDescent="0.25">
      <c r="A6964" s="7" t="str">
        <f t="shared" si="108"/>
        <v>1997.2</v>
      </c>
      <c r="B6964" s="54">
        <v>35549</v>
      </c>
      <c r="C6964" s="52">
        <v>6.99</v>
      </c>
      <c r="D6964" s="9"/>
    </row>
    <row r="6965" spans="1:4" x14ac:dyDescent="0.25">
      <c r="A6965" s="7" t="str">
        <f t="shared" si="108"/>
        <v>1997.2</v>
      </c>
      <c r="B6965" s="54">
        <v>35548</v>
      </c>
      <c r="C6965" s="52">
        <v>7.12</v>
      </c>
      <c r="D6965" s="9"/>
    </row>
    <row r="6966" spans="1:4" x14ac:dyDescent="0.25">
      <c r="A6966" s="7" t="str">
        <f t="shared" si="108"/>
        <v>1997.2</v>
      </c>
      <c r="B6966" s="54">
        <v>35545</v>
      </c>
      <c r="C6966" s="52">
        <v>7.14</v>
      </c>
      <c r="D6966" s="9"/>
    </row>
    <row r="6967" spans="1:4" x14ac:dyDescent="0.25">
      <c r="A6967" s="7" t="str">
        <f t="shared" si="108"/>
        <v>1997.2</v>
      </c>
      <c r="B6967" s="54">
        <v>35544</v>
      </c>
      <c r="C6967" s="52">
        <v>7.13</v>
      </c>
      <c r="D6967" s="9"/>
    </row>
    <row r="6968" spans="1:4" x14ac:dyDescent="0.25">
      <c r="A6968" s="7" t="str">
        <f t="shared" si="108"/>
        <v>1997.2</v>
      </c>
      <c r="B6968" s="54">
        <v>35543</v>
      </c>
      <c r="C6968" s="52">
        <v>7.09</v>
      </c>
      <c r="D6968" s="9"/>
    </row>
    <row r="6969" spans="1:4" x14ac:dyDescent="0.25">
      <c r="A6969" s="7" t="str">
        <f t="shared" si="108"/>
        <v>1997.2</v>
      </c>
      <c r="B6969" s="54">
        <v>35542</v>
      </c>
      <c r="C6969" s="52">
        <v>7.05</v>
      </c>
      <c r="D6969" s="9"/>
    </row>
    <row r="6970" spans="1:4" x14ac:dyDescent="0.25">
      <c r="A6970" s="7" t="str">
        <f t="shared" si="108"/>
        <v>1997.2</v>
      </c>
      <c r="B6970" s="54">
        <v>35541</v>
      </c>
      <c r="C6970" s="52">
        <v>7.09</v>
      </c>
      <c r="D6970" s="9"/>
    </row>
    <row r="6971" spans="1:4" x14ac:dyDescent="0.25">
      <c r="A6971" s="7" t="str">
        <f t="shared" si="108"/>
        <v>1997.2</v>
      </c>
      <c r="B6971" s="54">
        <v>35538</v>
      </c>
      <c r="C6971" s="52">
        <v>7.06</v>
      </c>
      <c r="D6971" s="9"/>
    </row>
    <row r="6972" spans="1:4" x14ac:dyDescent="0.25">
      <c r="A6972" s="7" t="str">
        <f t="shared" si="108"/>
        <v>1997.2</v>
      </c>
      <c r="B6972" s="54">
        <v>35537</v>
      </c>
      <c r="C6972" s="52">
        <v>7.07</v>
      </c>
      <c r="D6972" s="9"/>
    </row>
    <row r="6973" spans="1:4" x14ac:dyDescent="0.25">
      <c r="A6973" s="7" t="str">
        <f t="shared" si="108"/>
        <v>1997.2</v>
      </c>
      <c r="B6973" s="54">
        <v>35536</v>
      </c>
      <c r="C6973" s="52">
        <v>7.11</v>
      </c>
      <c r="D6973" s="9"/>
    </row>
    <row r="6974" spans="1:4" x14ac:dyDescent="0.25">
      <c r="A6974" s="7" t="str">
        <f t="shared" si="108"/>
        <v>1997.2</v>
      </c>
      <c r="B6974" s="54">
        <v>35535</v>
      </c>
      <c r="C6974" s="52">
        <v>7.1</v>
      </c>
      <c r="D6974" s="9"/>
    </row>
    <row r="6975" spans="1:4" x14ac:dyDescent="0.25">
      <c r="A6975" s="7" t="str">
        <f t="shared" si="108"/>
        <v>1997.2</v>
      </c>
      <c r="B6975" s="54">
        <v>35534</v>
      </c>
      <c r="C6975" s="52">
        <v>7.17</v>
      </c>
      <c r="D6975" s="9"/>
    </row>
    <row r="6976" spans="1:4" x14ac:dyDescent="0.25">
      <c r="A6976" s="7" t="str">
        <f t="shared" si="108"/>
        <v>1997.2</v>
      </c>
      <c r="B6976" s="54">
        <v>35531</v>
      </c>
      <c r="C6976" s="52">
        <v>7.17</v>
      </c>
      <c r="D6976" s="9"/>
    </row>
    <row r="6977" spans="1:4" x14ac:dyDescent="0.25">
      <c r="A6977" s="7" t="str">
        <f t="shared" si="108"/>
        <v>1997.2</v>
      </c>
      <c r="B6977" s="54">
        <v>35530</v>
      </c>
      <c r="C6977" s="52">
        <v>7.11</v>
      </c>
      <c r="D6977" s="9"/>
    </row>
    <row r="6978" spans="1:4" x14ac:dyDescent="0.25">
      <c r="A6978" s="7" t="str">
        <f t="shared" si="108"/>
        <v>1997.2</v>
      </c>
      <c r="B6978" s="54">
        <v>35529</v>
      </c>
      <c r="C6978" s="52">
        <v>7.11</v>
      </c>
      <c r="D6978" s="9"/>
    </row>
    <row r="6979" spans="1:4" x14ac:dyDescent="0.25">
      <c r="A6979" s="7" t="str">
        <f t="shared" si="108"/>
        <v>1997.2</v>
      </c>
      <c r="B6979" s="54">
        <v>35528</v>
      </c>
      <c r="C6979" s="52">
        <v>7.11</v>
      </c>
      <c r="D6979" s="9"/>
    </row>
    <row r="6980" spans="1:4" x14ac:dyDescent="0.25">
      <c r="A6980" s="7" t="str">
        <f t="shared" ref="A6980:A7043" si="109">YEAR(B6980)&amp;"."&amp;INT((MONTH(B6980)-1)/3)+1</f>
        <v>1997.2</v>
      </c>
      <c r="B6980" s="54">
        <v>35527</v>
      </c>
      <c r="C6980" s="52">
        <v>7.08</v>
      </c>
      <c r="D6980" s="9"/>
    </row>
    <row r="6981" spans="1:4" x14ac:dyDescent="0.25">
      <c r="A6981" s="7" t="str">
        <f t="shared" si="109"/>
        <v>1997.2</v>
      </c>
      <c r="B6981" s="54">
        <v>35524</v>
      </c>
      <c r="C6981" s="52">
        <v>7.14</v>
      </c>
      <c r="D6981" s="9"/>
    </row>
    <row r="6982" spans="1:4" x14ac:dyDescent="0.25">
      <c r="A6982" s="7" t="str">
        <f t="shared" si="109"/>
        <v>1997.2</v>
      </c>
      <c r="B6982" s="54">
        <v>35523</v>
      </c>
      <c r="C6982" s="52">
        <v>7.08</v>
      </c>
      <c r="D6982" s="9"/>
    </row>
    <row r="6983" spans="1:4" x14ac:dyDescent="0.25">
      <c r="A6983" s="7" t="str">
        <f t="shared" si="109"/>
        <v>1997.2</v>
      </c>
      <c r="B6983" s="54">
        <v>35522</v>
      </c>
      <c r="C6983" s="52">
        <v>7.08</v>
      </c>
      <c r="D6983" s="9"/>
    </row>
    <row r="6984" spans="1:4" x14ac:dyDescent="0.25">
      <c r="A6984" s="7" t="str">
        <f t="shared" si="109"/>
        <v>1997.2</v>
      </c>
      <c r="B6984" s="54">
        <v>35521</v>
      </c>
      <c r="C6984" s="52">
        <v>7.09</v>
      </c>
      <c r="D6984" s="9"/>
    </row>
    <row r="6985" spans="1:4" x14ac:dyDescent="0.25">
      <c r="A6985" s="7" t="str">
        <f t="shared" si="109"/>
        <v>1997.1</v>
      </c>
      <c r="B6985" s="54">
        <v>35520</v>
      </c>
      <c r="C6985" s="52">
        <v>7.1</v>
      </c>
      <c r="D6985" s="9"/>
    </row>
    <row r="6986" spans="1:4" x14ac:dyDescent="0.25">
      <c r="A6986" s="7" t="str">
        <f t="shared" si="109"/>
        <v>1997.1</v>
      </c>
      <c r="B6986" s="54">
        <v>35517</v>
      </c>
      <c r="C6986" s="52">
        <v>7.09</v>
      </c>
      <c r="D6986" s="9"/>
    </row>
    <row r="6987" spans="1:4" x14ac:dyDescent="0.25">
      <c r="A6987" s="7" t="str">
        <f t="shared" si="109"/>
        <v>1997.1</v>
      </c>
      <c r="B6987" s="54">
        <v>35516</v>
      </c>
      <c r="C6987" s="52">
        <v>7.09</v>
      </c>
      <c r="D6987" s="9"/>
    </row>
    <row r="6988" spans="1:4" x14ac:dyDescent="0.25">
      <c r="A6988" s="7" t="str">
        <f t="shared" si="109"/>
        <v>1997.1</v>
      </c>
      <c r="B6988" s="54">
        <v>35515</v>
      </c>
      <c r="C6988" s="52">
        <v>7</v>
      </c>
      <c r="D6988" s="9"/>
    </row>
    <row r="6989" spans="1:4" x14ac:dyDescent="0.25">
      <c r="A6989" s="7" t="str">
        <f t="shared" si="109"/>
        <v>1997.1</v>
      </c>
      <c r="B6989" s="54">
        <v>35514</v>
      </c>
      <c r="C6989" s="52">
        <v>6.95</v>
      </c>
      <c r="D6989" s="9"/>
    </row>
    <row r="6990" spans="1:4" x14ac:dyDescent="0.25">
      <c r="A6990" s="7" t="str">
        <f t="shared" si="109"/>
        <v>1997.1</v>
      </c>
      <c r="B6990" s="54">
        <v>35513</v>
      </c>
      <c r="C6990" s="52">
        <v>6.94</v>
      </c>
      <c r="D6990" s="9"/>
    </row>
    <row r="6991" spans="1:4" x14ac:dyDescent="0.25">
      <c r="A6991" s="7" t="str">
        <f t="shared" si="109"/>
        <v>1997.1</v>
      </c>
      <c r="B6991" s="54">
        <v>35510</v>
      </c>
      <c r="C6991" s="52">
        <v>6.96</v>
      </c>
      <c r="D6991" s="9"/>
    </row>
    <row r="6992" spans="1:4" x14ac:dyDescent="0.25">
      <c r="A6992" s="7" t="str">
        <f t="shared" si="109"/>
        <v>1997.1</v>
      </c>
      <c r="B6992" s="54">
        <v>35509</v>
      </c>
      <c r="C6992" s="52">
        <v>6.97</v>
      </c>
      <c r="D6992" s="9"/>
    </row>
    <row r="6993" spans="1:4" x14ac:dyDescent="0.25">
      <c r="A6993" s="7" t="str">
        <f t="shared" si="109"/>
        <v>1997.1</v>
      </c>
      <c r="B6993" s="54">
        <v>35508</v>
      </c>
      <c r="C6993" s="52">
        <v>6.99</v>
      </c>
      <c r="D6993" s="9"/>
    </row>
    <row r="6994" spans="1:4" x14ac:dyDescent="0.25">
      <c r="A6994" s="7" t="str">
        <f t="shared" si="109"/>
        <v>1997.1</v>
      </c>
      <c r="B6994" s="54">
        <v>35507</v>
      </c>
      <c r="C6994" s="52">
        <v>6.96</v>
      </c>
      <c r="D6994" s="9"/>
    </row>
    <row r="6995" spans="1:4" x14ac:dyDescent="0.25">
      <c r="A6995" s="7" t="str">
        <f t="shared" si="109"/>
        <v>1997.1</v>
      </c>
      <c r="B6995" s="54">
        <v>35506</v>
      </c>
      <c r="C6995" s="52">
        <v>6.96</v>
      </c>
      <c r="D6995" s="9"/>
    </row>
    <row r="6996" spans="1:4" x14ac:dyDescent="0.25">
      <c r="A6996" s="7" t="str">
        <f t="shared" si="109"/>
        <v>1997.1</v>
      </c>
      <c r="B6996" s="54">
        <v>35503</v>
      </c>
      <c r="C6996" s="52">
        <v>6.95</v>
      </c>
      <c r="D6996" s="9"/>
    </row>
    <row r="6997" spans="1:4" x14ac:dyDescent="0.25">
      <c r="A6997" s="7" t="str">
        <f t="shared" si="109"/>
        <v>1997.1</v>
      </c>
      <c r="B6997" s="54">
        <v>35502</v>
      </c>
      <c r="C6997" s="52">
        <v>6.98</v>
      </c>
      <c r="D6997" s="9"/>
    </row>
    <row r="6998" spans="1:4" x14ac:dyDescent="0.25">
      <c r="A6998" s="7" t="str">
        <f t="shared" si="109"/>
        <v>1997.1</v>
      </c>
      <c r="B6998" s="54">
        <v>35501</v>
      </c>
      <c r="C6998" s="52">
        <v>6.87</v>
      </c>
      <c r="D6998" s="9"/>
    </row>
    <row r="6999" spans="1:4" x14ac:dyDescent="0.25">
      <c r="A6999" s="7" t="str">
        <f t="shared" si="109"/>
        <v>1997.1</v>
      </c>
      <c r="B6999" s="54">
        <v>35500</v>
      </c>
      <c r="C6999" s="52">
        <v>6.84</v>
      </c>
      <c r="D6999" s="9"/>
    </row>
    <row r="7000" spans="1:4" x14ac:dyDescent="0.25">
      <c r="A7000" s="7" t="str">
        <f t="shared" si="109"/>
        <v>1997.1</v>
      </c>
      <c r="B7000" s="54">
        <v>35499</v>
      </c>
      <c r="C7000" s="52">
        <v>6.83</v>
      </c>
      <c r="D7000" s="9"/>
    </row>
    <row r="7001" spans="1:4" x14ac:dyDescent="0.25">
      <c r="A7001" s="7" t="str">
        <f t="shared" si="109"/>
        <v>1997.1</v>
      </c>
      <c r="B7001" s="54">
        <v>35496</v>
      </c>
      <c r="C7001" s="52">
        <v>6.83</v>
      </c>
      <c r="D7001" s="9"/>
    </row>
    <row r="7002" spans="1:4" x14ac:dyDescent="0.25">
      <c r="A7002" s="7" t="str">
        <f t="shared" si="109"/>
        <v>1997.1</v>
      </c>
      <c r="B7002" s="54">
        <v>35495</v>
      </c>
      <c r="C7002" s="52">
        <v>6.89</v>
      </c>
      <c r="D7002" s="9"/>
    </row>
    <row r="7003" spans="1:4" x14ac:dyDescent="0.25">
      <c r="A7003" s="7" t="str">
        <f t="shared" si="109"/>
        <v>1997.1</v>
      </c>
      <c r="B7003" s="54">
        <v>35494</v>
      </c>
      <c r="C7003" s="52">
        <v>6.85</v>
      </c>
      <c r="D7003" s="9"/>
    </row>
    <row r="7004" spans="1:4" x14ac:dyDescent="0.25">
      <c r="A7004" s="7" t="str">
        <f t="shared" si="109"/>
        <v>1997.1</v>
      </c>
      <c r="B7004" s="54">
        <v>35493</v>
      </c>
      <c r="C7004" s="52">
        <v>6.86</v>
      </c>
      <c r="D7004" s="9"/>
    </row>
    <row r="7005" spans="1:4" x14ac:dyDescent="0.25">
      <c r="A7005" s="7" t="str">
        <f t="shared" si="109"/>
        <v>1997.1</v>
      </c>
      <c r="B7005" s="54">
        <v>35492</v>
      </c>
      <c r="C7005" s="52">
        <v>6.83</v>
      </c>
      <c r="D7005" s="9"/>
    </row>
    <row r="7006" spans="1:4" x14ac:dyDescent="0.25">
      <c r="A7006" s="7" t="str">
        <f t="shared" si="109"/>
        <v>1997.1</v>
      </c>
      <c r="B7006" s="54">
        <v>35489</v>
      </c>
      <c r="C7006" s="52">
        <v>6.8</v>
      </c>
      <c r="D7006" s="9"/>
    </row>
    <row r="7007" spans="1:4" x14ac:dyDescent="0.25">
      <c r="A7007" s="7" t="str">
        <f t="shared" si="109"/>
        <v>1997.1</v>
      </c>
      <c r="B7007" s="54">
        <v>35488</v>
      </c>
      <c r="C7007" s="52">
        <v>6.82</v>
      </c>
      <c r="D7007" s="9"/>
    </row>
    <row r="7008" spans="1:4" x14ac:dyDescent="0.25">
      <c r="A7008" s="7" t="str">
        <f t="shared" si="109"/>
        <v>1997.1</v>
      </c>
      <c r="B7008" s="54">
        <v>35487</v>
      </c>
      <c r="C7008" s="52">
        <v>6.8</v>
      </c>
      <c r="D7008" s="9"/>
    </row>
    <row r="7009" spans="1:4" x14ac:dyDescent="0.25">
      <c r="A7009" s="7" t="str">
        <f t="shared" si="109"/>
        <v>1997.1</v>
      </c>
      <c r="B7009" s="54">
        <v>35486</v>
      </c>
      <c r="C7009" s="52">
        <v>6.66</v>
      </c>
      <c r="D7009" s="9"/>
    </row>
    <row r="7010" spans="1:4" x14ac:dyDescent="0.25">
      <c r="A7010" s="7" t="str">
        <f t="shared" si="109"/>
        <v>1997.1</v>
      </c>
      <c r="B7010" s="54">
        <v>35485</v>
      </c>
      <c r="C7010" s="52">
        <v>6.66</v>
      </c>
      <c r="D7010" s="9"/>
    </row>
    <row r="7011" spans="1:4" x14ac:dyDescent="0.25">
      <c r="A7011" s="7" t="str">
        <f t="shared" si="109"/>
        <v>1997.1</v>
      </c>
      <c r="B7011" s="54">
        <v>35482</v>
      </c>
      <c r="C7011" s="52">
        <v>6.63</v>
      </c>
      <c r="D7011" s="9"/>
    </row>
    <row r="7012" spans="1:4" x14ac:dyDescent="0.25">
      <c r="A7012" s="7" t="str">
        <f t="shared" si="109"/>
        <v>1997.1</v>
      </c>
      <c r="B7012" s="54">
        <v>35481</v>
      </c>
      <c r="C7012" s="52">
        <v>6.64</v>
      </c>
      <c r="D7012" s="9"/>
    </row>
    <row r="7013" spans="1:4" x14ac:dyDescent="0.25">
      <c r="A7013" s="7" t="str">
        <f t="shared" si="109"/>
        <v>1997.1</v>
      </c>
      <c r="B7013" s="54">
        <v>35480</v>
      </c>
      <c r="C7013" s="52">
        <v>6.57</v>
      </c>
      <c r="D7013" s="9"/>
    </row>
    <row r="7014" spans="1:4" x14ac:dyDescent="0.25">
      <c r="A7014" s="7" t="str">
        <f t="shared" si="109"/>
        <v>1997.1</v>
      </c>
      <c r="B7014" s="54">
        <v>35479</v>
      </c>
      <c r="C7014" s="52">
        <v>6.55</v>
      </c>
      <c r="D7014" s="9"/>
    </row>
    <row r="7015" spans="1:4" x14ac:dyDescent="0.25">
      <c r="A7015" s="7" t="str">
        <f t="shared" si="109"/>
        <v>1997.1</v>
      </c>
      <c r="B7015" s="54">
        <v>35478</v>
      </c>
      <c r="C7015" s="52">
        <v>6.53</v>
      </c>
      <c r="D7015" s="9"/>
    </row>
    <row r="7016" spans="1:4" x14ac:dyDescent="0.25">
      <c r="A7016" s="7" t="str">
        <f t="shared" si="109"/>
        <v>1997.1</v>
      </c>
      <c r="B7016" s="54">
        <v>35475</v>
      </c>
      <c r="C7016" s="52">
        <v>6.53</v>
      </c>
      <c r="D7016" s="9"/>
    </row>
    <row r="7017" spans="1:4" x14ac:dyDescent="0.25">
      <c r="A7017" s="7" t="str">
        <f t="shared" si="109"/>
        <v>1997.1</v>
      </c>
      <c r="B7017" s="54">
        <v>35474</v>
      </c>
      <c r="C7017" s="52">
        <v>6.58</v>
      </c>
      <c r="D7017" s="9"/>
    </row>
    <row r="7018" spans="1:4" x14ac:dyDescent="0.25">
      <c r="A7018" s="7" t="str">
        <f t="shared" si="109"/>
        <v>1997.1</v>
      </c>
      <c r="B7018" s="54">
        <v>35473</v>
      </c>
      <c r="C7018" s="52">
        <v>6.72</v>
      </c>
      <c r="D7018" s="9"/>
    </row>
    <row r="7019" spans="1:4" x14ac:dyDescent="0.25">
      <c r="A7019" s="7" t="str">
        <f t="shared" si="109"/>
        <v>1997.1</v>
      </c>
      <c r="B7019" s="54">
        <v>35472</v>
      </c>
      <c r="C7019" s="52">
        <v>6.71</v>
      </c>
      <c r="D7019" s="9"/>
    </row>
    <row r="7020" spans="1:4" x14ac:dyDescent="0.25">
      <c r="A7020" s="7" t="str">
        <f t="shared" si="109"/>
        <v>1997.1</v>
      </c>
      <c r="B7020" s="54">
        <v>35471</v>
      </c>
      <c r="C7020" s="52">
        <v>6.71</v>
      </c>
      <c r="D7020" s="9"/>
    </row>
    <row r="7021" spans="1:4" x14ac:dyDescent="0.25">
      <c r="A7021" s="7" t="str">
        <f t="shared" si="109"/>
        <v>1997.1</v>
      </c>
      <c r="B7021" s="54">
        <v>35468</v>
      </c>
      <c r="C7021" s="52">
        <v>6.72</v>
      </c>
      <c r="D7021" s="9"/>
    </row>
    <row r="7022" spans="1:4" x14ac:dyDescent="0.25">
      <c r="A7022" s="7" t="str">
        <f t="shared" si="109"/>
        <v>1997.1</v>
      </c>
      <c r="B7022" s="54">
        <v>35467</v>
      </c>
      <c r="C7022" s="52">
        <v>6.76</v>
      </c>
      <c r="D7022" s="9"/>
    </row>
    <row r="7023" spans="1:4" x14ac:dyDescent="0.25">
      <c r="A7023" s="7" t="str">
        <f t="shared" si="109"/>
        <v>1997.1</v>
      </c>
      <c r="B7023" s="54">
        <v>35466</v>
      </c>
      <c r="C7023" s="52">
        <v>6.75</v>
      </c>
      <c r="D7023" s="9"/>
    </row>
    <row r="7024" spans="1:4" x14ac:dyDescent="0.25">
      <c r="A7024" s="7" t="str">
        <f t="shared" si="109"/>
        <v>1997.1</v>
      </c>
      <c r="B7024" s="54">
        <v>35465</v>
      </c>
      <c r="C7024" s="52">
        <v>6.72</v>
      </c>
      <c r="D7024" s="9"/>
    </row>
    <row r="7025" spans="1:4" x14ac:dyDescent="0.25">
      <c r="A7025" s="7" t="str">
        <f t="shared" si="109"/>
        <v>1997.1</v>
      </c>
      <c r="B7025" s="54">
        <v>35464</v>
      </c>
      <c r="C7025" s="52">
        <v>6.74</v>
      </c>
      <c r="D7025" s="9"/>
    </row>
    <row r="7026" spans="1:4" x14ac:dyDescent="0.25">
      <c r="A7026" s="7" t="str">
        <f t="shared" si="109"/>
        <v>1997.1</v>
      </c>
      <c r="B7026" s="54">
        <v>35461</v>
      </c>
      <c r="C7026" s="52">
        <v>6.8</v>
      </c>
      <c r="D7026" s="9"/>
    </row>
    <row r="7027" spans="1:4" x14ac:dyDescent="0.25">
      <c r="A7027" s="7" t="str">
        <f t="shared" si="109"/>
        <v>1997.1</v>
      </c>
      <c r="B7027" s="54">
        <v>35460</v>
      </c>
      <c r="C7027" s="52">
        <v>6.88</v>
      </c>
      <c r="D7027" s="9"/>
    </row>
    <row r="7028" spans="1:4" x14ac:dyDescent="0.25">
      <c r="A7028" s="7" t="str">
        <f t="shared" si="109"/>
        <v>1997.1</v>
      </c>
      <c r="B7028" s="54">
        <v>35459</v>
      </c>
      <c r="C7028" s="52">
        <v>6.9</v>
      </c>
      <c r="D7028" s="9"/>
    </row>
    <row r="7029" spans="1:4" x14ac:dyDescent="0.25">
      <c r="A7029" s="7" t="str">
        <f t="shared" si="109"/>
        <v>1997.1</v>
      </c>
      <c r="B7029" s="54">
        <v>35458</v>
      </c>
      <c r="C7029" s="52">
        <v>6.91</v>
      </c>
      <c r="D7029" s="9"/>
    </row>
    <row r="7030" spans="1:4" x14ac:dyDescent="0.25">
      <c r="A7030" s="7" t="str">
        <f t="shared" si="109"/>
        <v>1997.1</v>
      </c>
      <c r="B7030" s="54">
        <v>35457</v>
      </c>
      <c r="C7030" s="52">
        <v>6.94</v>
      </c>
      <c r="D7030" s="9"/>
    </row>
    <row r="7031" spans="1:4" x14ac:dyDescent="0.25">
      <c r="A7031" s="7" t="str">
        <f t="shared" si="109"/>
        <v>1997.1</v>
      </c>
      <c r="B7031" s="54">
        <v>35454</v>
      </c>
      <c r="C7031" s="52">
        <v>6.89</v>
      </c>
      <c r="D7031" s="9"/>
    </row>
    <row r="7032" spans="1:4" x14ac:dyDescent="0.25">
      <c r="A7032" s="7" t="str">
        <f t="shared" si="109"/>
        <v>1997.1</v>
      </c>
      <c r="B7032" s="54">
        <v>35453</v>
      </c>
      <c r="C7032" s="52">
        <v>6.85</v>
      </c>
      <c r="D7032" s="9"/>
    </row>
    <row r="7033" spans="1:4" x14ac:dyDescent="0.25">
      <c r="A7033" s="7" t="str">
        <f t="shared" si="109"/>
        <v>1997.1</v>
      </c>
      <c r="B7033" s="54">
        <v>35452</v>
      </c>
      <c r="C7033" s="52">
        <v>6.83</v>
      </c>
      <c r="D7033" s="9"/>
    </row>
    <row r="7034" spans="1:4" x14ac:dyDescent="0.25">
      <c r="A7034" s="7" t="str">
        <f t="shared" si="109"/>
        <v>1997.1</v>
      </c>
      <c r="B7034" s="54">
        <v>35451</v>
      </c>
      <c r="C7034" s="52">
        <v>6.78</v>
      </c>
      <c r="D7034" s="9"/>
    </row>
    <row r="7035" spans="1:4" x14ac:dyDescent="0.25">
      <c r="A7035" s="7" t="str">
        <f t="shared" si="109"/>
        <v>1997.1</v>
      </c>
      <c r="B7035" s="54">
        <v>35450</v>
      </c>
      <c r="C7035" s="52">
        <v>6.83</v>
      </c>
      <c r="D7035" s="9"/>
    </row>
    <row r="7036" spans="1:4" x14ac:dyDescent="0.25">
      <c r="A7036" s="7" t="str">
        <f t="shared" si="109"/>
        <v>1997.1</v>
      </c>
      <c r="B7036" s="54">
        <v>35447</v>
      </c>
      <c r="C7036" s="52">
        <v>6.83</v>
      </c>
      <c r="D7036" s="9"/>
    </row>
    <row r="7037" spans="1:4" x14ac:dyDescent="0.25">
      <c r="A7037" s="7" t="str">
        <f t="shared" si="109"/>
        <v>1997.1</v>
      </c>
      <c r="B7037" s="54">
        <v>35446</v>
      </c>
      <c r="C7037" s="52">
        <v>6.83</v>
      </c>
      <c r="D7037" s="9"/>
    </row>
    <row r="7038" spans="1:4" x14ac:dyDescent="0.25">
      <c r="A7038" s="7" t="str">
        <f t="shared" si="109"/>
        <v>1997.1</v>
      </c>
      <c r="B7038" s="54">
        <v>35445</v>
      </c>
      <c r="C7038" s="52">
        <v>6.79</v>
      </c>
      <c r="D7038" s="9"/>
    </row>
    <row r="7039" spans="1:4" x14ac:dyDescent="0.25">
      <c r="A7039" s="7" t="str">
        <f t="shared" si="109"/>
        <v>1997.1</v>
      </c>
      <c r="B7039" s="54">
        <v>35444</v>
      </c>
      <c r="C7039" s="52">
        <v>6.77</v>
      </c>
      <c r="D7039" s="9"/>
    </row>
    <row r="7040" spans="1:4" x14ac:dyDescent="0.25">
      <c r="A7040" s="7" t="str">
        <f t="shared" si="109"/>
        <v>1997.1</v>
      </c>
      <c r="B7040" s="54">
        <v>35443</v>
      </c>
      <c r="C7040" s="52">
        <v>6.85</v>
      </c>
      <c r="D7040" s="9"/>
    </row>
    <row r="7041" spans="1:4" x14ac:dyDescent="0.25">
      <c r="A7041" s="7" t="str">
        <f t="shared" si="109"/>
        <v>1997.1</v>
      </c>
      <c r="B7041" s="54">
        <v>35440</v>
      </c>
      <c r="C7041" s="52">
        <v>6.86</v>
      </c>
      <c r="D7041" s="9"/>
    </row>
    <row r="7042" spans="1:4" x14ac:dyDescent="0.25">
      <c r="A7042" s="7" t="str">
        <f t="shared" si="109"/>
        <v>1997.1</v>
      </c>
      <c r="B7042" s="54">
        <v>35439</v>
      </c>
      <c r="C7042" s="52">
        <v>6.76</v>
      </c>
      <c r="D7042" s="9"/>
    </row>
    <row r="7043" spans="1:4" x14ac:dyDescent="0.25">
      <c r="A7043" s="7" t="str">
        <f t="shared" si="109"/>
        <v>1997.1</v>
      </c>
      <c r="B7043" s="54">
        <v>35438</v>
      </c>
      <c r="C7043" s="52">
        <v>6.83</v>
      </c>
      <c r="D7043" s="9"/>
    </row>
    <row r="7044" spans="1:4" x14ac:dyDescent="0.25">
      <c r="A7044" s="7" t="str">
        <f t="shared" ref="A7044:A7107" si="110">YEAR(B7044)&amp;"."&amp;INT((MONTH(B7044)-1)/3)+1</f>
        <v>1997.1</v>
      </c>
      <c r="B7044" s="54">
        <v>35437</v>
      </c>
      <c r="C7044" s="52">
        <v>6.8</v>
      </c>
      <c r="D7044" s="9"/>
    </row>
    <row r="7045" spans="1:4" x14ac:dyDescent="0.25">
      <c r="A7045" s="7" t="str">
        <f t="shared" si="110"/>
        <v>1997.1</v>
      </c>
      <c r="B7045" s="54">
        <v>35436</v>
      </c>
      <c r="C7045" s="52">
        <v>6.77</v>
      </c>
      <c r="D7045" s="9"/>
    </row>
    <row r="7046" spans="1:4" x14ac:dyDescent="0.25">
      <c r="A7046" s="7" t="str">
        <f t="shared" si="110"/>
        <v>1997.1</v>
      </c>
      <c r="B7046" s="54">
        <v>35433</v>
      </c>
      <c r="C7046" s="52">
        <v>6.74</v>
      </c>
      <c r="D7046" s="9"/>
    </row>
    <row r="7047" spans="1:4" x14ac:dyDescent="0.25">
      <c r="A7047" s="7" t="str">
        <f t="shared" si="110"/>
        <v>1997.1</v>
      </c>
      <c r="B7047" s="54">
        <v>35432</v>
      </c>
      <c r="C7047" s="52">
        <v>6.75</v>
      </c>
      <c r="D7047" s="9"/>
    </row>
    <row r="7048" spans="1:4" x14ac:dyDescent="0.25">
      <c r="A7048" s="7" t="str">
        <f t="shared" si="110"/>
        <v>1997.1</v>
      </c>
      <c r="B7048" s="54">
        <v>35431</v>
      </c>
      <c r="C7048" s="52">
        <v>6.65</v>
      </c>
      <c r="D7048" s="9"/>
    </row>
    <row r="7049" spans="1:4" x14ac:dyDescent="0.25">
      <c r="A7049" s="7" t="str">
        <f t="shared" si="110"/>
        <v>1996.4</v>
      </c>
      <c r="B7049" s="54">
        <v>35430</v>
      </c>
      <c r="C7049" s="52">
        <v>6.65</v>
      </c>
      <c r="D7049" s="9"/>
    </row>
    <row r="7050" spans="1:4" x14ac:dyDescent="0.25">
      <c r="A7050" s="7" t="str">
        <f t="shared" si="110"/>
        <v>1996.4</v>
      </c>
      <c r="B7050" s="54">
        <v>35429</v>
      </c>
      <c r="C7050" s="52">
        <v>6.54</v>
      </c>
      <c r="D7050" s="9"/>
    </row>
    <row r="7051" spans="1:4" x14ac:dyDescent="0.25">
      <c r="A7051" s="7" t="str">
        <f t="shared" si="110"/>
        <v>1996.4</v>
      </c>
      <c r="B7051" s="54">
        <v>35426</v>
      </c>
      <c r="C7051" s="52">
        <v>6.54</v>
      </c>
      <c r="D7051" s="9"/>
    </row>
    <row r="7052" spans="1:4" x14ac:dyDescent="0.25">
      <c r="A7052" s="7" t="str">
        <f t="shared" si="110"/>
        <v>1996.4</v>
      </c>
      <c r="B7052" s="54">
        <v>35425</v>
      </c>
      <c r="C7052" s="52">
        <v>6.59</v>
      </c>
      <c r="D7052" s="9"/>
    </row>
    <row r="7053" spans="1:4" x14ac:dyDescent="0.25">
      <c r="A7053" s="7" t="str">
        <f t="shared" si="110"/>
        <v>1996.4</v>
      </c>
      <c r="B7053" s="54">
        <v>35424</v>
      </c>
      <c r="C7053" s="52">
        <v>6.59</v>
      </c>
      <c r="D7053" s="9"/>
    </row>
    <row r="7054" spans="1:4" x14ac:dyDescent="0.25">
      <c r="A7054" s="7" t="str">
        <f t="shared" si="110"/>
        <v>1996.4</v>
      </c>
      <c r="B7054" s="54">
        <v>35423</v>
      </c>
      <c r="C7054" s="52">
        <v>6.59</v>
      </c>
      <c r="D7054" s="9"/>
    </row>
    <row r="7055" spans="1:4" x14ac:dyDescent="0.25">
      <c r="A7055" s="7" t="str">
        <f t="shared" si="110"/>
        <v>1996.4</v>
      </c>
      <c r="B7055" s="54">
        <v>35422</v>
      </c>
      <c r="C7055" s="52">
        <v>6.58</v>
      </c>
      <c r="D7055" s="9"/>
    </row>
    <row r="7056" spans="1:4" x14ac:dyDescent="0.25">
      <c r="A7056" s="7" t="str">
        <f t="shared" si="110"/>
        <v>1996.4</v>
      </c>
      <c r="B7056" s="54">
        <v>35419</v>
      </c>
      <c r="C7056" s="52">
        <v>6.59</v>
      </c>
      <c r="D7056" s="9"/>
    </row>
    <row r="7057" spans="1:4" x14ac:dyDescent="0.25">
      <c r="A7057" s="7" t="str">
        <f t="shared" si="110"/>
        <v>1996.4</v>
      </c>
      <c r="B7057" s="54">
        <v>35418</v>
      </c>
      <c r="C7057" s="52">
        <v>6.6</v>
      </c>
      <c r="D7057" s="9"/>
    </row>
    <row r="7058" spans="1:4" x14ac:dyDescent="0.25">
      <c r="A7058" s="7" t="str">
        <f t="shared" si="110"/>
        <v>1996.4</v>
      </c>
      <c r="B7058" s="54">
        <v>35417</v>
      </c>
      <c r="C7058" s="52">
        <v>6.69</v>
      </c>
      <c r="D7058" s="9"/>
    </row>
    <row r="7059" spans="1:4" x14ac:dyDescent="0.25">
      <c r="A7059" s="7" t="str">
        <f t="shared" si="110"/>
        <v>1996.4</v>
      </c>
      <c r="B7059" s="54">
        <v>35416</v>
      </c>
      <c r="C7059" s="52">
        <v>6.66</v>
      </c>
      <c r="D7059" s="9"/>
    </row>
    <row r="7060" spans="1:4" x14ac:dyDescent="0.25">
      <c r="A7060" s="7" t="str">
        <f t="shared" si="110"/>
        <v>1996.4</v>
      </c>
      <c r="B7060" s="54">
        <v>35415</v>
      </c>
      <c r="C7060" s="52">
        <v>6.63</v>
      </c>
      <c r="D7060" s="9"/>
    </row>
    <row r="7061" spans="1:4" x14ac:dyDescent="0.25">
      <c r="A7061" s="7" t="str">
        <f t="shared" si="110"/>
        <v>1996.4</v>
      </c>
      <c r="B7061" s="54">
        <v>35412</v>
      </c>
      <c r="C7061" s="52">
        <v>6.58</v>
      </c>
      <c r="D7061" s="9"/>
    </row>
    <row r="7062" spans="1:4" x14ac:dyDescent="0.25">
      <c r="A7062" s="7" t="str">
        <f t="shared" si="110"/>
        <v>1996.4</v>
      </c>
      <c r="B7062" s="54">
        <v>35411</v>
      </c>
      <c r="C7062" s="52">
        <v>6.64</v>
      </c>
      <c r="D7062" s="9"/>
    </row>
    <row r="7063" spans="1:4" x14ac:dyDescent="0.25">
      <c r="A7063" s="7" t="str">
        <f t="shared" si="110"/>
        <v>1996.4</v>
      </c>
      <c r="B7063" s="54">
        <v>35410</v>
      </c>
      <c r="C7063" s="52">
        <v>6.61</v>
      </c>
      <c r="D7063" s="9"/>
    </row>
    <row r="7064" spans="1:4" x14ac:dyDescent="0.25">
      <c r="A7064" s="7" t="str">
        <f t="shared" si="110"/>
        <v>1996.4</v>
      </c>
      <c r="B7064" s="54">
        <v>35409</v>
      </c>
      <c r="C7064" s="52">
        <v>6.49</v>
      </c>
      <c r="D7064" s="9"/>
    </row>
    <row r="7065" spans="1:4" x14ac:dyDescent="0.25">
      <c r="A7065" s="7" t="str">
        <f t="shared" si="110"/>
        <v>1996.4</v>
      </c>
      <c r="B7065" s="54">
        <v>35408</v>
      </c>
      <c r="C7065" s="52">
        <v>6.48</v>
      </c>
      <c r="D7065" s="9"/>
    </row>
    <row r="7066" spans="1:4" x14ac:dyDescent="0.25">
      <c r="A7066" s="7" t="str">
        <f t="shared" si="110"/>
        <v>1996.4</v>
      </c>
      <c r="B7066" s="54">
        <v>35405</v>
      </c>
      <c r="C7066" s="52">
        <v>6.53</v>
      </c>
      <c r="D7066" s="9"/>
    </row>
    <row r="7067" spans="1:4" x14ac:dyDescent="0.25">
      <c r="A7067" s="7" t="str">
        <f t="shared" si="110"/>
        <v>1996.4</v>
      </c>
      <c r="B7067" s="54">
        <v>35404</v>
      </c>
      <c r="C7067" s="52">
        <v>6.5</v>
      </c>
      <c r="D7067" s="9"/>
    </row>
    <row r="7068" spans="1:4" x14ac:dyDescent="0.25">
      <c r="A7068" s="7" t="str">
        <f t="shared" si="110"/>
        <v>1996.4</v>
      </c>
      <c r="B7068" s="54">
        <v>35403</v>
      </c>
      <c r="C7068" s="52">
        <v>6.4</v>
      </c>
      <c r="D7068" s="9"/>
    </row>
    <row r="7069" spans="1:4" x14ac:dyDescent="0.25">
      <c r="A7069" s="7" t="str">
        <f t="shared" si="110"/>
        <v>1996.4</v>
      </c>
      <c r="B7069" s="54">
        <v>35402</v>
      </c>
      <c r="C7069" s="52">
        <v>6.35</v>
      </c>
      <c r="D7069" s="9"/>
    </row>
    <row r="7070" spans="1:4" x14ac:dyDescent="0.25">
      <c r="A7070" s="7" t="str">
        <f t="shared" si="110"/>
        <v>1996.4</v>
      </c>
      <c r="B7070" s="54">
        <v>35401</v>
      </c>
      <c r="C7070" s="52">
        <v>6.36</v>
      </c>
      <c r="D7070" s="9"/>
    </row>
    <row r="7071" spans="1:4" x14ac:dyDescent="0.25">
      <c r="A7071" s="7" t="str">
        <f t="shared" si="110"/>
        <v>1996.4</v>
      </c>
      <c r="B7071" s="54">
        <v>35398</v>
      </c>
      <c r="C7071" s="52">
        <v>6.36</v>
      </c>
      <c r="D7071" s="9"/>
    </row>
    <row r="7072" spans="1:4" x14ac:dyDescent="0.25">
      <c r="A7072" s="7" t="str">
        <f t="shared" si="110"/>
        <v>1996.4</v>
      </c>
      <c r="B7072" s="54">
        <v>35397</v>
      </c>
      <c r="C7072" s="52">
        <v>6.44</v>
      </c>
      <c r="D7072" s="9"/>
    </row>
    <row r="7073" spans="1:4" x14ac:dyDescent="0.25">
      <c r="A7073" s="7" t="str">
        <f t="shared" si="110"/>
        <v>1996.4</v>
      </c>
      <c r="B7073" s="54">
        <v>35396</v>
      </c>
      <c r="C7073" s="52">
        <v>6.44</v>
      </c>
      <c r="D7073" s="9"/>
    </row>
    <row r="7074" spans="1:4" x14ac:dyDescent="0.25">
      <c r="A7074" s="7" t="str">
        <f t="shared" si="110"/>
        <v>1996.4</v>
      </c>
      <c r="B7074" s="54">
        <v>35395</v>
      </c>
      <c r="C7074" s="52">
        <v>6.43</v>
      </c>
      <c r="D7074" s="9"/>
    </row>
    <row r="7075" spans="1:4" x14ac:dyDescent="0.25">
      <c r="A7075" s="7" t="str">
        <f t="shared" si="110"/>
        <v>1996.4</v>
      </c>
      <c r="B7075" s="54">
        <v>35394</v>
      </c>
      <c r="C7075" s="52">
        <v>6.42</v>
      </c>
      <c r="D7075" s="9"/>
    </row>
    <row r="7076" spans="1:4" x14ac:dyDescent="0.25">
      <c r="A7076" s="7" t="str">
        <f t="shared" si="110"/>
        <v>1996.4</v>
      </c>
      <c r="B7076" s="54">
        <v>35391</v>
      </c>
      <c r="C7076" s="52">
        <v>6.44</v>
      </c>
      <c r="D7076" s="9"/>
    </row>
    <row r="7077" spans="1:4" x14ac:dyDescent="0.25">
      <c r="A7077" s="7" t="str">
        <f t="shared" si="110"/>
        <v>1996.4</v>
      </c>
      <c r="B7077" s="54">
        <v>35390</v>
      </c>
      <c r="C7077" s="52">
        <v>6.42</v>
      </c>
      <c r="D7077" s="9"/>
    </row>
    <row r="7078" spans="1:4" x14ac:dyDescent="0.25">
      <c r="A7078" s="7" t="str">
        <f t="shared" si="110"/>
        <v>1996.4</v>
      </c>
      <c r="B7078" s="54">
        <v>35389</v>
      </c>
      <c r="C7078" s="52">
        <v>6.41</v>
      </c>
      <c r="D7078" s="9"/>
    </row>
    <row r="7079" spans="1:4" x14ac:dyDescent="0.25">
      <c r="A7079" s="7" t="str">
        <f t="shared" si="110"/>
        <v>1996.4</v>
      </c>
      <c r="B7079" s="54">
        <v>35388</v>
      </c>
      <c r="C7079" s="52">
        <v>6.44</v>
      </c>
      <c r="D7079" s="9"/>
    </row>
    <row r="7080" spans="1:4" x14ac:dyDescent="0.25">
      <c r="A7080" s="7" t="str">
        <f t="shared" si="110"/>
        <v>1996.4</v>
      </c>
      <c r="B7080" s="54">
        <v>35387</v>
      </c>
      <c r="C7080" s="52">
        <v>6.46</v>
      </c>
      <c r="D7080" s="9"/>
    </row>
    <row r="7081" spans="1:4" x14ac:dyDescent="0.25">
      <c r="A7081" s="7" t="str">
        <f t="shared" si="110"/>
        <v>1996.4</v>
      </c>
      <c r="B7081" s="54">
        <v>35384</v>
      </c>
      <c r="C7081" s="52">
        <v>6.46</v>
      </c>
      <c r="D7081" s="9"/>
    </row>
    <row r="7082" spans="1:4" x14ac:dyDescent="0.25">
      <c r="A7082" s="7" t="str">
        <f t="shared" si="110"/>
        <v>1996.4</v>
      </c>
      <c r="B7082" s="54">
        <v>35383</v>
      </c>
      <c r="C7082" s="52">
        <v>6.42</v>
      </c>
      <c r="D7082" s="9"/>
    </row>
    <row r="7083" spans="1:4" x14ac:dyDescent="0.25">
      <c r="A7083" s="7" t="str">
        <f t="shared" si="110"/>
        <v>1996.4</v>
      </c>
      <c r="B7083" s="54">
        <v>35382</v>
      </c>
      <c r="C7083" s="52">
        <v>6.46</v>
      </c>
      <c r="D7083" s="9"/>
    </row>
    <row r="7084" spans="1:4" x14ac:dyDescent="0.25">
      <c r="A7084" s="7" t="str">
        <f t="shared" si="110"/>
        <v>1996.4</v>
      </c>
      <c r="B7084" s="54">
        <v>35381</v>
      </c>
      <c r="C7084" s="52">
        <v>6.44</v>
      </c>
      <c r="D7084" s="9"/>
    </row>
    <row r="7085" spans="1:4" x14ac:dyDescent="0.25">
      <c r="A7085" s="7" t="str">
        <f t="shared" si="110"/>
        <v>1996.4</v>
      </c>
      <c r="B7085" s="54">
        <v>35380</v>
      </c>
      <c r="C7085" s="52">
        <v>6.51</v>
      </c>
      <c r="D7085" s="9"/>
    </row>
    <row r="7086" spans="1:4" x14ac:dyDescent="0.25">
      <c r="A7086" s="7" t="str">
        <f t="shared" si="110"/>
        <v>1996.4</v>
      </c>
      <c r="B7086" s="54">
        <v>35377</v>
      </c>
      <c r="C7086" s="52">
        <v>6.51</v>
      </c>
      <c r="D7086" s="9"/>
    </row>
    <row r="7087" spans="1:4" x14ac:dyDescent="0.25">
      <c r="A7087" s="7" t="str">
        <f t="shared" si="110"/>
        <v>1996.4</v>
      </c>
      <c r="B7087" s="54">
        <v>35376</v>
      </c>
      <c r="C7087" s="52">
        <v>6.48</v>
      </c>
      <c r="D7087" s="9"/>
    </row>
    <row r="7088" spans="1:4" x14ac:dyDescent="0.25">
      <c r="A7088" s="7" t="str">
        <f t="shared" si="110"/>
        <v>1996.4</v>
      </c>
      <c r="B7088" s="54">
        <v>35375</v>
      </c>
      <c r="C7088" s="52">
        <v>6.61</v>
      </c>
      <c r="D7088" s="9"/>
    </row>
    <row r="7089" spans="1:4" x14ac:dyDescent="0.25">
      <c r="A7089" s="7" t="str">
        <f t="shared" si="110"/>
        <v>1996.4</v>
      </c>
      <c r="B7089" s="54">
        <v>35374</v>
      </c>
      <c r="C7089" s="52">
        <v>6.6</v>
      </c>
      <c r="D7089" s="9"/>
    </row>
    <row r="7090" spans="1:4" x14ac:dyDescent="0.25">
      <c r="A7090" s="7" t="str">
        <f t="shared" si="110"/>
        <v>1996.4</v>
      </c>
      <c r="B7090" s="54">
        <v>35373</v>
      </c>
      <c r="C7090" s="52">
        <v>6.67</v>
      </c>
      <c r="D7090" s="9"/>
    </row>
    <row r="7091" spans="1:4" x14ac:dyDescent="0.25">
      <c r="A7091" s="7" t="str">
        <f t="shared" si="110"/>
        <v>1996.4</v>
      </c>
      <c r="B7091" s="54">
        <v>35370</v>
      </c>
      <c r="C7091" s="52">
        <v>6.68</v>
      </c>
      <c r="D7091" s="9"/>
    </row>
    <row r="7092" spans="1:4" x14ac:dyDescent="0.25">
      <c r="A7092" s="7" t="str">
        <f t="shared" si="110"/>
        <v>1996.4</v>
      </c>
      <c r="B7092" s="54">
        <v>35369</v>
      </c>
      <c r="C7092" s="52">
        <v>6.66</v>
      </c>
      <c r="D7092" s="9"/>
    </row>
    <row r="7093" spans="1:4" x14ac:dyDescent="0.25">
      <c r="A7093" s="7" t="str">
        <f t="shared" si="110"/>
        <v>1996.4</v>
      </c>
      <c r="B7093" s="54">
        <v>35368</v>
      </c>
      <c r="C7093" s="52">
        <v>6.69</v>
      </c>
      <c r="D7093" s="9"/>
    </row>
    <row r="7094" spans="1:4" x14ac:dyDescent="0.25">
      <c r="A7094" s="7" t="str">
        <f t="shared" si="110"/>
        <v>1996.4</v>
      </c>
      <c r="B7094" s="54">
        <v>35367</v>
      </c>
      <c r="C7094" s="52">
        <v>6.7</v>
      </c>
      <c r="D7094" s="9"/>
    </row>
    <row r="7095" spans="1:4" x14ac:dyDescent="0.25">
      <c r="A7095" s="7" t="str">
        <f t="shared" si="110"/>
        <v>1996.4</v>
      </c>
      <c r="B7095" s="54">
        <v>35366</v>
      </c>
      <c r="C7095" s="52">
        <v>6.83</v>
      </c>
      <c r="D7095" s="9"/>
    </row>
    <row r="7096" spans="1:4" x14ac:dyDescent="0.25">
      <c r="A7096" s="7" t="str">
        <f t="shared" si="110"/>
        <v>1996.4</v>
      </c>
      <c r="B7096" s="54">
        <v>35363</v>
      </c>
      <c r="C7096" s="52">
        <v>6.82</v>
      </c>
      <c r="D7096" s="9"/>
    </row>
    <row r="7097" spans="1:4" x14ac:dyDescent="0.25">
      <c r="A7097" s="7" t="str">
        <f t="shared" si="110"/>
        <v>1996.4</v>
      </c>
      <c r="B7097" s="54">
        <v>35362</v>
      </c>
      <c r="C7097" s="52">
        <v>6.85</v>
      </c>
      <c r="D7097" s="9"/>
    </row>
    <row r="7098" spans="1:4" x14ac:dyDescent="0.25">
      <c r="A7098" s="7" t="str">
        <f t="shared" si="110"/>
        <v>1996.4</v>
      </c>
      <c r="B7098" s="54">
        <v>35361</v>
      </c>
      <c r="C7098" s="52">
        <v>6.84</v>
      </c>
      <c r="D7098" s="9"/>
    </row>
    <row r="7099" spans="1:4" x14ac:dyDescent="0.25">
      <c r="A7099" s="7" t="str">
        <f t="shared" si="110"/>
        <v>1996.4</v>
      </c>
      <c r="B7099" s="54">
        <v>35360</v>
      </c>
      <c r="C7099" s="52">
        <v>6.85</v>
      </c>
      <c r="D7099" s="9"/>
    </row>
    <row r="7100" spans="1:4" x14ac:dyDescent="0.25">
      <c r="A7100" s="7" t="str">
        <f t="shared" si="110"/>
        <v>1996.4</v>
      </c>
      <c r="B7100" s="54">
        <v>35359</v>
      </c>
      <c r="C7100" s="52">
        <v>6.81</v>
      </c>
      <c r="D7100" s="9"/>
    </row>
    <row r="7101" spans="1:4" x14ac:dyDescent="0.25">
      <c r="A7101" s="7" t="str">
        <f t="shared" si="110"/>
        <v>1996.4</v>
      </c>
      <c r="B7101" s="54">
        <v>35356</v>
      </c>
      <c r="C7101" s="52">
        <v>6.79</v>
      </c>
      <c r="D7101" s="9"/>
    </row>
    <row r="7102" spans="1:4" x14ac:dyDescent="0.25">
      <c r="A7102" s="7" t="str">
        <f t="shared" si="110"/>
        <v>1996.4</v>
      </c>
      <c r="B7102" s="54">
        <v>35355</v>
      </c>
      <c r="C7102" s="52">
        <v>6.81</v>
      </c>
      <c r="D7102" s="9"/>
    </row>
    <row r="7103" spans="1:4" x14ac:dyDescent="0.25">
      <c r="A7103" s="7" t="str">
        <f t="shared" si="110"/>
        <v>1996.4</v>
      </c>
      <c r="B7103" s="54">
        <v>35354</v>
      </c>
      <c r="C7103" s="52">
        <v>6.86</v>
      </c>
      <c r="D7103" s="9"/>
    </row>
    <row r="7104" spans="1:4" x14ac:dyDescent="0.25">
      <c r="A7104" s="7" t="str">
        <f t="shared" si="110"/>
        <v>1996.4</v>
      </c>
      <c r="B7104" s="54">
        <v>35353</v>
      </c>
      <c r="C7104" s="52">
        <v>6.85</v>
      </c>
      <c r="D7104" s="9"/>
    </row>
    <row r="7105" spans="1:4" x14ac:dyDescent="0.25">
      <c r="A7105" s="7" t="str">
        <f t="shared" si="110"/>
        <v>1996.4</v>
      </c>
      <c r="B7105" s="54">
        <v>35352</v>
      </c>
      <c r="C7105" s="52">
        <v>6.84</v>
      </c>
      <c r="D7105" s="9"/>
    </row>
    <row r="7106" spans="1:4" x14ac:dyDescent="0.25">
      <c r="A7106" s="7" t="str">
        <f t="shared" si="110"/>
        <v>1996.4</v>
      </c>
      <c r="B7106" s="54">
        <v>35349</v>
      </c>
      <c r="C7106" s="52">
        <v>6.84</v>
      </c>
      <c r="D7106" s="9"/>
    </row>
    <row r="7107" spans="1:4" x14ac:dyDescent="0.25">
      <c r="A7107" s="7" t="str">
        <f t="shared" si="110"/>
        <v>1996.4</v>
      </c>
      <c r="B7107" s="54">
        <v>35348</v>
      </c>
      <c r="C7107" s="52">
        <v>6.89</v>
      </c>
      <c r="D7107" s="9"/>
    </row>
    <row r="7108" spans="1:4" x14ac:dyDescent="0.25">
      <c r="A7108" s="7" t="str">
        <f t="shared" ref="A7108:A7171" si="111">YEAR(B7108)&amp;"."&amp;INT((MONTH(B7108)-1)/3)+1</f>
        <v>1996.4</v>
      </c>
      <c r="B7108" s="54">
        <v>35347</v>
      </c>
      <c r="C7108" s="52">
        <v>6.83</v>
      </c>
      <c r="D7108" s="9"/>
    </row>
    <row r="7109" spans="1:4" x14ac:dyDescent="0.25">
      <c r="A7109" s="7" t="str">
        <f t="shared" si="111"/>
        <v>1996.4</v>
      </c>
      <c r="B7109" s="54">
        <v>35346</v>
      </c>
      <c r="C7109" s="52">
        <v>6.79</v>
      </c>
      <c r="D7109" s="9"/>
    </row>
    <row r="7110" spans="1:4" x14ac:dyDescent="0.25">
      <c r="A7110" s="7" t="str">
        <f t="shared" si="111"/>
        <v>1996.4</v>
      </c>
      <c r="B7110" s="54">
        <v>35345</v>
      </c>
      <c r="C7110" s="52">
        <v>6.78</v>
      </c>
      <c r="D7110" s="9"/>
    </row>
    <row r="7111" spans="1:4" x14ac:dyDescent="0.25">
      <c r="A7111" s="7" t="str">
        <f t="shared" si="111"/>
        <v>1996.4</v>
      </c>
      <c r="B7111" s="54">
        <v>35342</v>
      </c>
      <c r="C7111" s="52">
        <v>6.74</v>
      </c>
      <c r="D7111" s="9"/>
    </row>
    <row r="7112" spans="1:4" x14ac:dyDescent="0.25">
      <c r="A7112" s="7" t="str">
        <f t="shared" si="111"/>
        <v>1996.4</v>
      </c>
      <c r="B7112" s="54">
        <v>35341</v>
      </c>
      <c r="C7112" s="52">
        <v>6.84</v>
      </c>
      <c r="D7112" s="9"/>
    </row>
    <row r="7113" spans="1:4" x14ac:dyDescent="0.25">
      <c r="A7113" s="7" t="str">
        <f t="shared" si="111"/>
        <v>1996.4</v>
      </c>
      <c r="B7113" s="54">
        <v>35340</v>
      </c>
      <c r="C7113" s="52">
        <v>6.84</v>
      </c>
      <c r="D7113" s="9"/>
    </row>
    <row r="7114" spans="1:4" x14ac:dyDescent="0.25">
      <c r="A7114" s="7" t="str">
        <f t="shared" si="111"/>
        <v>1996.4</v>
      </c>
      <c r="B7114" s="54">
        <v>35339</v>
      </c>
      <c r="C7114" s="52">
        <v>6.88</v>
      </c>
      <c r="D7114" s="9"/>
    </row>
    <row r="7115" spans="1:4" x14ac:dyDescent="0.25">
      <c r="A7115" s="7" t="str">
        <f t="shared" si="111"/>
        <v>1996.3</v>
      </c>
      <c r="B7115" s="54">
        <v>35338</v>
      </c>
      <c r="C7115" s="52">
        <v>6.93</v>
      </c>
      <c r="D7115" s="9"/>
    </row>
    <row r="7116" spans="1:4" x14ac:dyDescent="0.25">
      <c r="A7116" s="7" t="str">
        <f t="shared" si="111"/>
        <v>1996.3</v>
      </c>
      <c r="B7116" s="54">
        <v>35335</v>
      </c>
      <c r="C7116" s="52">
        <v>6.91</v>
      </c>
      <c r="D7116" s="9"/>
    </row>
    <row r="7117" spans="1:4" x14ac:dyDescent="0.25">
      <c r="A7117" s="7" t="str">
        <f t="shared" si="111"/>
        <v>1996.3</v>
      </c>
      <c r="B7117" s="54">
        <v>35334</v>
      </c>
      <c r="C7117" s="52">
        <v>6.88</v>
      </c>
      <c r="D7117" s="9"/>
    </row>
    <row r="7118" spans="1:4" x14ac:dyDescent="0.25">
      <c r="A7118" s="7" t="str">
        <f t="shared" si="111"/>
        <v>1996.3</v>
      </c>
      <c r="B7118" s="54">
        <v>35333</v>
      </c>
      <c r="C7118" s="52">
        <v>6.93</v>
      </c>
      <c r="D7118" s="9"/>
    </row>
    <row r="7119" spans="1:4" x14ac:dyDescent="0.25">
      <c r="A7119" s="7" t="str">
        <f t="shared" si="111"/>
        <v>1996.3</v>
      </c>
      <c r="B7119" s="54">
        <v>35332</v>
      </c>
      <c r="C7119" s="52">
        <v>6.99</v>
      </c>
      <c r="D7119" s="9"/>
    </row>
    <row r="7120" spans="1:4" x14ac:dyDescent="0.25">
      <c r="A7120" s="7" t="str">
        <f t="shared" si="111"/>
        <v>1996.3</v>
      </c>
      <c r="B7120" s="54">
        <v>35331</v>
      </c>
      <c r="C7120" s="52">
        <v>7.02</v>
      </c>
      <c r="D7120" s="9"/>
    </row>
    <row r="7121" spans="1:4" x14ac:dyDescent="0.25">
      <c r="A7121" s="7" t="str">
        <f t="shared" si="111"/>
        <v>1996.3</v>
      </c>
      <c r="B7121" s="54">
        <v>35328</v>
      </c>
      <c r="C7121" s="52">
        <v>7.04</v>
      </c>
      <c r="D7121" s="9"/>
    </row>
    <row r="7122" spans="1:4" x14ac:dyDescent="0.25">
      <c r="A7122" s="7" t="str">
        <f t="shared" si="111"/>
        <v>1996.3</v>
      </c>
      <c r="B7122" s="54">
        <v>35327</v>
      </c>
      <c r="C7122" s="52">
        <v>7.05</v>
      </c>
      <c r="D7122" s="9"/>
    </row>
    <row r="7123" spans="1:4" x14ac:dyDescent="0.25">
      <c r="A7123" s="7" t="str">
        <f t="shared" si="111"/>
        <v>1996.3</v>
      </c>
      <c r="B7123" s="54">
        <v>35326</v>
      </c>
      <c r="C7123" s="52">
        <v>7.02</v>
      </c>
      <c r="D7123" s="9"/>
    </row>
    <row r="7124" spans="1:4" x14ac:dyDescent="0.25">
      <c r="A7124" s="7" t="str">
        <f t="shared" si="111"/>
        <v>1996.3</v>
      </c>
      <c r="B7124" s="54">
        <v>35325</v>
      </c>
      <c r="C7124" s="52">
        <v>7</v>
      </c>
      <c r="D7124" s="9"/>
    </row>
    <row r="7125" spans="1:4" x14ac:dyDescent="0.25">
      <c r="A7125" s="7" t="str">
        <f t="shared" si="111"/>
        <v>1996.3</v>
      </c>
      <c r="B7125" s="54">
        <v>35324</v>
      </c>
      <c r="C7125" s="52">
        <v>6.95</v>
      </c>
      <c r="D7125" s="9"/>
    </row>
    <row r="7126" spans="1:4" x14ac:dyDescent="0.25">
      <c r="A7126" s="7" t="str">
        <f t="shared" si="111"/>
        <v>1996.3</v>
      </c>
      <c r="B7126" s="54">
        <v>35321</v>
      </c>
      <c r="C7126" s="52">
        <v>6.95</v>
      </c>
      <c r="D7126" s="9"/>
    </row>
    <row r="7127" spans="1:4" x14ac:dyDescent="0.25">
      <c r="A7127" s="7" t="str">
        <f t="shared" si="111"/>
        <v>1996.3</v>
      </c>
      <c r="B7127" s="54">
        <v>35320</v>
      </c>
      <c r="C7127" s="52">
        <v>7.08</v>
      </c>
      <c r="D7127" s="9"/>
    </row>
    <row r="7128" spans="1:4" x14ac:dyDescent="0.25">
      <c r="A7128" s="7" t="str">
        <f t="shared" si="111"/>
        <v>1996.3</v>
      </c>
      <c r="B7128" s="54">
        <v>35319</v>
      </c>
      <c r="C7128" s="52">
        <v>7.12</v>
      </c>
      <c r="D7128" s="9"/>
    </row>
    <row r="7129" spans="1:4" x14ac:dyDescent="0.25">
      <c r="A7129" s="7" t="str">
        <f t="shared" si="111"/>
        <v>1996.3</v>
      </c>
      <c r="B7129" s="54">
        <v>35318</v>
      </c>
      <c r="C7129" s="52">
        <v>7.13</v>
      </c>
      <c r="D7129" s="9"/>
    </row>
    <row r="7130" spans="1:4" x14ac:dyDescent="0.25">
      <c r="A7130" s="7" t="str">
        <f t="shared" si="111"/>
        <v>1996.3</v>
      </c>
      <c r="B7130" s="54">
        <v>35317</v>
      </c>
      <c r="C7130" s="52">
        <v>7.08</v>
      </c>
      <c r="D7130" s="9"/>
    </row>
    <row r="7131" spans="1:4" x14ac:dyDescent="0.25">
      <c r="A7131" s="7" t="str">
        <f t="shared" si="111"/>
        <v>1996.3</v>
      </c>
      <c r="B7131" s="54">
        <v>35314</v>
      </c>
      <c r="C7131" s="52">
        <v>7.12</v>
      </c>
      <c r="D7131" s="9"/>
    </row>
    <row r="7132" spans="1:4" x14ac:dyDescent="0.25">
      <c r="A7132" s="7" t="str">
        <f t="shared" si="111"/>
        <v>1996.3</v>
      </c>
      <c r="B7132" s="54">
        <v>35313</v>
      </c>
      <c r="C7132" s="52">
        <v>7.15</v>
      </c>
      <c r="D7132" s="9"/>
    </row>
    <row r="7133" spans="1:4" x14ac:dyDescent="0.25">
      <c r="A7133" s="7" t="str">
        <f t="shared" si="111"/>
        <v>1996.3</v>
      </c>
      <c r="B7133" s="54">
        <v>35312</v>
      </c>
      <c r="C7133" s="52">
        <v>7.1</v>
      </c>
      <c r="D7133" s="9"/>
    </row>
    <row r="7134" spans="1:4" x14ac:dyDescent="0.25">
      <c r="A7134" s="7" t="str">
        <f t="shared" si="111"/>
        <v>1996.3</v>
      </c>
      <c r="B7134" s="54">
        <v>35311</v>
      </c>
      <c r="C7134" s="52">
        <v>7.07</v>
      </c>
      <c r="D7134" s="9"/>
    </row>
    <row r="7135" spans="1:4" x14ac:dyDescent="0.25">
      <c r="A7135" s="7" t="str">
        <f t="shared" si="111"/>
        <v>1996.3</v>
      </c>
      <c r="B7135" s="54">
        <v>35310</v>
      </c>
      <c r="C7135" s="52">
        <v>7.13</v>
      </c>
      <c r="D7135" s="9"/>
    </row>
    <row r="7136" spans="1:4" x14ac:dyDescent="0.25">
      <c r="A7136" s="7" t="str">
        <f t="shared" si="111"/>
        <v>1996.3</v>
      </c>
      <c r="B7136" s="54">
        <v>35307</v>
      </c>
      <c r="C7136" s="52">
        <v>7.13</v>
      </c>
      <c r="D7136" s="9"/>
    </row>
    <row r="7137" spans="1:4" x14ac:dyDescent="0.25">
      <c r="A7137" s="7" t="str">
        <f t="shared" si="111"/>
        <v>1996.3</v>
      </c>
      <c r="B7137" s="54">
        <v>35306</v>
      </c>
      <c r="C7137" s="52">
        <v>7.05</v>
      </c>
      <c r="D7137" s="9"/>
    </row>
    <row r="7138" spans="1:4" x14ac:dyDescent="0.25">
      <c r="A7138" s="7" t="str">
        <f t="shared" si="111"/>
        <v>1996.3</v>
      </c>
      <c r="B7138" s="54">
        <v>35305</v>
      </c>
      <c r="C7138" s="52">
        <v>6.99</v>
      </c>
      <c r="D7138" s="9"/>
    </row>
    <row r="7139" spans="1:4" x14ac:dyDescent="0.25">
      <c r="A7139" s="7" t="str">
        <f t="shared" si="111"/>
        <v>1996.3</v>
      </c>
      <c r="B7139" s="54">
        <v>35304</v>
      </c>
      <c r="C7139" s="52">
        <v>6.97</v>
      </c>
      <c r="D7139" s="9"/>
    </row>
    <row r="7140" spans="1:4" x14ac:dyDescent="0.25">
      <c r="A7140" s="7" t="str">
        <f t="shared" si="111"/>
        <v>1996.3</v>
      </c>
      <c r="B7140" s="54">
        <v>35303</v>
      </c>
      <c r="C7140" s="52">
        <v>7</v>
      </c>
      <c r="D7140" s="9"/>
    </row>
    <row r="7141" spans="1:4" x14ac:dyDescent="0.25">
      <c r="A7141" s="7" t="str">
        <f t="shared" si="111"/>
        <v>1996.3</v>
      </c>
      <c r="B7141" s="54">
        <v>35300</v>
      </c>
      <c r="C7141" s="52">
        <v>6.93</v>
      </c>
      <c r="D7141" s="9"/>
    </row>
    <row r="7142" spans="1:4" x14ac:dyDescent="0.25">
      <c r="A7142" s="7" t="str">
        <f t="shared" si="111"/>
        <v>1996.3</v>
      </c>
      <c r="B7142" s="54">
        <v>35299</v>
      </c>
      <c r="C7142" s="52">
        <v>6.84</v>
      </c>
      <c r="D7142" s="9"/>
    </row>
    <row r="7143" spans="1:4" x14ac:dyDescent="0.25">
      <c r="A7143" s="7" t="str">
        <f t="shared" si="111"/>
        <v>1996.3</v>
      </c>
      <c r="B7143" s="54">
        <v>35298</v>
      </c>
      <c r="C7143" s="52">
        <v>6.83</v>
      </c>
      <c r="D7143" s="9"/>
    </row>
    <row r="7144" spans="1:4" x14ac:dyDescent="0.25">
      <c r="A7144" s="7" t="str">
        <f t="shared" si="111"/>
        <v>1996.3</v>
      </c>
      <c r="B7144" s="54">
        <v>35297</v>
      </c>
      <c r="C7144" s="52">
        <v>6.8</v>
      </c>
      <c r="D7144" s="9"/>
    </row>
    <row r="7145" spans="1:4" x14ac:dyDescent="0.25">
      <c r="A7145" s="7" t="str">
        <f t="shared" si="111"/>
        <v>1996.3</v>
      </c>
      <c r="B7145" s="54">
        <v>35296</v>
      </c>
      <c r="C7145" s="52">
        <v>6.8</v>
      </c>
      <c r="D7145" s="9"/>
    </row>
    <row r="7146" spans="1:4" x14ac:dyDescent="0.25">
      <c r="A7146" s="7" t="str">
        <f t="shared" si="111"/>
        <v>1996.3</v>
      </c>
      <c r="B7146" s="54">
        <v>35293</v>
      </c>
      <c r="C7146" s="52">
        <v>6.77</v>
      </c>
      <c r="D7146" s="9"/>
    </row>
    <row r="7147" spans="1:4" x14ac:dyDescent="0.25">
      <c r="A7147" s="7" t="str">
        <f t="shared" si="111"/>
        <v>1996.3</v>
      </c>
      <c r="B7147" s="54">
        <v>35292</v>
      </c>
      <c r="C7147" s="52">
        <v>6.82</v>
      </c>
      <c r="D7147" s="9"/>
    </row>
    <row r="7148" spans="1:4" x14ac:dyDescent="0.25">
      <c r="A7148" s="7" t="str">
        <f t="shared" si="111"/>
        <v>1996.3</v>
      </c>
      <c r="B7148" s="54">
        <v>35291</v>
      </c>
      <c r="C7148" s="52">
        <v>6.78</v>
      </c>
      <c r="D7148" s="9"/>
    </row>
    <row r="7149" spans="1:4" x14ac:dyDescent="0.25">
      <c r="A7149" s="7" t="str">
        <f t="shared" si="111"/>
        <v>1996.3</v>
      </c>
      <c r="B7149" s="54">
        <v>35290</v>
      </c>
      <c r="C7149" s="52">
        <v>6.78</v>
      </c>
      <c r="D7149" s="9"/>
    </row>
    <row r="7150" spans="1:4" x14ac:dyDescent="0.25">
      <c r="A7150" s="7" t="str">
        <f t="shared" si="111"/>
        <v>1996.3</v>
      </c>
      <c r="B7150" s="54">
        <v>35289</v>
      </c>
      <c r="C7150" s="52">
        <v>6.7</v>
      </c>
      <c r="D7150" s="9"/>
    </row>
    <row r="7151" spans="1:4" x14ac:dyDescent="0.25">
      <c r="A7151" s="7" t="str">
        <f t="shared" si="111"/>
        <v>1996.3</v>
      </c>
      <c r="B7151" s="54">
        <v>35286</v>
      </c>
      <c r="C7151" s="52">
        <v>6.7</v>
      </c>
      <c r="D7151" s="9"/>
    </row>
    <row r="7152" spans="1:4" x14ac:dyDescent="0.25">
      <c r="A7152" s="7" t="str">
        <f t="shared" si="111"/>
        <v>1996.3</v>
      </c>
      <c r="B7152" s="54">
        <v>35285</v>
      </c>
      <c r="C7152" s="52">
        <v>6.76</v>
      </c>
      <c r="D7152" s="9"/>
    </row>
    <row r="7153" spans="1:4" x14ac:dyDescent="0.25">
      <c r="A7153" s="7" t="str">
        <f t="shared" si="111"/>
        <v>1996.3</v>
      </c>
      <c r="B7153" s="54">
        <v>35284</v>
      </c>
      <c r="C7153" s="52">
        <v>6.78</v>
      </c>
      <c r="D7153" s="9"/>
    </row>
    <row r="7154" spans="1:4" x14ac:dyDescent="0.25">
      <c r="A7154" s="7" t="str">
        <f t="shared" si="111"/>
        <v>1996.3</v>
      </c>
      <c r="B7154" s="54">
        <v>35283</v>
      </c>
      <c r="C7154" s="52">
        <v>6.76</v>
      </c>
      <c r="D7154" s="9"/>
    </row>
    <row r="7155" spans="1:4" x14ac:dyDescent="0.25">
      <c r="A7155" s="7" t="str">
        <f t="shared" si="111"/>
        <v>1996.3</v>
      </c>
      <c r="B7155" s="54">
        <v>35282</v>
      </c>
      <c r="C7155" s="52">
        <v>6.75</v>
      </c>
      <c r="D7155" s="9"/>
    </row>
    <row r="7156" spans="1:4" x14ac:dyDescent="0.25">
      <c r="A7156" s="7" t="str">
        <f t="shared" si="111"/>
        <v>1996.3</v>
      </c>
      <c r="B7156" s="54">
        <v>35279</v>
      </c>
      <c r="C7156" s="52">
        <v>6.74</v>
      </c>
      <c r="D7156" s="9"/>
    </row>
    <row r="7157" spans="1:4" x14ac:dyDescent="0.25">
      <c r="A7157" s="7" t="str">
        <f t="shared" si="111"/>
        <v>1996.3</v>
      </c>
      <c r="B7157" s="54">
        <v>35278</v>
      </c>
      <c r="C7157" s="52">
        <v>6.84</v>
      </c>
      <c r="D7157" s="9"/>
    </row>
    <row r="7158" spans="1:4" x14ac:dyDescent="0.25">
      <c r="A7158" s="7" t="str">
        <f t="shared" si="111"/>
        <v>1996.3</v>
      </c>
      <c r="B7158" s="54">
        <v>35277</v>
      </c>
      <c r="C7158" s="52">
        <v>6.98</v>
      </c>
      <c r="D7158" s="9"/>
    </row>
    <row r="7159" spans="1:4" x14ac:dyDescent="0.25">
      <c r="A7159" s="7" t="str">
        <f t="shared" si="111"/>
        <v>1996.3</v>
      </c>
      <c r="B7159" s="54">
        <v>35276</v>
      </c>
      <c r="C7159" s="52">
        <v>7.05</v>
      </c>
      <c r="D7159" s="9"/>
    </row>
    <row r="7160" spans="1:4" x14ac:dyDescent="0.25">
      <c r="A7160" s="7" t="str">
        <f t="shared" si="111"/>
        <v>1996.3</v>
      </c>
      <c r="B7160" s="54">
        <v>35275</v>
      </c>
      <c r="C7160" s="52">
        <v>7.09</v>
      </c>
      <c r="D7160" s="9"/>
    </row>
    <row r="7161" spans="1:4" x14ac:dyDescent="0.25">
      <c r="A7161" s="7" t="str">
        <f t="shared" si="111"/>
        <v>1996.3</v>
      </c>
      <c r="B7161" s="54">
        <v>35272</v>
      </c>
      <c r="C7161" s="52">
        <v>7.02</v>
      </c>
      <c r="D7161" s="9"/>
    </row>
    <row r="7162" spans="1:4" x14ac:dyDescent="0.25">
      <c r="A7162" s="7" t="str">
        <f t="shared" si="111"/>
        <v>1996.3</v>
      </c>
      <c r="B7162" s="54">
        <v>35271</v>
      </c>
      <c r="C7162" s="52">
        <v>7.04</v>
      </c>
      <c r="D7162" s="9"/>
    </row>
    <row r="7163" spans="1:4" x14ac:dyDescent="0.25">
      <c r="A7163" s="7" t="str">
        <f t="shared" si="111"/>
        <v>1996.3</v>
      </c>
      <c r="B7163" s="54">
        <v>35270</v>
      </c>
      <c r="C7163" s="52">
        <v>7.04</v>
      </c>
      <c r="D7163" s="9"/>
    </row>
    <row r="7164" spans="1:4" x14ac:dyDescent="0.25">
      <c r="A7164" s="7" t="str">
        <f t="shared" si="111"/>
        <v>1996.3</v>
      </c>
      <c r="B7164" s="54">
        <v>35269</v>
      </c>
      <c r="C7164" s="52">
        <v>6.97</v>
      </c>
      <c r="D7164" s="9"/>
    </row>
    <row r="7165" spans="1:4" x14ac:dyDescent="0.25">
      <c r="A7165" s="7" t="str">
        <f t="shared" si="111"/>
        <v>1996.3</v>
      </c>
      <c r="B7165" s="54">
        <v>35268</v>
      </c>
      <c r="C7165" s="52">
        <v>7.01</v>
      </c>
      <c r="D7165" s="9"/>
    </row>
    <row r="7166" spans="1:4" x14ac:dyDescent="0.25">
      <c r="A7166" s="7" t="str">
        <f t="shared" si="111"/>
        <v>1996.3</v>
      </c>
      <c r="B7166" s="54">
        <v>35265</v>
      </c>
      <c r="C7166" s="52">
        <v>6.97</v>
      </c>
      <c r="D7166" s="9"/>
    </row>
    <row r="7167" spans="1:4" x14ac:dyDescent="0.25">
      <c r="A7167" s="7" t="str">
        <f t="shared" si="111"/>
        <v>1996.3</v>
      </c>
      <c r="B7167" s="54">
        <v>35264</v>
      </c>
      <c r="C7167" s="52">
        <v>6.92</v>
      </c>
      <c r="D7167" s="9"/>
    </row>
    <row r="7168" spans="1:4" x14ac:dyDescent="0.25">
      <c r="A7168" s="7" t="str">
        <f t="shared" si="111"/>
        <v>1996.3</v>
      </c>
      <c r="B7168" s="54">
        <v>35263</v>
      </c>
      <c r="C7168" s="52">
        <v>7.02</v>
      </c>
      <c r="D7168" s="9"/>
    </row>
    <row r="7169" spans="1:4" x14ac:dyDescent="0.25">
      <c r="A7169" s="7" t="str">
        <f t="shared" si="111"/>
        <v>1996.3</v>
      </c>
      <c r="B7169" s="54">
        <v>35262</v>
      </c>
      <c r="C7169" s="52">
        <v>7.03</v>
      </c>
      <c r="D7169" s="9"/>
    </row>
    <row r="7170" spans="1:4" x14ac:dyDescent="0.25">
      <c r="A7170" s="7" t="str">
        <f t="shared" si="111"/>
        <v>1996.3</v>
      </c>
      <c r="B7170" s="54">
        <v>35261</v>
      </c>
      <c r="C7170" s="52">
        <v>7.07</v>
      </c>
      <c r="D7170" s="9"/>
    </row>
    <row r="7171" spans="1:4" x14ac:dyDescent="0.25">
      <c r="A7171" s="7" t="str">
        <f t="shared" si="111"/>
        <v>1996.3</v>
      </c>
      <c r="B7171" s="54">
        <v>35258</v>
      </c>
      <c r="C7171" s="52">
        <v>7.03</v>
      </c>
      <c r="D7171" s="9"/>
    </row>
    <row r="7172" spans="1:4" x14ac:dyDescent="0.25">
      <c r="A7172" s="7" t="str">
        <f t="shared" ref="A7172:A7235" si="112">YEAR(B7172)&amp;"."&amp;INT((MONTH(B7172)-1)/3)+1</f>
        <v>1996.3</v>
      </c>
      <c r="B7172" s="54">
        <v>35257</v>
      </c>
      <c r="C7172" s="52">
        <v>7.07</v>
      </c>
      <c r="D7172" s="9"/>
    </row>
    <row r="7173" spans="1:4" x14ac:dyDescent="0.25">
      <c r="A7173" s="7" t="str">
        <f t="shared" si="112"/>
        <v>1996.3</v>
      </c>
      <c r="B7173" s="54">
        <v>35256</v>
      </c>
      <c r="C7173" s="52">
        <v>7.1</v>
      </c>
      <c r="D7173" s="9"/>
    </row>
    <row r="7174" spans="1:4" x14ac:dyDescent="0.25">
      <c r="A7174" s="7" t="str">
        <f t="shared" si="112"/>
        <v>1996.3</v>
      </c>
      <c r="B7174" s="54">
        <v>35255</v>
      </c>
      <c r="C7174" s="52">
        <v>7.15</v>
      </c>
      <c r="D7174" s="9"/>
    </row>
    <row r="7175" spans="1:4" x14ac:dyDescent="0.25">
      <c r="A7175" s="7" t="str">
        <f t="shared" si="112"/>
        <v>1996.3</v>
      </c>
      <c r="B7175" s="54">
        <v>35254</v>
      </c>
      <c r="C7175" s="52">
        <v>7.19</v>
      </c>
      <c r="D7175" s="9"/>
    </row>
    <row r="7176" spans="1:4" x14ac:dyDescent="0.25">
      <c r="A7176" s="7" t="str">
        <f t="shared" si="112"/>
        <v>1996.3</v>
      </c>
      <c r="B7176" s="54">
        <v>35251</v>
      </c>
      <c r="C7176" s="52">
        <v>7.19</v>
      </c>
      <c r="D7176" s="9"/>
    </row>
    <row r="7177" spans="1:4" x14ac:dyDescent="0.25">
      <c r="A7177" s="7" t="str">
        <f t="shared" si="112"/>
        <v>1996.3</v>
      </c>
      <c r="B7177" s="54">
        <v>35250</v>
      </c>
      <c r="C7177" s="52">
        <v>6.94</v>
      </c>
      <c r="D7177" s="9"/>
    </row>
    <row r="7178" spans="1:4" x14ac:dyDescent="0.25">
      <c r="A7178" s="7" t="str">
        <f t="shared" si="112"/>
        <v>1996.3</v>
      </c>
      <c r="B7178" s="54">
        <v>35249</v>
      </c>
      <c r="C7178" s="52">
        <v>6.94</v>
      </c>
      <c r="D7178" s="9"/>
    </row>
    <row r="7179" spans="1:4" x14ac:dyDescent="0.25">
      <c r="A7179" s="7" t="str">
        <f t="shared" si="112"/>
        <v>1996.3</v>
      </c>
      <c r="B7179" s="54">
        <v>35248</v>
      </c>
      <c r="C7179" s="52">
        <v>6.94</v>
      </c>
      <c r="D7179" s="9"/>
    </row>
    <row r="7180" spans="1:4" x14ac:dyDescent="0.25">
      <c r="A7180" s="7" t="str">
        <f t="shared" si="112"/>
        <v>1996.3</v>
      </c>
      <c r="B7180" s="54">
        <v>35247</v>
      </c>
      <c r="C7180" s="52">
        <v>6.91</v>
      </c>
      <c r="D7180" s="9"/>
    </row>
    <row r="7181" spans="1:4" x14ac:dyDescent="0.25">
      <c r="A7181" s="7" t="str">
        <f t="shared" si="112"/>
        <v>1996.2</v>
      </c>
      <c r="B7181" s="54">
        <v>35244</v>
      </c>
      <c r="C7181" s="52">
        <v>6.9</v>
      </c>
      <c r="D7181" s="9"/>
    </row>
    <row r="7182" spans="1:4" x14ac:dyDescent="0.25">
      <c r="A7182" s="7" t="str">
        <f t="shared" si="112"/>
        <v>1996.2</v>
      </c>
      <c r="B7182" s="54">
        <v>35243</v>
      </c>
      <c r="C7182" s="52">
        <v>6.99</v>
      </c>
      <c r="D7182" s="9"/>
    </row>
    <row r="7183" spans="1:4" x14ac:dyDescent="0.25">
      <c r="A7183" s="7" t="str">
        <f t="shared" si="112"/>
        <v>1996.2</v>
      </c>
      <c r="B7183" s="54">
        <v>35242</v>
      </c>
      <c r="C7183" s="52">
        <v>7.05</v>
      </c>
      <c r="D7183" s="9"/>
    </row>
    <row r="7184" spans="1:4" x14ac:dyDescent="0.25">
      <c r="A7184" s="7" t="str">
        <f t="shared" si="112"/>
        <v>1996.2</v>
      </c>
      <c r="B7184" s="54">
        <v>35241</v>
      </c>
      <c r="C7184" s="52">
        <v>7.06</v>
      </c>
      <c r="D7184" s="9"/>
    </row>
    <row r="7185" spans="1:4" x14ac:dyDescent="0.25">
      <c r="A7185" s="7" t="str">
        <f t="shared" si="112"/>
        <v>1996.2</v>
      </c>
      <c r="B7185" s="54">
        <v>35240</v>
      </c>
      <c r="C7185" s="52">
        <v>7.09</v>
      </c>
      <c r="D7185" s="9"/>
    </row>
    <row r="7186" spans="1:4" x14ac:dyDescent="0.25">
      <c r="A7186" s="7" t="str">
        <f t="shared" si="112"/>
        <v>1996.2</v>
      </c>
      <c r="B7186" s="54">
        <v>35237</v>
      </c>
      <c r="C7186" s="52">
        <v>7.11</v>
      </c>
      <c r="D7186" s="9"/>
    </row>
    <row r="7187" spans="1:4" x14ac:dyDescent="0.25">
      <c r="A7187" s="7" t="str">
        <f t="shared" si="112"/>
        <v>1996.2</v>
      </c>
      <c r="B7187" s="54">
        <v>35236</v>
      </c>
      <c r="C7187" s="52">
        <v>7.12</v>
      </c>
      <c r="D7187" s="9"/>
    </row>
    <row r="7188" spans="1:4" x14ac:dyDescent="0.25">
      <c r="A7188" s="7" t="str">
        <f t="shared" si="112"/>
        <v>1996.2</v>
      </c>
      <c r="B7188" s="54">
        <v>35235</v>
      </c>
      <c r="C7188" s="52">
        <v>7.12</v>
      </c>
      <c r="D7188" s="9"/>
    </row>
    <row r="7189" spans="1:4" x14ac:dyDescent="0.25">
      <c r="A7189" s="7" t="str">
        <f t="shared" si="112"/>
        <v>1996.2</v>
      </c>
      <c r="B7189" s="54">
        <v>35234</v>
      </c>
      <c r="C7189" s="52">
        <v>7.09</v>
      </c>
      <c r="D7189" s="9"/>
    </row>
    <row r="7190" spans="1:4" x14ac:dyDescent="0.25">
      <c r="A7190" s="7" t="str">
        <f t="shared" si="112"/>
        <v>1996.2</v>
      </c>
      <c r="B7190" s="54">
        <v>35233</v>
      </c>
      <c r="C7190" s="52">
        <v>7.06</v>
      </c>
      <c r="D7190" s="9"/>
    </row>
    <row r="7191" spans="1:4" x14ac:dyDescent="0.25">
      <c r="A7191" s="7" t="str">
        <f t="shared" si="112"/>
        <v>1996.2</v>
      </c>
      <c r="B7191" s="54">
        <v>35230</v>
      </c>
      <c r="C7191" s="52">
        <v>7.1</v>
      </c>
      <c r="D7191" s="9"/>
    </row>
    <row r="7192" spans="1:4" x14ac:dyDescent="0.25">
      <c r="A7192" s="7" t="str">
        <f t="shared" si="112"/>
        <v>1996.2</v>
      </c>
      <c r="B7192" s="54">
        <v>35229</v>
      </c>
      <c r="C7192" s="52">
        <v>7.15</v>
      </c>
      <c r="D7192" s="9"/>
    </row>
    <row r="7193" spans="1:4" x14ac:dyDescent="0.25">
      <c r="A7193" s="7" t="str">
        <f t="shared" si="112"/>
        <v>1996.2</v>
      </c>
      <c r="B7193" s="54">
        <v>35228</v>
      </c>
      <c r="C7193" s="52">
        <v>7.18</v>
      </c>
      <c r="D7193" s="9"/>
    </row>
    <row r="7194" spans="1:4" x14ac:dyDescent="0.25">
      <c r="A7194" s="7" t="str">
        <f t="shared" si="112"/>
        <v>1996.2</v>
      </c>
      <c r="B7194" s="54">
        <v>35227</v>
      </c>
      <c r="C7194" s="52">
        <v>7.13</v>
      </c>
      <c r="D7194" s="9"/>
    </row>
    <row r="7195" spans="1:4" x14ac:dyDescent="0.25">
      <c r="A7195" s="7" t="str">
        <f t="shared" si="112"/>
        <v>1996.2</v>
      </c>
      <c r="B7195" s="54">
        <v>35226</v>
      </c>
      <c r="C7195" s="52">
        <v>7.1</v>
      </c>
      <c r="D7195" s="9"/>
    </row>
    <row r="7196" spans="1:4" x14ac:dyDescent="0.25">
      <c r="A7196" s="7" t="str">
        <f t="shared" si="112"/>
        <v>1996.2</v>
      </c>
      <c r="B7196" s="54">
        <v>35223</v>
      </c>
      <c r="C7196" s="52">
        <v>7.05</v>
      </c>
      <c r="D7196" s="9"/>
    </row>
    <row r="7197" spans="1:4" x14ac:dyDescent="0.25">
      <c r="A7197" s="7" t="str">
        <f t="shared" si="112"/>
        <v>1996.2</v>
      </c>
      <c r="B7197" s="54">
        <v>35222</v>
      </c>
      <c r="C7197" s="52">
        <v>6.91</v>
      </c>
      <c r="D7197" s="9"/>
    </row>
    <row r="7198" spans="1:4" x14ac:dyDescent="0.25">
      <c r="A7198" s="7" t="str">
        <f t="shared" si="112"/>
        <v>1996.2</v>
      </c>
      <c r="B7198" s="54">
        <v>35221</v>
      </c>
      <c r="C7198" s="52">
        <v>6.96</v>
      </c>
      <c r="D7198" s="9"/>
    </row>
    <row r="7199" spans="1:4" x14ac:dyDescent="0.25">
      <c r="A7199" s="7" t="str">
        <f t="shared" si="112"/>
        <v>1996.2</v>
      </c>
      <c r="B7199" s="54">
        <v>35220</v>
      </c>
      <c r="C7199" s="52">
        <v>7</v>
      </c>
      <c r="D7199" s="9"/>
    </row>
    <row r="7200" spans="1:4" x14ac:dyDescent="0.25">
      <c r="A7200" s="7" t="str">
        <f t="shared" si="112"/>
        <v>1996.2</v>
      </c>
      <c r="B7200" s="54">
        <v>35219</v>
      </c>
      <c r="C7200" s="52">
        <v>7.01</v>
      </c>
      <c r="D7200" s="9"/>
    </row>
    <row r="7201" spans="1:4" x14ac:dyDescent="0.25">
      <c r="A7201" s="7" t="str">
        <f t="shared" si="112"/>
        <v>1996.2</v>
      </c>
      <c r="B7201" s="54">
        <v>35216</v>
      </c>
      <c r="C7201" s="52">
        <v>7</v>
      </c>
      <c r="D7201" s="9"/>
    </row>
    <row r="7202" spans="1:4" x14ac:dyDescent="0.25">
      <c r="A7202" s="7" t="str">
        <f t="shared" si="112"/>
        <v>1996.2</v>
      </c>
      <c r="B7202" s="54">
        <v>35215</v>
      </c>
      <c r="C7202" s="52">
        <v>6.92</v>
      </c>
      <c r="D7202" s="9"/>
    </row>
    <row r="7203" spans="1:4" x14ac:dyDescent="0.25">
      <c r="A7203" s="7" t="str">
        <f t="shared" si="112"/>
        <v>1996.2</v>
      </c>
      <c r="B7203" s="54">
        <v>35214</v>
      </c>
      <c r="C7203" s="52">
        <v>6.94</v>
      </c>
      <c r="D7203" s="9"/>
    </row>
    <row r="7204" spans="1:4" x14ac:dyDescent="0.25">
      <c r="A7204" s="7" t="str">
        <f t="shared" si="112"/>
        <v>1996.2</v>
      </c>
      <c r="B7204" s="54">
        <v>35213</v>
      </c>
      <c r="C7204" s="52">
        <v>6.85</v>
      </c>
      <c r="D7204" s="9"/>
    </row>
    <row r="7205" spans="1:4" x14ac:dyDescent="0.25">
      <c r="A7205" s="7" t="str">
        <f t="shared" si="112"/>
        <v>1996.2</v>
      </c>
      <c r="B7205" s="54">
        <v>35212</v>
      </c>
      <c r="C7205" s="52">
        <v>6.84</v>
      </c>
      <c r="D7205" s="9"/>
    </row>
    <row r="7206" spans="1:4" x14ac:dyDescent="0.25">
      <c r="A7206" s="7" t="str">
        <f t="shared" si="112"/>
        <v>1996.2</v>
      </c>
      <c r="B7206" s="54">
        <v>35209</v>
      </c>
      <c r="C7206" s="52">
        <v>6.84</v>
      </c>
      <c r="D7206" s="9"/>
    </row>
    <row r="7207" spans="1:4" x14ac:dyDescent="0.25">
      <c r="A7207" s="7" t="str">
        <f t="shared" si="112"/>
        <v>1996.2</v>
      </c>
      <c r="B7207" s="54">
        <v>35208</v>
      </c>
      <c r="C7207" s="52">
        <v>6.87</v>
      </c>
      <c r="D7207" s="9"/>
    </row>
    <row r="7208" spans="1:4" x14ac:dyDescent="0.25">
      <c r="A7208" s="7" t="str">
        <f t="shared" si="112"/>
        <v>1996.2</v>
      </c>
      <c r="B7208" s="54">
        <v>35207</v>
      </c>
      <c r="C7208" s="52">
        <v>6.81</v>
      </c>
      <c r="D7208" s="9"/>
    </row>
    <row r="7209" spans="1:4" x14ac:dyDescent="0.25">
      <c r="A7209" s="7" t="str">
        <f t="shared" si="112"/>
        <v>1996.2</v>
      </c>
      <c r="B7209" s="54">
        <v>35206</v>
      </c>
      <c r="C7209" s="52">
        <v>6.85</v>
      </c>
      <c r="D7209" s="9"/>
    </row>
    <row r="7210" spans="1:4" x14ac:dyDescent="0.25">
      <c r="A7210" s="7" t="str">
        <f t="shared" si="112"/>
        <v>1996.2</v>
      </c>
      <c r="B7210" s="54">
        <v>35205</v>
      </c>
      <c r="C7210" s="52">
        <v>6.82</v>
      </c>
      <c r="D7210" s="9"/>
    </row>
    <row r="7211" spans="1:4" x14ac:dyDescent="0.25">
      <c r="A7211" s="7" t="str">
        <f t="shared" si="112"/>
        <v>1996.2</v>
      </c>
      <c r="B7211" s="54">
        <v>35202</v>
      </c>
      <c r="C7211" s="52">
        <v>6.84</v>
      </c>
      <c r="D7211" s="9"/>
    </row>
    <row r="7212" spans="1:4" x14ac:dyDescent="0.25">
      <c r="A7212" s="7" t="str">
        <f t="shared" si="112"/>
        <v>1996.2</v>
      </c>
      <c r="B7212" s="54">
        <v>35201</v>
      </c>
      <c r="C7212" s="52">
        <v>6.9</v>
      </c>
      <c r="D7212" s="9"/>
    </row>
    <row r="7213" spans="1:4" x14ac:dyDescent="0.25">
      <c r="A7213" s="7" t="str">
        <f t="shared" si="112"/>
        <v>1996.2</v>
      </c>
      <c r="B7213" s="54">
        <v>35200</v>
      </c>
      <c r="C7213" s="52">
        <v>6.84</v>
      </c>
      <c r="D7213" s="9"/>
    </row>
    <row r="7214" spans="1:4" x14ac:dyDescent="0.25">
      <c r="A7214" s="7" t="str">
        <f t="shared" si="112"/>
        <v>1996.2</v>
      </c>
      <c r="B7214" s="54">
        <v>35199</v>
      </c>
      <c r="C7214" s="52">
        <v>6.85</v>
      </c>
      <c r="D7214" s="9"/>
    </row>
    <row r="7215" spans="1:4" x14ac:dyDescent="0.25">
      <c r="A7215" s="7" t="str">
        <f t="shared" si="112"/>
        <v>1996.2</v>
      </c>
      <c r="B7215" s="54">
        <v>35198</v>
      </c>
      <c r="C7215" s="52">
        <v>6.9</v>
      </c>
      <c r="D7215" s="9"/>
    </row>
    <row r="7216" spans="1:4" x14ac:dyDescent="0.25">
      <c r="A7216" s="7" t="str">
        <f t="shared" si="112"/>
        <v>1996.2</v>
      </c>
      <c r="B7216" s="54">
        <v>35195</v>
      </c>
      <c r="C7216" s="52">
        <v>6.93</v>
      </c>
      <c r="D7216" s="9"/>
    </row>
    <row r="7217" spans="1:4" x14ac:dyDescent="0.25">
      <c r="A7217" s="7" t="str">
        <f t="shared" si="112"/>
        <v>1996.2</v>
      </c>
      <c r="B7217" s="54">
        <v>35194</v>
      </c>
      <c r="C7217" s="52">
        <v>7.02</v>
      </c>
      <c r="D7217" s="9"/>
    </row>
    <row r="7218" spans="1:4" x14ac:dyDescent="0.25">
      <c r="A7218" s="7" t="str">
        <f t="shared" si="112"/>
        <v>1996.2</v>
      </c>
      <c r="B7218" s="54">
        <v>35193</v>
      </c>
      <c r="C7218" s="52">
        <v>7</v>
      </c>
      <c r="D7218" s="9"/>
    </row>
    <row r="7219" spans="1:4" x14ac:dyDescent="0.25">
      <c r="A7219" s="7" t="str">
        <f t="shared" si="112"/>
        <v>1996.2</v>
      </c>
      <c r="B7219" s="54">
        <v>35192</v>
      </c>
      <c r="C7219" s="52">
        <v>7.08</v>
      </c>
      <c r="D7219" s="9"/>
    </row>
    <row r="7220" spans="1:4" x14ac:dyDescent="0.25">
      <c r="A7220" s="7" t="str">
        <f t="shared" si="112"/>
        <v>1996.2</v>
      </c>
      <c r="B7220" s="54">
        <v>35191</v>
      </c>
      <c r="C7220" s="52">
        <v>7.07</v>
      </c>
      <c r="D7220" s="9"/>
    </row>
    <row r="7221" spans="1:4" x14ac:dyDescent="0.25">
      <c r="A7221" s="7" t="str">
        <f t="shared" si="112"/>
        <v>1996.2</v>
      </c>
      <c r="B7221" s="54">
        <v>35188</v>
      </c>
      <c r="C7221" s="52">
        <v>7.12</v>
      </c>
      <c r="D7221" s="9"/>
    </row>
    <row r="7222" spans="1:4" x14ac:dyDescent="0.25">
      <c r="A7222" s="7" t="str">
        <f t="shared" si="112"/>
        <v>1996.2</v>
      </c>
      <c r="B7222" s="54">
        <v>35187</v>
      </c>
      <c r="C7222" s="52">
        <v>7.05</v>
      </c>
      <c r="D7222" s="9"/>
    </row>
    <row r="7223" spans="1:4" x14ac:dyDescent="0.25">
      <c r="A7223" s="7" t="str">
        <f t="shared" si="112"/>
        <v>1996.2</v>
      </c>
      <c r="B7223" s="54">
        <v>35186</v>
      </c>
      <c r="C7223" s="52">
        <v>6.91</v>
      </c>
      <c r="D7223" s="9"/>
    </row>
    <row r="7224" spans="1:4" x14ac:dyDescent="0.25">
      <c r="A7224" s="7" t="str">
        <f t="shared" si="112"/>
        <v>1996.2</v>
      </c>
      <c r="B7224" s="54">
        <v>35185</v>
      </c>
      <c r="C7224" s="52">
        <v>6.89</v>
      </c>
      <c r="D7224" s="9"/>
    </row>
    <row r="7225" spans="1:4" x14ac:dyDescent="0.25">
      <c r="A7225" s="7" t="str">
        <f t="shared" si="112"/>
        <v>1996.2</v>
      </c>
      <c r="B7225" s="54">
        <v>35184</v>
      </c>
      <c r="C7225" s="52">
        <v>6.83</v>
      </c>
      <c r="D7225" s="9"/>
    </row>
    <row r="7226" spans="1:4" x14ac:dyDescent="0.25">
      <c r="A7226" s="7" t="str">
        <f t="shared" si="112"/>
        <v>1996.2</v>
      </c>
      <c r="B7226" s="54">
        <v>35181</v>
      </c>
      <c r="C7226" s="52">
        <v>6.79</v>
      </c>
      <c r="D7226" s="9"/>
    </row>
    <row r="7227" spans="1:4" x14ac:dyDescent="0.25">
      <c r="A7227" s="7" t="str">
        <f t="shared" si="112"/>
        <v>1996.2</v>
      </c>
      <c r="B7227" s="54">
        <v>35180</v>
      </c>
      <c r="C7227" s="52">
        <v>6.81</v>
      </c>
      <c r="D7227" s="9"/>
    </row>
    <row r="7228" spans="1:4" x14ac:dyDescent="0.25">
      <c r="A7228" s="7" t="str">
        <f t="shared" si="112"/>
        <v>1996.2</v>
      </c>
      <c r="B7228" s="54">
        <v>35179</v>
      </c>
      <c r="C7228" s="52">
        <v>6.81</v>
      </c>
      <c r="D7228" s="9"/>
    </row>
    <row r="7229" spans="1:4" x14ac:dyDescent="0.25">
      <c r="A7229" s="7" t="str">
        <f t="shared" si="112"/>
        <v>1996.2</v>
      </c>
      <c r="B7229" s="54">
        <v>35178</v>
      </c>
      <c r="C7229" s="52">
        <v>6.78</v>
      </c>
      <c r="D7229" s="9"/>
    </row>
    <row r="7230" spans="1:4" x14ac:dyDescent="0.25">
      <c r="A7230" s="7" t="str">
        <f t="shared" si="112"/>
        <v>1996.2</v>
      </c>
      <c r="B7230" s="54">
        <v>35177</v>
      </c>
      <c r="C7230" s="52">
        <v>6.75</v>
      </c>
      <c r="D7230" s="9"/>
    </row>
    <row r="7231" spans="1:4" x14ac:dyDescent="0.25">
      <c r="A7231" s="7" t="str">
        <f t="shared" si="112"/>
        <v>1996.2</v>
      </c>
      <c r="B7231" s="54">
        <v>35174</v>
      </c>
      <c r="C7231" s="52">
        <v>6.8</v>
      </c>
      <c r="D7231" s="9"/>
    </row>
    <row r="7232" spans="1:4" x14ac:dyDescent="0.25">
      <c r="A7232" s="7" t="str">
        <f t="shared" si="112"/>
        <v>1996.2</v>
      </c>
      <c r="B7232" s="54">
        <v>35173</v>
      </c>
      <c r="C7232" s="52">
        <v>6.84</v>
      </c>
      <c r="D7232" s="9"/>
    </row>
    <row r="7233" spans="1:4" x14ac:dyDescent="0.25">
      <c r="A7233" s="7" t="str">
        <f t="shared" si="112"/>
        <v>1996.2</v>
      </c>
      <c r="B7233" s="54">
        <v>35172</v>
      </c>
      <c r="C7233" s="52">
        <v>6.81</v>
      </c>
      <c r="D7233" s="9"/>
    </row>
    <row r="7234" spans="1:4" x14ac:dyDescent="0.25">
      <c r="A7234" s="7" t="str">
        <f t="shared" si="112"/>
        <v>1996.2</v>
      </c>
      <c r="B7234" s="54">
        <v>35171</v>
      </c>
      <c r="C7234" s="52">
        <v>6.78</v>
      </c>
      <c r="D7234" s="9"/>
    </row>
    <row r="7235" spans="1:4" x14ac:dyDescent="0.25">
      <c r="A7235" s="7" t="str">
        <f t="shared" si="112"/>
        <v>1996.2</v>
      </c>
      <c r="B7235" s="54">
        <v>35170</v>
      </c>
      <c r="C7235" s="52">
        <v>6.79</v>
      </c>
      <c r="D7235" s="9"/>
    </row>
    <row r="7236" spans="1:4" x14ac:dyDescent="0.25">
      <c r="A7236" s="7" t="str">
        <f t="shared" ref="A7236:A7299" si="113">YEAR(B7236)&amp;"."&amp;INT((MONTH(B7236)-1)/3)+1</f>
        <v>1996.2</v>
      </c>
      <c r="B7236" s="54">
        <v>35167</v>
      </c>
      <c r="C7236" s="52">
        <v>6.81</v>
      </c>
      <c r="D7236" s="9"/>
    </row>
    <row r="7237" spans="1:4" x14ac:dyDescent="0.25">
      <c r="A7237" s="7" t="str">
        <f t="shared" si="113"/>
        <v>1996.2</v>
      </c>
      <c r="B7237" s="54">
        <v>35166</v>
      </c>
      <c r="C7237" s="52">
        <v>6.95</v>
      </c>
      <c r="D7237" s="9"/>
    </row>
    <row r="7238" spans="1:4" x14ac:dyDescent="0.25">
      <c r="A7238" s="7" t="str">
        <f t="shared" si="113"/>
        <v>1996.2</v>
      </c>
      <c r="B7238" s="54">
        <v>35165</v>
      </c>
      <c r="C7238" s="52">
        <v>6.91</v>
      </c>
      <c r="D7238" s="9"/>
    </row>
    <row r="7239" spans="1:4" x14ac:dyDescent="0.25">
      <c r="A7239" s="7" t="str">
        <f t="shared" si="113"/>
        <v>1996.2</v>
      </c>
      <c r="B7239" s="54">
        <v>35164</v>
      </c>
      <c r="C7239" s="52">
        <v>6.84</v>
      </c>
      <c r="D7239" s="9"/>
    </row>
    <row r="7240" spans="1:4" x14ac:dyDescent="0.25">
      <c r="A7240" s="7" t="str">
        <f t="shared" si="113"/>
        <v>1996.2</v>
      </c>
      <c r="B7240" s="54">
        <v>35163</v>
      </c>
      <c r="C7240" s="52">
        <v>6.88</v>
      </c>
      <c r="D7240" s="9"/>
    </row>
    <row r="7241" spans="1:4" x14ac:dyDescent="0.25">
      <c r="A7241" s="7" t="str">
        <f t="shared" si="113"/>
        <v>1996.2</v>
      </c>
      <c r="B7241" s="54">
        <v>35160</v>
      </c>
      <c r="C7241" s="52">
        <v>6.83</v>
      </c>
      <c r="D7241" s="9"/>
    </row>
    <row r="7242" spans="1:4" x14ac:dyDescent="0.25">
      <c r="A7242" s="7" t="str">
        <f t="shared" si="113"/>
        <v>1996.2</v>
      </c>
      <c r="B7242" s="54">
        <v>35159</v>
      </c>
      <c r="C7242" s="52">
        <v>6.66</v>
      </c>
      <c r="D7242" s="9"/>
    </row>
    <row r="7243" spans="1:4" x14ac:dyDescent="0.25">
      <c r="A7243" s="7" t="str">
        <f t="shared" si="113"/>
        <v>1996.2</v>
      </c>
      <c r="B7243" s="54">
        <v>35158</v>
      </c>
      <c r="C7243" s="52">
        <v>6.63</v>
      </c>
      <c r="D7243" s="9"/>
    </row>
    <row r="7244" spans="1:4" x14ac:dyDescent="0.25">
      <c r="A7244" s="7" t="str">
        <f t="shared" si="113"/>
        <v>1996.2</v>
      </c>
      <c r="B7244" s="54">
        <v>35157</v>
      </c>
      <c r="C7244" s="52">
        <v>6.62</v>
      </c>
      <c r="D7244" s="9"/>
    </row>
    <row r="7245" spans="1:4" x14ac:dyDescent="0.25">
      <c r="A7245" s="7" t="str">
        <f t="shared" si="113"/>
        <v>1996.2</v>
      </c>
      <c r="B7245" s="54">
        <v>35156</v>
      </c>
      <c r="C7245" s="52">
        <v>6.66</v>
      </c>
      <c r="D7245" s="9"/>
    </row>
    <row r="7246" spans="1:4" x14ac:dyDescent="0.25">
      <c r="A7246" s="7" t="str">
        <f t="shared" si="113"/>
        <v>1996.1</v>
      </c>
      <c r="B7246" s="54">
        <v>35153</v>
      </c>
      <c r="C7246" s="52">
        <v>6.67</v>
      </c>
      <c r="D7246" s="9"/>
    </row>
    <row r="7247" spans="1:4" x14ac:dyDescent="0.25">
      <c r="A7247" s="7" t="str">
        <f t="shared" si="113"/>
        <v>1996.1</v>
      </c>
      <c r="B7247" s="54">
        <v>35152</v>
      </c>
      <c r="C7247" s="52">
        <v>6.73</v>
      </c>
      <c r="D7247" s="9"/>
    </row>
    <row r="7248" spans="1:4" x14ac:dyDescent="0.25">
      <c r="A7248" s="7" t="str">
        <f t="shared" si="113"/>
        <v>1996.1</v>
      </c>
      <c r="B7248" s="54">
        <v>35151</v>
      </c>
      <c r="C7248" s="52">
        <v>6.68</v>
      </c>
      <c r="D7248" s="9"/>
    </row>
    <row r="7249" spans="1:4" x14ac:dyDescent="0.25">
      <c r="A7249" s="7" t="str">
        <f t="shared" si="113"/>
        <v>1996.1</v>
      </c>
      <c r="B7249" s="54">
        <v>35150</v>
      </c>
      <c r="C7249" s="52">
        <v>6.59</v>
      </c>
      <c r="D7249" s="9"/>
    </row>
    <row r="7250" spans="1:4" x14ac:dyDescent="0.25">
      <c r="A7250" s="7" t="str">
        <f t="shared" si="113"/>
        <v>1996.1</v>
      </c>
      <c r="B7250" s="54">
        <v>35149</v>
      </c>
      <c r="C7250" s="52">
        <v>6.58</v>
      </c>
      <c r="D7250" s="9"/>
    </row>
    <row r="7251" spans="1:4" x14ac:dyDescent="0.25">
      <c r="A7251" s="7" t="str">
        <f t="shared" si="113"/>
        <v>1996.1</v>
      </c>
      <c r="B7251" s="54">
        <v>35146</v>
      </c>
      <c r="C7251" s="52">
        <v>6.65</v>
      </c>
      <c r="D7251" s="9"/>
    </row>
    <row r="7252" spans="1:4" x14ac:dyDescent="0.25">
      <c r="A7252" s="7" t="str">
        <f t="shared" si="113"/>
        <v>1996.1</v>
      </c>
      <c r="B7252" s="54">
        <v>35145</v>
      </c>
      <c r="C7252" s="52">
        <v>6.62</v>
      </c>
      <c r="D7252" s="9"/>
    </row>
    <row r="7253" spans="1:4" x14ac:dyDescent="0.25">
      <c r="A7253" s="7" t="str">
        <f t="shared" si="113"/>
        <v>1996.1</v>
      </c>
      <c r="B7253" s="54">
        <v>35144</v>
      </c>
      <c r="C7253" s="52">
        <v>6.65</v>
      </c>
      <c r="D7253" s="9"/>
    </row>
    <row r="7254" spans="1:4" x14ac:dyDescent="0.25">
      <c r="A7254" s="7" t="str">
        <f t="shared" si="113"/>
        <v>1996.1</v>
      </c>
      <c r="B7254" s="54">
        <v>35143</v>
      </c>
      <c r="C7254" s="52">
        <v>6.7</v>
      </c>
      <c r="D7254" s="9"/>
    </row>
    <row r="7255" spans="1:4" x14ac:dyDescent="0.25">
      <c r="A7255" s="7" t="str">
        <f t="shared" si="113"/>
        <v>1996.1</v>
      </c>
      <c r="B7255" s="54">
        <v>35142</v>
      </c>
      <c r="C7255" s="52">
        <v>6.71</v>
      </c>
      <c r="D7255" s="9"/>
    </row>
    <row r="7256" spans="1:4" x14ac:dyDescent="0.25">
      <c r="A7256" s="7" t="str">
        <f t="shared" si="113"/>
        <v>1996.1</v>
      </c>
      <c r="B7256" s="54">
        <v>35139</v>
      </c>
      <c r="C7256" s="52">
        <v>6.75</v>
      </c>
      <c r="D7256" s="9"/>
    </row>
    <row r="7257" spans="1:4" x14ac:dyDescent="0.25">
      <c r="A7257" s="7" t="str">
        <f t="shared" si="113"/>
        <v>1996.1</v>
      </c>
      <c r="B7257" s="54">
        <v>35138</v>
      </c>
      <c r="C7257" s="52">
        <v>6.68</v>
      </c>
      <c r="D7257" s="9"/>
    </row>
    <row r="7258" spans="1:4" x14ac:dyDescent="0.25">
      <c r="A7258" s="7" t="str">
        <f t="shared" si="113"/>
        <v>1996.1</v>
      </c>
      <c r="B7258" s="54">
        <v>35137</v>
      </c>
      <c r="C7258" s="52">
        <v>6.68</v>
      </c>
      <c r="D7258" s="9"/>
    </row>
    <row r="7259" spans="1:4" x14ac:dyDescent="0.25">
      <c r="A7259" s="7" t="str">
        <f t="shared" si="113"/>
        <v>1996.1</v>
      </c>
      <c r="B7259" s="54">
        <v>35136</v>
      </c>
      <c r="C7259" s="52">
        <v>6.66</v>
      </c>
      <c r="D7259" s="9"/>
    </row>
    <row r="7260" spans="1:4" x14ac:dyDescent="0.25">
      <c r="A7260" s="7" t="str">
        <f t="shared" si="113"/>
        <v>1996.1</v>
      </c>
      <c r="B7260" s="54">
        <v>35135</v>
      </c>
      <c r="C7260" s="52">
        <v>6.63</v>
      </c>
      <c r="D7260" s="9"/>
    </row>
    <row r="7261" spans="1:4" x14ac:dyDescent="0.25">
      <c r="A7261" s="7" t="str">
        <f t="shared" si="113"/>
        <v>1996.1</v>
      </c>
      <c r="B7261" s="54">
        <v>35132</v>
      </c>
      <c r="C7261" s="52">
        <v>6.7</v>
      </c>
      <c r="D7261" s="9"/>
    </row>
    <row r="7262" spans="1:4" x14ac:dyDescent="0.25">
      <c r="A7262" s="7" t="str">
        <f t="shared" si="113"/>
        <v>1996.1</v>
      </c>
      <c r="B7262" s="54">
        <v>35131</v>
      </c>
      <c r="C7262" s="52">
        <v>6.46</v>
      </c>
      <c r="D7262" s="9"/>
    </row>
    <row r="7263" spans="1:4" x14ac:dyDescent="0.25">
      <c r="A7263" s="7" t="str">
        <f t="shared" si="113"/>
        <v>1996.1</v>
      </c>
      <c r="B7263" s="54">
        <v>35130</v>
      </c>
      <c r="C7263" s="52">
        <v>6.44</v>
      </c>
      <c r="D7263" s="9"/>
    </row>
    <row r="7264" spans="1:4" x14ac:dyDescent="0.25">
      <c r="A7264" s="7" t="str">
        <f t="shared" si="113"/>
        <v>1996.1</v>
      </c>
      <c r="B7264" s="54">
        <v>35129</v>
      </c>
      <c r="C7264" s="52">
        <v>6.39</v>
      </c>
      <c r="D7264" s="9"/>
    </row>
    <row r="7265" spans="1:4" x14ac:dyDescent="0.25">
      <c r="A7265" s="7" t="str">
        <f t="shared" si="113"/>
        <v>1996.1</v>
      </c>
      <c r="B7265" s="54">
        <v>35128</v>
      </c>
      <c r="C7265" s="52">
        <v>6.34</v>
      </c>
      <c r="D7265" s="9"/>
    </row>
    <row r="7266" spans="1:4" x14ac:dyDescent="0.25">
      <c r="A7266" s="7" t="str">
        <f t="shared" si="113"/>
        <v>1996.1</v>
      </c>
      <c r="B7266" s="54">
        <v>35125</v>
      </c>
      <c r="C7266" s="52">
        <v>6.38</v>
      </c>
      <c r="D7266" s="9"/>
    </row>
    <row r="7267" spans="1:4" x14ac:dyDescent="0.25">
      <c r="A7267" s="7" t="str">
        <f t="shared" si="113"/>
        <v>1996.1</v>
      </c>
      <c r="B7267" s="54">
        <v>35124</v>
      </c>
      <c r="C7267" s="52">
        <v>6.48</v>
      </c>
      <c r="D7267" s="9"/>
    </row>
    <row r="7268" spans="1:4" x14ac:dyDescent="0.25">
      <c r="A7268" s="7" t="str">
        <f t="shared" si="113"/>
        <v>1996.1</v>
      </c>
      <c r="B7268" s="54">
        <v>35123</v>
      </c>
      <c r="C7268" s="52">
        <v>6.48</v>
      </c>
      <c r="D7268" s="9"/>
    </row>
    <row r="7269" spans="1:4" x14ac:dyDescent="0.25">
      <c r="A7269" s="7" t="str">
        <f t="shared" si="113"/>
        <v>1996.1</v>
      </c>
      <c r="B7269" s="54">
        <v>35122</v>
      </c>
      <c r="C7269" s="52">
        <v>6.47</v>
      </c>
      <c r="D7269" s="9"/>
    </row>
    <row r="7270" spans="1:4" x14ac:dyDescent="0.25">
      <c r="A7270" s="7" t="str">
        <f t="shared" si="113"/>
        <v>1996.1</v>
      </c>
      <c r="B7270" s="54">
        <v>35121</v>
      </c>
      <c r="C7270" s="52">
        <v>6.45</v>
      </c>
      <c r="D7270" s="9"/>
    </row>
    <row r="7271" spans="1:4" x14ac:dyDescent="0.25">
      <c r="A7271" s="7" t="str">
        <f t="shared" si="113"/>
        <v>1996.1</v>
      </c>
      <c r="B7271" s="54">
        <v>35118</v>
      </c>
      <c r="C7271" s="52">
        <v>6.42</v>
      </c>
      <c r="D7271" s="9"/>
    </row>
    <row r="7272" spans="1:4" x14ac:dyDescent="0.25">
      <c r="A7272" s="7" t="str">
        <f t="shared" si="113"/>
        <v>1996.1</v>
      </c>
      <c r="B7272" s="54">
        <v>35117</v>
      </c>
      <c r="C7272" s="52">
        <v>6.36</v>
      </c>
      <c r="D7272" s="9"/>
    </row>
    <row r="7273" spans="1:4" x14ac:dyDescent="0.25">
      <c r="A7273" s="7" t="str">
        <f t="shared" si="113"/>
        <v>1996.1</v>
      </c>
      <c r="B7273" s="54">
        <v>35116</v>
      </c>
      <c r="C7273" s="52">
        <v>6.39</v>
      </c>
      <c r="D7273" s="9"/>
    </row>
    <row r="7274" spans="1:4" x14ac:dyDescent="0.25">
      <c r="A7274" s="7" t="str">
        <f t="shared" si="113"/>
        <v>1996.1</v>
      </c>
      <c r="B7274" s="54">
        <v>35115</v>
      </c>
      <c r="C7274" s="52">
        <v>6.39</v>
      </c>
      <c r="D7274" s="9"/>
    </row>
    <row r="7275" spans="1:4" x14ac:dyDescent="0.25">
      <c r="A7275" s="7" t="str">
        <f t="shared" si="113"/>
        <v>1996.1</v>
      </c>
      <c r="B7275" s="54">
        <v>35114</v>
      </c>
      <c r="C7275" s="52">
        <v>6.23</v>
      </c>
      <c r="D7275" s="9"/>
    </row>
    <row r="7276" spans="1:4" x14ac:dyDescent="0.25">
      <c r="A7276" s="7" t="str">
        <f t="shared" si="113"/>
        <v>1996.1</v>
      </c>
      <c r="B7276" s="54">
        <v>35111</v>
      </c>
      <c r="C7276" s="52">
        <v>6.23</v>
      </c>
      <c r="D7276" s="9"/>
    </row>
    <row r="7277" spans="1:4" x14ac:dyDescent="0.25">
      <c r="A7277" s="7" t="str">
        <f t="shared" si="113"/>
        <v>1996.1</v>
      </c>
      <c r="B7277" s="54">
        <v>35110</v>
      </c>
      <c r="C7277" s="52">
        <v>6.16</v>
      </c>
      <c r="D7277" s="9"/>
    </row>
    <row r="7278" spans="1:4" x14ac:dyDescent="0.25">
      <c r="A7278" s="7" t="str">
        <f t="shared" si="113"/>
        <v>1996.1</v>
      </c>
      <c r="B7278" s="54">
        <v>35109</v>
      </c>
      <c r="C7278" s="52">
        <v>6.07</v>
      </c>
      <c r="D7278" s="9"/>
    </row>
    <row r="7279" spans="1:4" x14ac:dyDescent="0.25">
      <c r="A7279" s="7" t="str">
        <f t="shared" si="113"/>
        <v>1996.1</v>
      </c>
      <c r="B7279" s="54">
        <v>35108</v>
      </c>
      <c r="C7279" s="52">
        <v>6.02</v>
      </c>
      <c r="D7279" s="9"/>
    </row>
    <row r="7280" spans="1:4" x14ac:dyDescent="0.25">
      <c r="A7280" s="7" t="str">
        <f t="shared" si="113"/>
        <v>1996.1</v>
      </c>
      <c r="B7280" s="54">
        <v>35107</v>
      </c>
      <c r="C7280" s="52">
        <v>6.05</v>
      </c>
      <c r="D7280" s="9"/>
    </row>
    <row r="7281" spans="1:4" x14ac:dyDescent="0.25">
      <c r="A7281" s="7" t="str">
        <f t="shared" si="113"/>
        <v>1996.1</v>
      </c>
      <c r="B7281" s="54">
        <v>35104</v>
      </c>
      <c r="C7281" s="52">
        <v>6.11</v>
      </c>
      <c r="D7281" s="9"/>
    </row>
    <row r="7282" spans="1:4" x14ac:dyDescent="0.25">
      <c r="A7282" s="7" t="str">
        <f t="shared" si="113"/>
        <v>1996.1</v>
      </c>
      <c r="B7282" s="54">
        <v>35103</v>
      </c>
      <c r="C7282" s="52">
        <v>6.09</v>
      </c>
      <c r="D7282" s="9"/>
    </row>
    <row r="7283" spans="1:4" x14ac:dyDescent="0.25">
      <c r="A7283" s="7" t="str">
        <f t="shared" si="113"/>
        <v>1996.1</v>
      </c>
      <c r="B7283" s="54">
        <v>35102</v>
      </c>
      <c r="C7283" s="52">
        <v>6.15</v>
      </c>
      <c r="D7283" s="9"/>
    </row>
    <row r="7284" spans="1:4" x14ac:dyDescent="0.25">
      <c r="A7284" s="7" t="str">
        <f t="shared" si="113"/>
        <v>1996.1</v>
      </c>
      <c r="B7284" s="54">
        <v>35101</v>
      </c>
      <c r="C7284" s="52">
        <v>6.14</v>
      </c>
      <c r="D7284" s="9"/>
    </row>
    <row r="7285" spans="1:4" x14ac:dyDescent="0.25">
      <c r="A7285" s="7" t="str">
        <f t="shared" si="113"/>
        <v>1996.1</v>
      </c>
      <c r="B7285" s="54">
        <v>35100</v>
      </c>
      <c r="C7285" s="52">
        <v>6.15</v>
      </c>
      <c r="D7285" s="9"/>
    </row>
    <row r="7286" spans="1:4" x14ac:dyDescent="0.25">
      <c r="A7286" s="7" t="str">
        <f t="shared" si="113"/>
        <v>1996.1</v>
      </c>
      <c r="B7286" s="54">
        <v>35097</v>
      </c>
      <c r="C7286" s="52">
        <v>6.15</v>
      </c>
      <c r="D7286" s="9"/>
    </row>
    <row r="7287" spans="1:4" x14ac:dyDescent="0.25">
      <c r="A7287" s="7" t="str">
        <f t="shared" si="113"/>
        <v>1996.1</v>
      </c>
      <c r="B7287" s="54">
        <v>35096</v>
      </c>
      <c r="C7287" s="52">
        <v>6.08</v>
      </c>
      <c r="D7287" s="9"/>
    </row>
    <row r="7288" spans="1:4" x14ac:dyDescent="0.25">
      <c r="A7288" s="7" t="str">
        <f t="shared" si="113"/>
        <v>1996.1</v>
      </c>
      <c r="B7288" s="54">
        <v>35095</v>
      </c>
      <c r="C7288" s="52">
        <v>6.03</v>
      </c>
      <c r="D7288" s="9"/>
    </row>
    <row r="7289" spans="1:4" x14ac:dyDescent="0.25">
      <c r="A7289" s="7" t="str">
        <f t="shared" si="113"/>
        <v>1996.1</v>
      </c>
      <c r="B7289" s="54">
        <v>35094</v>
      </c>
      <c r="C7289" s="52">
        <v>6.04</v>
      </c>
      <c r="D7289" s="9"/>
    </row>
    <row r="7290" spans="1:4" x14ac:dyDescent="0.25">
      <c r="A7290" s="7" t="str">
        <f t="shared" si="113"/>
        <v>1996.1</v>
      </c>
      <c r="B7290" s="54">
        <v>35093</v>
      </c>
      <c r="C7290" s="52">
        <v>6.09</v>
      </c>
      <c r="D7290" s="9"/>
    </row>
    <row r="7291" spans="1:4" x14ac:dyDescent="0.25">
      <c r="A7291" s="7" t="str">
        <f t="shared" si="113"/>
        <v>1996.1</v>
      </c>
      <c r="B7291" s="54">
        <v>35090</v>
      </c>
      <c r="C7291" s="52">
        <v>6.04</v>
      </c>
      <c r="D7291" s="9"/>
    </row>
    <row r="7292" spans="1:4" x14ac:dyDescent="0.25">
      <c r="A7292" s="7" t="str">
        <f t="shared" si="113"/>
        <v>1996.1</v>
      </c>
      <c r="B7292" s="54">
        <v>35089</v>
      </c>
      <c r="C7292" s="52">
        <v>6.11</v>
      </c>
      <c r="D7292" s="9"/>
    </row>
    <row r="7293" spans="1:4" x14ac:dyDescent="0.25">
      <c r="A7293" s="7" t="str">
        <f t="shared" si="113"/>
        <v>1996.1</v>
      </c>
      <c r="B7293" s="54">
        <v>35088</v>
      </c>
      <c r="C7293" s="52">
        <v>6.02</v>
      </c>
      <c r="D7293" s="9"/>
    </row>
    <row r="7294" spans="1:4" x14ac:dyDescent="0.25">
      <c r="A7294" s="7" t="str">
        <f t="shared" si="113"/>
        <v>1996.1</v>
      </c>
      <c r="B7294" s="54">
        <v>35087</v>
      </c>
      <c r="C7294" s="52">
        <v>6.09</v>
      </c>
      <c r="D7294" s="9"/>
    </row>
    <row r="7295" spans="1:4" x14ac:dyDescent="0.25">
      <c r="A7295" s="7" t="str">
        <f t="shared" si="113"/>
        <v>1996.1</v>
      </c>
      <c r="B7295" s="54">
        <v>35086</v>
      </c>
      <c r="C7295" s="52">
        <v>6.04</v>
      </c>
      <c r="D7295" s="9"/>
    </row>
    <row r="7296" spans="1:4" x14ac:dyDescent="0.25">
      <c r="A7296" s="7" t="str">
        <f t="shared" si="113"/>
        <v>1996.1</v>
      </c>
      <c r="B7296" s="54">
        <v>35083</v>
      </c>
      <c r="C7296" s="52">
        <v>5.97</v>
      </c>
      <c r="D7296" s="9"/>
    </row>
    <row r="7297" spans="1:4" x14ac:dyDescent="0.25">
      <c r="A7297" s="7" t="str">
        <f t="shared" si="113"/>
        <v>1996.1</v>
      </c>
      <c r="B7297" s="54">
        <v>35082</v>
      </c>
      <c r="C7297" s="52">
        <v>5.98</v>
      </c>
      <c r="D7297" s="9"/>
    </row>
    <row r="7298" spans="1:4" x14ac:dyDescent="0.25">
      <c r="A7298" s="7" t="str">
        <f t="shared" si="113"/>
        <v>1996.1</v>
      </c>
      <c r="B7298" s="54">
        <v>35081</v>
      </c>
      <c r="C7298" s="52">
        <v>6</v>
      </c>
      <c r="D7298" s="9"/>
    </row>
    <row r="7299" spans="1:4" x14ac:dyDescent="0.25">
      <c r="A7299" s="7" t="str">
        <f t="shared" si="113"/>
        <v>1996.1</v>
      </c>
      <c r="B7299" s="54">
        <v>35080</v>
      </c>
      <c r="C7299" s="52">
        <v>6.09</v>
      </c>
      <c r="D7299" s="9"/>
    </row>
    <row r="7300" spans="1:4" x14ac:dyDescent="0.25">
      <c r="A7300" s="7" t="str">
        <f t="shared" ref="A7300:A7363" si="114">YEAR(B7300)&amp;"."&amp;INT((MONTH(B7300)-1)/3)+1</f>
        <v>1996.1</v>
      </c>
      <c r="B7300" s="54">
        <v>35079</v>
      </c>
      <c r="C7300" s="52">
        <v>6.15</v>
      </c>
      <c r="D7300" s="9"/>
    </row>
    <row r="7301" spans="1:4" x14ac:dyDescent="0.25">
      <c r="A7301" s="7" t="str">
        <f t="shared" si="114"/>
        <v>1996.1</v>
      </c>
      <c r="B7301" s="54">
        <v>35076</v>
      </c>
      <c r="C7301" s="52">
        <v>6.16</v>
      </c>
      <c r="D7301" s="9"/>
    </row>
    <row r="7302" spans="1:4" x14ac:dyDescent="0.25">
      <c r="A7302" s="7" t="str">
        <f t="shared" si="114"/>
        <v>1996.1</v>
      </c>
      <c r="B7302" s="54">
        <v>35075</v>
      </c>
      <c r="C7302" s="52">
        <v>6.16</v>
      </c>
      <c r="D7302" s="9"/>
    </row>
    <row r="7303" spans="1:4" x14ac:dyDescent="0.25">
      <c r="A7303" s="7" t="str">
        <f t="shared" si="114"/>
        <v>1996.1</v>
      </c>
      <c r="B7303" s="54">
        <v>35074</v>
      </c>
      <c r="C7303" s="52">
        <v>6.16</v>
      </c>
      <c r="D7303" s="9"/>
    </row>
    <row r="7304" spans="1:4" x14ac:dyDescent="0.25">
      <c r="A7304" s="7" t="str">
        <f t="shared" si="114"/>
        <v>1996.1</v>
      </c>
      <c r="B7304" s="54">
        <v>35073</v>
      </c>
      <c r="C7304" s="52">
        <v>6.06</v>
      </c>
      <c r="D7304" s="9"/>
    </row>
    <row r="7305" spans="1:4" x14ac:dyDescent="0.25">
      <c r="A7305" s="7" t="str">
        <f t="shared" si="114"/>
        <v>1996.1</v>
      </c>
      <c r="B7305" s="54">
        <v>35072</v>
      </c>
      <c r="C7305" s="52">
        <v>6.04</v>
      </c>
      <c r="D7305" s="9"/>
    </row>
    <row r="7306" spans="1:4" x14ac:dyDescent="0.25">
      <c r="A7306" s="7" t="str">
        <f t="shared" si="114"/>
        <v>1996.1</v>
      </c>
      <c r="B7306" s="54">
        <v>35069</v>
      </c>
      <c r="C7306" s="52">
        <v>6.05</v>
      </c>
      <c r="D7306" s="9"/>
    </row>
    <row r="7307" spans="1:4" x14ac:dyDescent="0.25">
      <c r="A7307" s="7" t="str">
        <f t="shared" si="114"/>
        <v>1996.1</v>
      </c>
      <c r="B7307" s="54">
        <v>35068</v>
      </c>
      <c r="C7307" s="52">
        <v>6.03</v>
      </c>
      <c r="D7307" s="9"/>
    </row>
    <row r="7308" spans="1:4" x14ac:dyDescent="0.25">
      <c r="A7308" s="7" t="str">
        <f t="shared" si="114"/>
        <v>1996.1</v>
      </c>
      <c r="B7308" s="54">
        <v>35067</v>
      </c>
      <c r="C7308" s="52">
        <v>5.96</v>
      </c>
      <c r="D7308" s="9"/>
    </row>
    <row r="7309" spans="1:4" x14ac:dyDescent="0.25">
      <c r="A7309" s="7" t="str">
        <f t="shared" si="114"/>
        <v>1996.1</v>
      </c>
      <c r="B7309" s="54">
        <v>35066</v>
      </c>
      <c r="C7309" s="52">
        <v>5.97</v>
      </c>
      <c r="D7309" s="9"/>
    </row>
    <row r="7310" spans="1:4" x14ac:dyDescent="0.25">
      <c r="A7310" s="7" t="str">
        <f t="shared" si="114"/>
        <v>1996.1</v>
      </c>
      <c r="B7310" s="54">
        <v>35065</v>
      </c>
      <c r="C7310" s="52">
        <v>5.96</v>
      </c>
      <c r="D7310" s="9"/>
    </row>
    <row r="7311" spans="1:4" x14ac:dyDescent="0.25">
      <c r="A7311" s="7" t="str">
        <f t="shared" si="114"/>
        <v>1995.4</v>
      </c>
      <c r="B7311" s="54">
        <v>35062</v>
      </c>
      <c r="C7311" s="52">
        <v>5.96</v>
      </c>
      <c r="D7311" s="9"/>
    </row>
    <row r="7312" spans="1:4" x14ac:dyDescent="0.25">
      <c r="A7312" s="7" t="str">
        <f t="shared" si="114"/>
        <v>1995.4</v>
      </c>
      <c r="B7312" s="54">
        <v>35061</v>
      </c>
      <c r="C7312" s="52">
        <v>5.98</v>
      </c>
      <c r="D7312" s="9"/>
    </row>
    <row r="7313" spans="1:4" x14ac:dyDescent="0.25">
      <c r="A7313" s="7" t="str">
        <f t="shared" si="114"/>
        <v>1995.4</v>
      </c>
      <c r="B7313" s="54">
        <v>35060</v>
      </c>
      <c r="C7313" s="52">
        <v>6.01</v>
      </c>
      <c r="D7313" s="9"/>
    </row>
    <row r="7314" spans="1:4" x14ac:dyDescent="0.25">
      <c r="A7314" s="7" t="str">
        <f t="shared" si="114"/>
        <v>1995.4</v>
      </c>
      <c r="B7314" s="54">
        <v>35059</v>
      </c>
      <c r="C7314" s="52">
        <v>6.04</v>
      </c>
      <c r="D7314" s="9"/>
    </row>
    <row r="7315" spans="1:4" x14ac:dyDescent="0.25">
      <c r="A7315" s="7" t="str">
        <f t="shared" si="114"/>
        <v>1995.4</v>
      </c>
      <c r="B7315" s="54">
        <v>35055</v>
      </c>
      <c r="C7315" s="52">
        <v>6.06</v>
      </c>
      <c r="D7315" s="9"/>
    </row>
    <row r="7316" spans="1:4" x14ac:dyDescent="0.25">
      <c r="A7316" s="7" t="str">
        <f t="shared" si="114"/>
        <v>1995.4</v>
      </c>
      <c r="B7316" s="54">
        <v>35054</v>
      </c>
      <c r="C7316" s="52">
        <v>6.11</v>
      </c>
      <c r="D7316" s="9"/>
    </row>
    <row r="7317" spans="1:4" x14ac:dyDescent="0.25">
      <c r="A7317" s="7" t="str">
        <f t="shared" si="114"/>
        <v>1995.4</v>
      </c>
      <c r="B7317" s="54">
        <v>35053</v>
      </c>
      <c r="C7317" s="52">
        <v>6.11</v>
      </c>
      <c r="D7317" s="9"/>
    </row>
    <row r="7318" spans="1:4" x14ac:dyDescent="0.25">
      <c r="A7318" s="7" t="str">
        <f t="shared" si="114"/>
        <v>1995.4</v>
      </c>
      <c r="B7318" s="54">
        <v>35052</v>
      </c>
      <c r="C7318" s="52">
        <v>6.14</v>
      </c>
      <c r="D7318" s="9"/>
    </row>
    <row r="7319" spans="1:4" x14ac:dyDescent="0.25">
      <c r="A7319" s="7" t="str">
        <f t="shared" si="114"/>
        <v>1995.4</v>
      </c>
      <c r="B7319" s="54">
        <v>35051</v>
      </c>
      <c r="C7319" s="52">
        <v>6.2</v>
      </c>
      <c r="D7319" s="9"/>
    </row>
    <row r="7320" spans="1:4" x14ac:dyDescent="0.25">
      <c r="A7320" s="7" t="str">
        <f t="shared" si="114"/>
        <v>1995.4</v>
      </c>
      <c r="B7320" s="54">
        <v>35048</v>
      </c>
      <c r="C7320" s="52">
        <v>6.09</v>
      </c>
      <c r="D7320" s="9"/>
    </row>
    <row r="7321" spans="1:4" x14ac:dyDescent="0.25">
      <c r="A7321" s="7" t="str">
        <f t="shared" si="114"/>
        <v>1995.4</v>
      </c>
      <c r="B7321" s="54">
        <v>35047</v>
      </c>
      <c r="C7321" s="52">
        <v>6.08</v>
      </c>
      <c r="D7321" s="9"/>
    </row>
    <row r="7322" spans="1:4" x14ac:dyDescent="0.25">
      <c r="A7322" s="7" t="str">
        <f t="shared" si="114"/>
        <v>1995.4</v>
      </c>
      <c r="B7322" s="54">
        <v>35046</v>
      </c>
      <c r="C7322" s="52">
        <v>6.07</v>
      </c>
      <c r="D7322" s="9"/>
    </row>
    <row r="7323" spans="1:4" x14ac:dyDescent="0.25">
      <c r="A7323" s="7" t="str">
        <f t="shared" si="114"/>
        <v>1995.4</v>
      </c>
      <c r="B7323" s="54">
        <v>35045</v>
      </c>
      <c r="C7323" s="52">
        <v>6.05</v>
      </c>
      <c r="D7323" s="9"/>
    </row>
    <row r="7324" spans="1:4" x14ac:dyDescent="0.25">
      <c r="A7324" s="7" t="str">
        <f t="shared" si="114"/>
        <v>1995.4</v>
      </c>
      <c r="B7324" s="54">
        <v>35044</v>
      </c>
      <c r="C7324" s="52">
        <v>6.04</v>
      </c>
      <c r="D7324" s="9"/>
    </row>
    <row r="7325" spans="1:4" x14ac:dyDescent="0.25">
      <c r="A7325" s="7" t="str">
        <f t="shared" si="114"/>
        <v>1995.4</v>
      </c>
      <c r="B7325" s="54">
        <v>35041</v>
      </c>
      <c r="C7325" s="52">
        <v>6.06</v>
      </c>
      <c r="D7325" s="9"/>
    </row>
    <row r="7326" spans="1:4" x14ac:dyDescent="0.25">
      <c r="A7326" s="7" t="str">
        <f t="shared" si="114"/>
        <v>1995.4</v>
      </c>
      <c r="B7326" s="54">
        <v>35040</v>
      </c>
      <c r="C7326" s="52">
        <v>6.07</v>
      </c>
      <c r="D7326" s="9"/>
    </row>
    <row r="7327" spans="1:4" x14ac:dyDescent="0.25">
      <c r="A7327" s="7" t="str">
        <f t="shared" si="114"/>
        <v>1995.4</v>
      </c>
      <c r="B7327" s="54">
        <v>35039</v>
      </c>
      <c r="C7327" s="52">
        <v>6.03</v>
      </c>
      <c r="D7327" s="9"/>
    </row>
    <row r="7328" spans="1:4" x14ac:dyDescent="0.25">
      <c r="A7328" s="7" t="str">
        <f t="shared" si="114"/>
        <v>1995.4</v>
      </c>
      <c r="B7328" s="54">
        <v>35038</v>
      </c>
      <c r="C7328" s="52">
        <v>6.04</v>
      </c>
      <c r="D7328" s="9"/>
    </row>
    <row r="7329" spans="1:4" x14ac:dyDescent="0.25">
      <c r="A7329" s="7" t="str">
        <f t="shared" si="114"/>
        <v>1995.4</v>
      </c>
      <c r="B7329" s="54">
        <v>35037</v>
      </c>
      <c r="C7329" s="52">
        <v>6.01</v>
      </c>
      <c r="D7329" s="9"/>
    </row>
    <row r="7330" spans="1:4" x14ac:dyDescent="0.25">
      <c r="A7330" s="7" t="str">
        <f t="shared" si="114"/>
        <v>1995.4</v>
      </c>
      <c r="B7330" s="54">
        <v>35034</v>
      </c>
      <c r="C7330" s="52">
        <v>6.1</v>
      </c>
      <c r="D7330" s="9"/>
    </row>
    <row r="7331" spans="1:4" x14ac:dyDescent="0.25">
      <c r="A7331" s="7" t="str">
        <f t="shared" si="114"/>
        <v>1995.4</v>
      </c>
      <c r="B7331" s="54">
        <v>35033</v>
      </c>
      <c r="C7331" s="52">
        <v>6.14</v>
      </c>
      <c r="D7331" s="9"/>
    </row>
    <row r="7332" spans="1:4" x14ac:dyDescent="0.25">
      <c r="A7332" s="7" t="str">
        <f t="shared" si="114"/>
        <v>1995.4</v>
      </c>
      <c r="B7332" s="54">
        <v>35032</v>
      </c>
      <c r="C7332" s="52">
        <v>6.22</v>
      </c>
      <c r="D7332" s="9"/>
    </row>
    <row r="7333" spans="1:4" x14ac:dyDescent="0.25">
      <c r="A7333" s="7" t="str">
        <f t="shared" si="114"/>
        <v>1995.4</v>
      </c>
      <c r="B7333" s="54">
        <v>35031</v>
      </c>
      <c r="C7333" s="52">
        <v>6.24</v>
      </c>
      <c r="D7333" s="9"/>
    </row>
    <row r="7334" spans="1:4" x14ac:dyDescent="0.25">
      <c r="A7334" s="7" t="str">
        <f t="shared" si="114"/>
        <v>1995.4</v>
      </c>
      <c r="B7334" s="54">
        <v>35030</v>
      </c>
      <c r="C7334" s="52">
        <v>6.23</v>
      </c>
      <c r="D7334" s="9"/>
    </row>
    <row r="7335" spans="1:4" x14ac:dyDescent="0.25">
      <c r="A7335" s="7" t="str">
        <f t="shared" si="114"/>
        <v>1995.4</v>
      </c>
      <c r="B7335" s="54">
        <v>35027</v>
      </c>
      <c r="C7335" s="52">
        <v>6.25</v>
      </c>
      <c r="D7335" s="9"/>
    </row>
    <row r="7336" spans="1:4" x14ac:dyDescent="0.25">
      <c r="A7336" s="7" t="str">
        <f t="shared" si="114"/>
        <v>1995.4</v>
      </c>
      <c r="B7336" s="54">
        <v>35025</v>
      </c>
      <c r="C7336" s="52">
        <v>6.28</v>
      </c>
      <c r="D7336" s="9"/>
    </row>
    <row r="7337" spans="1:4" x14ac:dyDescent="0.25">
      <c r="A7337" s="7" t="str">
        <f t="shared" si="114"/>
        <v>1995.4</v>
      </c>
      <c r="B7337" s="54">
        <v>35024</v>
      </c>
      <c r="C7337" s="52">
        <v>6.27</v>
      </c>
      <c r="D7337" s="9"/>
    </row>
    <row r="7338" spans="1:4" x14ac:dyDescent="0.25">
      <c r="A7338" s="7" t="str">
        <f t="shared" si="114"/>
        <v>1995.4</v>
      </c>
      <c r="B7338" s="54">
        <v>35023</v>
      </c>
      <c r="C7338" s="52">
        <v>6.25</v>
      </c>
      <c r="D7338" s="9"/>
    </row>
    <row r="7339" spans="1:4" x14ac:dyDescent="0.25">
      <c r="A7339" s="7" t="str">
        <f t="shared" si="114"/>
        <v>1995.4</v>
      </c>
      <c r="B7339" s="54">
        <v>35020</v>
      </c>
      <c r="C7339" s="52">
        <v>6.23</v>
      </c>
      <c r="D7339" s="9"/>
    </row>
    <row r="7340" spans="1:4" x14ac:dyDescent="0.25">
      <c r="A7340" s="7" t="str">
        <f t="shared" si="114"/>
        <v>1995.4</v>
      </c>
      <c r="B7340" s="54">
        <v>35019</v>
      </c>
      <c r="C7340" s="52">
        <v>6.24</v>
      </c>
      <c r="D7340" s="9"/>
    </row>
    <row r="7341" spans="1:4" x14ac:dyDescent="0.25">
      <c r="A7341" s="7" t="str">
        <f t="shared" si="114"/>
        <v>1995.4</v>
      </c>
      <c r="B7341" s="54">
        <v>35018</v>
      </c>
      <c r="C7341" s="52">
        <v>6.3</v>
      </c>
      <c r="D7341" s="9"/>
    </row>
    <row r="7342" spans="1:4" x14ac:dyDescent="0.25">
      <c r="A7342" s="7" t="str">
        <f t="shared" si="114"/>
        <v>1995.4</v>
      </c>
      <c r="B7342" s="54">
        <v>35017</v>
      </c>
      <c r="C7342" s="52">
        <v>6.3</v>
      </c>
      <c r="D7342" s="9"/>
    </row>
    <row r="7343" spans="1:4" x14ac:dyDescent="0.25">
      <c r="A7343" s="7" t="str">
        <f t="shared" si="114"/>
        <v>1995.4</v>
      </c>
      <c r="B7343" s="54">
        <v>35016</v>
      </c>
      <c r="C7343" s="52">
        <v>6.28</v>
      </c>
      <c r="D7343" s="9"/>
    </row>
    <row r="7344" spans="1:4" x14ac:dyDescent="0.25">
      <c r="A7344" s="7" t="str">
        <f t="shared" si="114"/>
        <v>1995.4</v>
      </c>
      <c r="B7344" s="54">
        <v>35013</v>
      </c>
      <c r="C7344" s="52">
        <v>6.33</v>
      </c>
      <c r="D7344" s="9"/>
    </row>
    <row r="7345" spans="1:4" x14ac:dyDescent="0.25">
      <c r="A7345" s="7" t="str">
        <f t="shared" si="114"/>
        <v>1995.4</v>
      </c>
      <c r="B7345" s="54">
        <v>35012</v>
      </c>
      <c r="C7345" s="52">
        <v>6.29</v>
      </c>
      <c r="D7345" s="9"/>
    </row>
    <row r="7346" spans="1:4" x14ac:dyDescent="0.25">
      <c r="A7346" s="7" t="str">
        <f t="shared" si="114"/>
        <v>1995.4</v>
      </c>
      <c r="B7346" s="54">
        <v>35011</v>
      </c>
      <c r="C7346" s="52">
        <v>6.25</v>
      </c>
      <c r="D7346" s="9"/>
    </row>
    <row r="7347" spans="1:4" x14ac:dyDescent="0.25">
      <c r="A7347" s="7" t="str">
        <f t="shared" si="114"/>
        <v>1995.4</v>
      </c>
      <c r="B7347" s="54">
        <v>35010</v>
      </c>
      <c r="C7347" s="52">
        <v>6.31</v>
      </c>
      <c r="D7347" s="9"/>
    </row>
    <row r="7348" spans="1:4" x14ac:dyDescent="0.25">
      <c r="A7348" s="7" t="str">
        <f t="shared" si="114"/>
        <v>1995.4</v>
      </c>
      <c r="B7348" s="54">
        <v>35009</v>
      </c>
      <c r="C7348" s="52">
        <v>6.29</v>
      </c>
      <c r="D7348" s="9"/>
    </row>
    <row r="7349" spans="1:4" x14ac:dyDescent="0.25">
      <c r="A7349" s="7" t="str">
        <f t="shared" si="114"/>
        <v>1995.4</v>
      </c>
      <c r="B7349" s="54">
        <v>35006</v>
      </c>
      <c r="C7349" s="52">
        <v>6.28</v>
      </c>
      <c r="D7349" s="9"/>
    </row>
    <row r="7350" spans="1:4" x14ac:dyDescent="0.25">
      <c r="A7350" s="7" t="str">
        <f t="shared" si="114"/>
        <v>1995.4</v>
      </c>
      <c r="B7350" s="54">
        <v>35005</v>
      </c>
      <c r="C7350" s="52">
        <v>6.25</v>
      </c>
      <c r="D7350" s="9"/>
    </row>
    <row r="7351" spans="1:4" x14ac:dyDescent="0.25">
      <c r="A7351" s="7" t="str">
        <f t="shared" si="114"/>
        <v>1995.4</v>
      </c>
      <c r="B7351" s="54">
        <v>35004</v>
      </c>
      <c r="C7351" s="52">
        <v>6.29</v>
      </c>
      <c r="D7351" s="9"/>
    </row>
    <row r="7352" spans="1:4" x14ac:dyDescent="0.25">
      <c r="A7352" s="7" t="str">
        <f t="shared" si="114"/>
        <v>1995.4</v>
      </c>
      <c r="B7352" s="54">
        <v>35003</v>
      </c>
      <c r="C7352" s="52">
        <v>6.34</v>
      </c>
      <c r="D7352" s="9"/>
    </row>
    <row r="7353" spans="1:4" x14ac:dyDescent="0.25">
      <c r="A7353" s="7" t="str">
        <f t="shared" si="114"/>
        <v>1995.4</v>
      </c>
      <c r="B7353" s="54">
        <v>35002</v>
      </c>
      <c r="C7353" s="52">
        <v>6.35</v>
      </c>
      <c r="D7353" s="9"/>
    </row>
    <row r="7354" spans="1:4" x14ac:dyDescent="0.25">
      <c r="A7354" s="7" t="str">
        <f t="shared" si="114"/>
        <v>1995.4</v>
      </c>
      <c r="B7354" s="54">
        <v>34999</v>
      </c>
      <c r="C7354" s="52">
        <v>6.35</v>
      </c>
      <c r="D7354" s="9"/>
    </row>
    <row r="7355" spans="1:4" x14ac:dyDescent="0.25">
      <c r="A7355" s="7" t="str">
        <f t="shared" si="114"/>
        <v>1995.4</v>
      </c>
      <c r="B7355" s="54">
        <v>34998</v>
      </c>
      <c r="C7355" s="52">
        <v>6.38</v>
      </c>
      <c r="D7355" s="9"/>
    </row>
    <row r="7356" spans="1:4" x14ac:dyDescent="0.25">
      <c r="A7356" s="7" t="str">
        <f t="shared" si="114"/>
        <v>1995.4</v>
      </c>
      <c r="B7356" s="54">
        <v>34997</v>
      </c>
      <c r="C7356" s="52">
        <v>6.32</v>
      </c>
      <c r="D7356" s="9"/>
    </row>
    <row r="7357" spans="1:4" x14ac:dyDescent="0.25">
      <c r="A7357" s="7" t="str">
        <f t="shared" si="114"/>
        <v>1995.4</v>
      </c>
      <c r="B7357" s="54">
        <v>34996</v>
      </c>
      <c r="C7357" s="52">
        <v>6.33</v>
      </c>
      <c r="D7357" s="9"/>
    </row>
    <row r="7358" spans="1:4" x14ac:dyDescent="0.25">
      <c r="A7358" s="7" t="str">
        <f t="shared" si="114"/>
        <v>1995.4</v>
      </c>
      <c r="B7358" s="54">
        <v>34995</v>
      </c>
      <c r="C7358" s="52">
        <v>6.38</v>
      </c>
      <c r="D7358" s="9"/>
    </row>
    <row r="7359" spans="1:4" x14ac:dyDescent="0.25">
      <c r="A7359" s="7" t="str">
        <f t="shared" si="114"/>
        <v>1995.4</v>
      </c>
      <c r="B7359" s="54">
        <v>34992</v>
      </c>
      <c r="C7359" s="52">
        <v>6.35</v>
      </c>
      <c r="D7359" s="9"/>
    </row>
    <row r="7360" spans="1:4" x14ac:dyDescent="0.25">
      <c r="A7360" s="7" t="str">
        <f t="shared" si="114"/>
        <v>1995.4</v>
      </c>
      <c r="B7360" s="54">
        <v>34991</v>
      </c>
      <c r="C7360" s="52">
        <v>6.31</v>
      </c>
      <c r="D7360" s="9"/>
    </row>
    <row r="7361" spans="1:4" x14ac:dyDescent="0.25">
      <c r="A7361" s="7" t="str">
        <f t="shared" si="114"/>
        <v>1995.4</v>
      </c>
      <c r="B7361" s="54">
        <v>34990</v>
      </c>
      <c r="C7361" s="52">
        <v>6.32</v>
      </c>
      <c r="D7361" s="9"/>
    </row>
    <row r="7362" spans="1:4" x14ac:dyDescent="0.25">
      <c r="A7362" s="7" t="str">
        <f t="shared" si="114"/>
        <v>1995.4</v>
      </c>
      <c r="B7362" s="54">
        <v>34989</v>
      </c>
      <c r="C7362" s="52">
        <v>6.3</v>
      </c>
      <c r="D7362" s="9"/>
    </row>
    <row r="7363" spans="1:4" x14ac:dyDescent="0.25">
      <c r="A7363" s="7" t="str">
        <f t="shared" si="114"/>
        <v>1995.4</v>
      </c>
      <c r="B7363" s="54">
        <v>34988</v>
      </c>
      <c r="C7363" s="52">
        <v>6.32</v>
      </c>
      <c r="D7363" s="9"/>
    </row>
    <row r="7364" spans="1:4" x14ac:dyDescent="0.25">
      <c r="A7364" s="7" t="str">
        <f t="shared" ref="A7364:A7427" si="115">YEAR(B7364)&amp;"."&amp;INT((MONTH(B7364)-1)/3)+1</f>
        <v>1995.4</v>
      </c>
      <c r="B7364" s="54">
        <v>34985</v>
      </c>
      <c r="C7364" s="52">
        <v>6.3</v>
      </c>
      <c r="D7364" s="9"/>
    </row>
    <row r="7365" spans="1:4" x14ac:dyDescent="0.25">
      <c r="A7365" s="7" t="str">
        <f t="shared" si="115"/>
        <v>1995.4</v>
      </c>
      <c r="B7365" s="54">
        <v>34984</v>
      </c>
      <c r="C7365" s="52">
        <v>6.41</v>
      </c>
      <c r="D7365" s="9"/>
    </row>
    <row r="7366" spans="1:4" x14ac:dyDescent="0.25">
      <c r="A7366" s="7" t="str">
        <f t="shared" si="115"/>
        <v>1995.4</v>
      </c>
      <c r="B7366" s="54">
        <v>34983</v>
      </c>
      <c r="C7366" s="52">
        <v>6.44</v>
      </c>
      <c r="D7366" s="9"/>
    </row>
    <row r="7367" spans="1:4" x14ac:dyDescent="0.25">
      <c r="A7367" s="7" t="str">
        <f t="shared" si="115"/>
        <v>1995.4</v>
      </c>
      <c r="B7367" s="54">
        <v>34982</v>
      </c>
      <c r="C7367" s="52">
        <v>6.43</v>
      </c>
      <c r="D7367" s="9"/>
    </row>
    <row r="7368" spans="1:4" x14ac:dyDescent="0.25">
      <c r="A7368" s="7" t="str">
        <f t="shared" si="115"/>
        <v>1995.4</v>
      </c>
      <c r="B7368" s="54">
        <v>34981</v>
      </c>
      <c r="C7368" s="52">
        <v>6.42</v>
      </c>
      <c r="D7368" s="9"/>
    </row>
    <row r="7369" spans="1:4" x14ac:dyDescent="0.25">
      <c r="A7369" s="7" t="str">
        <f t="shared" si="115"/>
        <v>1995.4</v>
      </c>
      <c r="B7369" s="54">
        <v>34978</v>
      </c>
      <c r="C7369" s="52">
        <v>6.43</v>
      </c>
      <c r="D7369" s="9"/>
    </row>
    <row r="7370" spans="1:4" x14ac:dyDescent="0.25">
      <c r="A7370" s="7" t="str">
        <f t="shared" si="115"/>
        <v>1995.4</v>
      </c>
      <c r="B7370" s="54">
        <v>34977</v>
      </c>
      <c r="C7370" s="52">
        <v>6.43</v>
      </c>
      <c r="D7370" s="9"/>
    </row>
    <row r="7371" spans="1:4" x14ac:dyDescent="0.25">
      <c r="A7371" s="7" t="str">
        <f t="shared" si="115"/>
        <v>1995.4</v>
      </c>
      <c r="B7371" s="54">
        <v>34976</v>
      </c>
      <c r="C7371" s="52">
        <v>6.44</v>
      </c>
      <c r="D7371" s="9"/>
    </row>
    <row r="7372" spans="1:4" x14ac:dyDescent="0.25">
      <c r="A7372" s="7" t="str">
        <f t="shared" si="115"/>
        <v>1995.4</v>
      </c>
      <c r="B7372" s="54">
        <v>34975</v>
      </c>
      <c r="C7372" s="52">
        <v>6.46</v>
      </c>
      <c r="D7372" s="9"/>
    </row>
    <row r="7373" spans="1:4" x14ac:dyDescent="0.25">
      <c r="A7373" s="7" t="str">
        <f t="shared" si="115"/>
        <v>1995.4</v>
      </c>
      <c r="B7373" s="54">
        <v>34974</v>
      </c>
      <c r="C7373" s="52">
        <v>6.48</v>
      </c>
      <c r="D7373" s="9"/>
    </row>
    <row r="7374" spans="1:4" x14ac:dyDescent="0.25">
      <c r="A7374" s="7" t="str">
        <f t="shared" si="115"/>
        <v>1995.3</v>
      </c>
      <c r="B7374" s="54">
        <v>34971</v>
      </c>
      <c r="C7374" s="52">
        <v>6.49</v>
      </c>
      <c r="D7374" s="9"/>
    </row>
    <row r="7375" spans="1:4" x14ac:dyDescent="0.25">
      <c r="A7375" s="7" t="str">
        <f t="shared" si="115"/>
        <v>1995.3</v>
      </c>
      <c r="B7375" s="54">
        <v>34970</v>
      </c>
      <c r="C7375" s="52">
        <v>6.59</v>
      </c>
      <c r="D7375" s="9"/>
    </row>
    <row r="7376" spans="1:4" x14ac:dyDescent="0.25">
      <c r="A7376" s="7" t="str">
        <f t="shared" si="115"/>
        <v>1995.3</v>
      </c>
      <c r="B7376" s="54">
        <v>34969</v>
      </c>
      <c r="C7376" s="52">
        <v>6.61</v>
      </c>
      <c r="D7376" s="9"/>
    </row>
    <row r="7377" spans="1:4" x14ac:dyDescent="0.25">
      <c r="A7377" s="7" t="str">
        <f t="shared" si="115"/>
        <v>1995.3</v>
      </c>
      <c r="B7377" s="54">
        <v>34968</v>
      </c>
      <c r="C7377" s="52">
        <v>6.58</v>
      </c>
      <c r="D7377" s="9"/>
    </row>
    <row r="7378" spans="1:4" x14ac:dyDescent="0.25">
      <c r="A7378" s="7" t="str">
        <f t="shared" si="115"/>
        <v>1995.3</v>
      </c>
      <c r="B7378" s="54">
        <v>34967</v>
      </c>
      <c r="C7378" s="52">
        <v>6.58</v>
      </c>
      <c r="D7378" s="9"/>
    </row>
    <row r="7379" spans="1:4" x14ac:dyDescent="0.25">
      <c r="A7379" s="7" t="str">
        <f t="shared" si="115"/>
        <v>1995.3</v>
      </c>
      <c r="B7379" s="54">
        <v>34964</v>
      </c>
      <c r="C7379" s="52">
        <v>6.59</v>
      </c>
      <c r="D7379" s="9"/>
    </row>
    <row r="7380" spans="1:4" x14ac:dyDescent="0.25">
      <c r="A7380" s="7" t="str">
        <f t="shared" si="115"/>
        <v>1995.3</v>
      </c>
      <c r="B7380" s="54">
        <v>34963</v>
      </c>
      <c r="C7380" s="52">
        <v>6.56</v>
      </c>
      <c r="D7380" s="9"/>
    </row>
    <row r="7381" spans="1:4" x14ac:dyDescent="0.25">
      <c r="A7381" s="7" t="str">
        <f t="shared" si="115"/>
        <v>1995.3</v>
      </c>
      <c r="B7381" s="54">
        <v>34962</v>
      </c>
      <c r="C7381" s="52">
        <v>6.46</v>
      </c>
      <c r="D7381" s="9"/>
    </row>
    <row r="7382" spans="1:4" x14ac:dyDescent="0.25">
      <c r="A7382" s="7" t="str">
        <f t="shared" si="115"/>
        <v>1995.3</v>
      </c>
      <c r="B7382" s="54">
        <v>34961</v>
      </c>
      <c r="C7382" s="52">
        <v>6.49</v>
      </c>
      <c r="D7382" s="9"/>
    </row>
    <row r="7383" spans="1:4" x14ac:dyDescent="0.25">
      <c r="A7383" s="7" t="str">
        <f t="shared" si="115"/>
        <v>1995.3</v>
      </c>
      <c r="B7383" s="54">
        <v>34960</v>
      </c>
      <c r="C7383" s="52">
        <v>6.53</v>
      </c>
      <c r="D7383" s="9"/>
    </row>
    <row r="7384" spans="1:4" x14ac:dyDescent="0.25">
      <c r="A7384" s="7" t="str">
        <f t="shared" si="115"/>
        <v>1995.3</v>
      </c>
      <c r="B7384" s="54">
        <v>34957</v>
      </c>
      <c r="C7384" s="52">
        <v>6.47</v>
      </c>
      <c r="D7384" s="9"/>
    </row>
    <row r="7385" spans="1:4" x14ac:dyDescent="0.25">
      <c r="A7385" s="7" t="str">
        <f t="shared" si="115"/>
        <v>1995.3</v>
      </c>
      <c r="B7385" s="54">
        <v>34956</v>
      </c>
      <c r="C7385" s="52">
        <v>6.45</v>
      </c>
      <c r="D7385" s="9"/>
    </row>
    <row r="7386" spans="1:4" x14ac:dyDescent="0.25">
      <c r="A7386" s="7" t="str">
        <f t="shared" si="115"/>
        <v>1995.3</v>
      </c>
      <c r="B7386" s="54">
        <v>34955</v>
      </c>
      <c r="C7386" s="52">
        <v>6.52</v>
      </c>
      <c r="D7386" s="9"/>
    </row>
    <row r="7387" spans="1:4" x14ac:dyDescent="0.25">
      <c r="A7387" s="7" t="str">
        <f t="shared" si="115"/>
        <v>1995.3</v>
      </c>
      <c r="B7387" s="54">
        <v>34954</v>
      </c>
      <c r="C7387" s="52">
        <v>6.51</v>
      </c>
      <c r="D7387" s="9"/>
    </row>
    <row r="7388" spans="1:4" x14ac:dyDescent="0.25">
      <c r="A7388" s="7" t="str">
        <f t="shared" si="115"/>
        <v>1995.3</v>
      </c>
      <c r="B7388" s="54">
        <v>34953</v>
      </c>
      <c r="C7388" s="52">
        <v>6.6</v>
      </c>
      <c r="D7388" s="9"/>
    </row>
    <row r="7389" spans="1:4" x14ac:dyDescent="0.25">
      <c r="A7389" s="7" t="str">
        <f t="shared" si="115"/>
        <v>1995.3</v>
      </c>
      <c r="B7389" s="54">
        <v>34950</v>
      </c>
      <c r="C7389" s="52">
        <v>6.6</v>
      </c>
      <c r="D7389" s="9"/>
    </row>
    <row r="7390" spans="1:4" x14ac:dyDescent="0.25">
      <c r="A7390" s="7" t="str">
        <f t="shared" si="115"/>
        <v>1995.3</v>
      </c>
      <c r="B7390" s="54">
        <v>34949</v>
      </c>
      <c r="C7390" s="52">
        <v>6.6</v>
      </c>
      <c r="D7390" s="9"/>
    </row>
    <row r="7391" spans="1:4" x14ac:dyDescent="0.25">
      <c r="A7391" s="7" t="str">
        <f t="shared" si="115"/>
        <v>1995.3</v>
      </c>
      <c r="B7391" s="54">
        <v>34948</v>
      </c>
      <c r="C7391" s="52">
        <v>6.57</v>
      </c>
      <c r="D7391" s="9"/>
    </row>
    <row r="7392" spans="1:4" x14ac:dyDescent="0.25">
      <c r="A7392" s="7" t="str">
        <f t="shared" si="115"/>
        <v>1995.3</v>
      </c>
      <c r="B7392" s="54">
        <v>34947</v>
      </c>
      <c r="C7392" s="52">
        <v>6.57</v>
      </c>
      <c r="D7392" s="9"/>
    </row>
    <row r="7393" spans="1:4" x14ac:dyDescent="0.25">
      <c r="A7393" s="7" t="str">
        <f t="shared" si="115"/>
        <v>1995.3</v>
      </c>
      <c r="B7393" s="54">
        <v>34943</v>
      </c>
      <c r="C7393" s="52">
        <v>6.61</v>
      </c>
      <c r="D7393" s="9"/>
    </row>
    <row r="7394" spans="1:4" x14ac:dyDescent="0.25">
      <c r="A7394" s="7" t="str">
        <f t="shared" si="115"/>
        <v>1995.3</v>
      </c>
      <c r="B7394" s="54">
        <v>34942</v>
      </c>
      <c r="C7394" s="52">
        <v>6.65</v>
      </c>
      <c r="D7394" s="9"/>
    </row>
    <row r="7395" spans="1:4" x14ac:dyDescent="0.25">
      <c r="A7395" s="7" t="str">
        <f t="shared" si="115"/>
        <v>1995.3</v>
      </c>
      <c r="B7395" s="54">
        <v>34941</v>
      </c>
      <c r="C7395" s="52">
        <v>6.7</v>
      </c>
      <c r="D7395" s="9"/>
    </row>
    <row r="7396" spans="1:4" x14ac:dyDescent="0.25">
      <c r="A7396" s="7" t="str">
        <f t="shared" si="115"/>
        <v>1995.3</v>
      </c>
      <c r="B7396" s="54">
        <v>34940</v>
      </c>
      <c r="C7396" s="52">
        <v>6.72</v>
      </c>
      <c r="D7396" s="9"/>
    </row>
    <row r="7397" spans="1:4" x14ac:dyDescent="0.25">
      <c r="A7397" s="7" t="str">
        <f t="shared" si="115"/>
        <v>1995.3</v>
      </c>
      <c r="B7397" s="54">
        <v>34939</v>
      </c>
      <c r="C7397" s="52">
        <v>6.7</v>
      </c>
      <c r="D7397" s="9"/>
    </row>
    <row r="7398" spans="1:4" x14ac:dyDescent="0.25">
      <c r="A7398" s="7" t="str">
        <f t="shared" si="115"/>
        <v>1995.3</v>
      </c>
      <c r="B7398" s="54">
        <v>34936</v>
      </c>
      <c r="C7398" s="52">
        <v>6.72</v>
      </c>
      <c r="D7398" s="9"/>
    </row>
    <row r="7399" spans="1:4" x14ac:dyDescent="0.25">
      <c r="A7399" s="7" t="str">
        <f t="shared" si="115"/>
        <v>1995.3</v>
      </c>
      <c r="B7399" s="54">
        <v>34935</v>
      </c>
      <c r="C7399" s="52">
        <v>6.84</v>
      </c>
      <c r="D7399" s="9"/>
    </row>
    <row r="7400" spans="1:4" x14ac:dyDescent="0.25">
      <c r="A7400" s="7" t="str">
        <f t="shared" si="115"/>
        <v>1995.3</v>
      </c>
      <c r="B7400" s="54">
        <v>34934</v>
      </c>
      <c r="C7400" s="52">
        <v>6.92</v>
      </c>
      <c r="D7400" s="9"/>
    </row>
    <row r="7401" spans="1:4" x14ac:dyDescent="0.25">
      <c r="A7401" s="7" t="str">
        <f t="shared" si="115"/>
        <v>1995.3</v>
      </c>
      <c r="B7401" s="54">
        <v>34933</v>
      </c>
      <c r="C7401" s="52">
        <v>6.89</v>
      </c>
      <c r="D7401" s="9"/>
    </row>
    <row r="7402" spans="1:4" x14ac:dyDescent="0.25">
      <c r="A7402" s="7" t="str">
        <f t="shared" si="115"/>
        <v>1995.3</v>
      </c>
      <c r="B7402" s="54">
        <v>34932</v>
      </c>
      <c r="C7402" s="52">
        <v>6.87</v>
      </c>
      <c r="D7402" s="9"/>
    </row>
    <row r="7403" spans="1:4" x14ac:dyDescent="0.25">
      <c r="A7403" s="7" t="str">
        <f t="shared" si="115"/>
        <v>1995.3</v>
      </c>
      <c r="B7403" s="54">
        <v>34929</v>
      </c>
      <c r="C7403" s="52">
        <v>6.91</v>
      </c>
      <c r="D7403" s="9"/>
    </row>
    <row r="7404" spans="1:4" x14ac:dyDescent="0.25">
      <c r="A7404" s="7" t="str">
        <f t="shared" si="115"/>
        <v>1995.3</v>
      </c>
      <c r="B7404" s="54">
        <v>34928</v>
      </c>
      <c r="C7404" s="52">
        <v>6.9</v>
      </c>
      <c r="D7404" s="9"/>
    </row>
    <row r="7405" spans="1:4" x14ac:dyDescent="0.25">
      <c r="A7405" s="7" t="str">
        <f t="shared" si="115"/>
        <v>1995.3</v>
      </c>
      <c r="B7405" s="54">
        <v>34927</v>
      </c>
      <c r="C7405" s="52">
        <v>6.89</v>
      </c>
      <c r="D7405" s="9"/>
    </row>
    <row r="7406" spans="1:4" x14ac:dyDescent="0.25">
      <c r="A7406" s="7" t="str">
        <f t="shared" si="115"/>
        <v>1995.3</v>
      </c>
      <c r="B7406" s="54">
        <v>34926</v>
      </c>
      <c r="C7406" s="52">
        <v>6.92</v>
      </c>
      <c r="D7406" s="9"/>
    </row>
    <row r="7407" spans="1:4" x14ac:dyDescent="0.25">
      <c r="A7407" s="7" t="str">
        <f t="shared" si="115"/>
        <v>1995.3</v>
      </c>
      <c r="B7407" s="54">
        <v>34925</v>
      </c>
      <c r="C7407" s="52">
        <v>6.96</v>
      </c>
      <c r="D7407" s="9"/>
    </row>
    <row r="7408" spans="1:4" x14ac:dyDescent="0.25">
      <c r="A7408" s="7" t="str">
        <f t="shared" si="115"/>
        <v>1995.3</v>
      </c>
      <c r="B7408" s="54">
        <v>34922</v>
      </c>
      <c r="C7408" s="52">
        <v>6.98</v>
      </c>
      <c r="D7408" s="9"/>
    </row>
    <row r="7409" spans="1:4" x14ac:dyDescent="0.25">
      <c r="A7409" s="7" t="str">
        <f t="shared" si="115"/>
        <v>1995.3</v>
      </c>
      <c r="B7409" s="54">
        <v>34921</v>
      </c>
      <c r="C7409" s="52">
        <v>6.9</v>
      </c>
      <c r="D7409" s="9"/>
    </row>
    <row r="7410" spans="1:4" x14ac:dyDescent="0.25">
      <c r="A7410" s="7" t="str">
        <f t="shared" si="115"/>
        <v>1995.3</v>
      </c>
      <c r="B7410" s="54">
        <v>34920</v>
      </c>
      <c r="C7410" s="52">
        <v>6.93</v>
      </c>
      <c r="D7410" s="9"/>
    </row>
    <row r="7411" spans="1:4" x14ac:dyDescent="0.25">
      <c r="A7411" s="7" t="str">
        <f t="shared" si="115"/>
        <v>1995.3</v>
      </c>
      <c r="B7411" s="54">
        <v>34919</v>
      </c>
      <c r="C7411" s="52">
        <v>6.89</v>
      </c>
      <c r="D7411" s="9"/>
    </row>
    <row r="7412" spans="1:4" x14ac:dyDescent="0.25">
      <c r="A7412" s="7" t="str">
        <f t="shared" si="115"/>
        <v>1995.3</v>
      </c>
      <c r="B7412" s="54">
        <v>34918</v>
      </c>
      <c r="C7412" s="52">
        <v>6.89</v>
      </c>
      <c r="D7412" s="9"/>
    </row>
    <row r="7413" spans="1:4" x14ac:dyDescent="0.25">
      <c r="A7413" s="7" t="str">
        <f t="shared" si="115"/>
        <v>1995.3</v>
      </c>
      <c r="B7413" s="54">
        <v>34915</v>
      </c>
      <c r="C7413" s="52">
        <v>6.9</v>
      </c>
      <c r="D7413" s="9"/>
    </row>
    <row r="7414" spans="1:4" x14ac:dyDescent="0.25">
      <c r="A7414" s="7" t="str">
        <f t="shared" si="115"/>
        <v>1995.3</v>
      </c>
      <c r="B7414" s="54">
        <v>34914</v>
      </c>
      <c r="C7414" s="52">
        <v>6.93</v>
      </c>
      <c r="D7414" s="9"/>
    </row>
    <row r="7415" spans="1:4" x14ac:dyDescent="0.25">
      <c r="A7415" s="7" t="str">
        <f t="shared" si="115"/>
        <v>1995.3</v>
      </c>
      <c r="B7415" s="54">
        <v>34913</v>
      </c>
      <c r="C7415" s="52">
        <v>6.86</v>
      </c>
      <c r="D7415" s="9"/>
    </row>
    <row r="7416" spans="1:4" x14ac:dyDescent="0.25">
      <c r="A7416" s="7" t="str">
        <f t="shared" si="115"/>
        <v>1995.3</v>
      </c>
      <c r="B7416" s="54">
        <v>34912</v>
      </c>
      <c r="C7416" s="52">
        <v>6.92</v>
      </c>
      <c r="D7416" s="9"/>
    </row>
    <row r="7417" spans="1:4" x14ac:dyDescent="0.25">
      <c r="A7417" s="7" t="str">
        <f t="shared" si="115"/>
        <v>1995.3</v>
      </c>
      <c r="B7417" s="54">
        <v>34911</v>
      </c>
      <c r="C7417" s="52">
        <v>6.86</v>
      </c>
      <c r="D7417" s="9"/>
    </row>
    <row r="7418" spans="1:4" x14ac:dyDescent="0.25">
      <c r="A7418" s="7" t="str">
        <f t="shared" si="115"/>
        <v>1995.3</v>
      </c>
      <c r="B7418" s="54">
        <v>34908</v>
      </c>
      <c r="C7418" s="52">
        <v>6.91</v>
      </c>
      <c r="D7418" s="9"/>
    </row>
    <row r="7419" spans="1:4" x14ac:dyDescent="0.25">
      <c r="A7419" s="7" t="str">
        <f t="shared" si="115"/>
        <v>1995.3</v>
      </c>
      <c r="B7419" s="54">
        <v>34907</v>
      </c>
      <c r="C7419" s="52">
        <v>6.84</v>
      </c>
      <c r="D7419" s="9"/>
    </row>
    <row r="7420" spans="1:4" x14ac:dyDescent="0.25">
      <c r="A7420" s="7" t="str">
        <f t="shared" si="115"/>
        <v>1995.3</v>
      </c>
      <c r="B7420" s="54">
        <v>34906</v>
      </c>
      <c r="C7420" s="52">
        <v>6.9</v>
      </c>
      <c r="D7420" s="9"/>
    </row>
    <row r="7421" spans="1:4" x14ac:dyDescent="0.25">
      <c r="A7421" s="7" t="str">
        <f t="shared" si="115"/>
        <v>1995.3</v>
      </c>
      <c r="B7421" s="54">
        <v>34905</v>
      </c>
      <c r="C7421" s="52">
        <v>6.84</v>
      </c>
      <c r="D7421" s="9"/>
    </row>
    <row r="7422" spans="1:4" x14ac:dyDescent="0.25">
      <c r="A7422" s="7" t="str">
        <f t="shared" si="115"/>
        <v>1995.3</v>
      </c>
      <c r="B7422" s="54">
        <v>34904</v>
      </c>
      <c r="C7422" s="52">
        <v>6.9</v>
      </c>
      <c r="D7422" s="9"/>
    </row>
    <row r="7423" spans="1:4" x14ac:dyDescent="0.25">
      <c r="A7423" s="7" t="str">
        <f t="shared" si="115"/>
        <v>1995.3</v>
      </c>
      <c r="B7423" s="54">
        <v>34901</v>
      </c>
      <c r="C7423" s="52">
        <v>6.96</v>
      </c>
      <c r="D7423" s="9"/>
    </row>
    <row r="7424" spans="1:4" x14ac:dyDescent="0.25">
      <c r="A7424" s="7" t="str">
        <f t="shared" si="115"/>
        <v>1995.3</v>
      </c>
      <c r="B7424" s="54">
        <v>34900</v>
      </c>
      <c r="C7424" s="52">
        <v>6.87</v>
      </c>
      <c r="D7424" s="9"/>
    </row>
    <row r="7425" spans="1:4" x14ac:dyDescent="0.25">
      <c r="A7425" s="7" t="str">
        <f t="shared" si="115"/>
        <v>1995.3</v>
      </c>
      <c r="B7425" s="54">
        <v>34899</v>
      </c>
      <c r="C7425" s="52">
        <v>6.89</v>
      </c>
      <c r="D7425" s="9"/>
    </row>
    <row r="7426" spans="1:4" x14ac:dyDescent="0.25">
      <c r="A7426" s="7" t="str">
        <f t="shared" si="115"/>
        <v>1995.3</v>
      </c>
      <c r="B7426" s="54">
        <v>34898</v>
      </c>
      <c r="C7426" s="52">
        <v>6.73</v>
      </c>
      <c r="D7426" s="9"/>
    </row>
    <row r="7427" spans="1:4" x14ac:dyDescent="0.25">
      <c r="A7427" s="7" t="str">
        <f t="shared" si="115"/>
        <v>1995.3</v>
      </c>
      <c r="B7427" s="54">
        <v>34897</v>
      </c>
      <c r="C7427" s="52">
        <v>6.67</v>
      </c>
      <c r="D7427" s="9"/>
    </row>
    <row r="7428" spans="1:4" x14ac:dyDescent="0.25">
      <c r="A7428" s="7" t="str">
        <f t="shared" ref="A7428:A7491" si="116">YEAR(B7428)&amp;"."&amp;INT((MONTH(B7428)-1)/3)+1</f>
        <v>1995.3</v>
      </c>
      <c r="B7428" s="54">
        <v>34894</v>
      </c>
      <c r="C7428" s="52">
        <v>6.6</v>
      </c>
      <c r="D7428" s="9"/>
    </row>
    <row r="7429" spans="1:4" x14ac:dyDescent="0.25">
      <c r="A7429" s="7" t="str">
        <f t="shared" si="116"/>
        <v>1995.3</v>
      </c>
      <c r="B7429" s="54">
        <v>34893</v>
      </c>
      <c r="C7429" s="52">
        <v>6.55</v>
      </c>
      <c r="D7429" s="9"/>
    </row>
    <row r="7430" spans="1:4" x14ac:dyDescent="0.25">
      <c r="A7430" s="7" t="str">
        <f t="shared" si="116"/>
        <v>1995.3</v>
      </c>
      <c r="B7430" s="54">
        <v>34892</v>
      </c>
      <c r="C7430" s="52">
        <v>6.55</v>
      </c>
      <c r="D7430" s="9"/>
    </row>
    <row r="7431" spans="1:4" x14ac:dyDescent="0.25">
      <c r="A7431" s="7" t="str">
        <f t="shared" si="116"/>
        <v>1995.3</v>
      </c>
      <c r="B7431" s="54">
        <v>34891</v>
      </c>
      <c r="C7431" s="52">
        <v>6.57</v>
      </c>
      <c r="D7431" s="9"/>
    </row>
    <row r="7432" spans="1:4" x14ac:dyDescent="0.25">
      <c r="A7432" s="7" t="str">
        <f t="shared" si="116"/>
        <v>1995.3</v>
      </c>
      <c r="B7432" s="54">
        <v>34890</v>
      </c>
      <c r="C7432" s="52">
        <v>6.51</v>
      </c>
      <c r="D7432" s="9"/>
    </row>
    <row r="7433" spans="1:4" x14ac:dyDescent="0.25">
      <c r="A7433" s="7" t="str">
        <f t="shared" si="116"/>
        <v>1995.3</v>
      </c>
      <c r="B7433" s="54">
        <v>34887</v>
      </c>
      <c r="C7433" s="52">
        <v>6.52</v>
      </c>
      <c r="D7433" s="9"/>
    </row>
    <row r="7434" spans="1:4" x14ac:dyDescent="0.25">
      <c r="A7434" s="7" t="str">
        <f t="shared" si="116"/>
        <v>1995.3</v>
      </c>
      <c r="B7434" s="54">
        <v>34886</v>
      </c>
      <c r="C7434" s="52">
        <v>6.51</v>
      </c>
      <c r="D7434" s="9"/>
    </row>
    <row r="7435" spans="1:4" x14ac:dyDescent="0.25">
      <c r="A7435" s="7" t="str">
        <f t="shared" si="116"/>
        <v>1995.3</v>
      </c>
      <c r="B7435" s="54">
        <v>34885</v>
      </c>
      <c r="C7435" s="52">
        <v>6.61</v>
      </c>
      <c r="D7435" s="9"/>
    </row>
    <row r="7436" spans="1:4" x14ac:dyDescent="0.25">
      <c r="A7436" s="7" t="str">
        <f t="shared" si="116"/>
        <v>1995.3</v>
      </c>
      <c r="B7436" s="54">
        <v>34883</v>
      </c>
      <c r="C7436" s="52">
        <v>6.63</v>
      </c>
      <c r="D7436" s="9"/>
    </row>
    <row r="7437" spans="1:4" x14ac:dyDescent="0.25">
      <c r="A7437" s="7" t="str">
        <f t="shared" si="116"/>
        <v>1995.2</v>
      </c>
      <c r="B7437" s="54">
        <v>34880</v>
      </c>
      <c r="C7437" s="52">
        <v>6.63</v>
      </c>
      <c r="D7437" s="9"/>
    </row>
    <row r="7438" spans="1:4" x14ac:dyDescent="0.25">
      <c r="A7438" s="7" t="str">
        <f t="shared" si="116"/>
        <v>1995.2</v>
      </c>
      <c r="B7438" s="54">
        <v>34879</v>
      </c>
      <c r="C7438" s="52">
        <v>6.65</v>
      </c>
      <c r="D7438" s="9"/>
    </row>
    <row r="7439" spans="1:4" x14ac:dyDescent="0.25">
      <c r="A7439" s="7" t="str">
        <f t="shared" si="116"/>
        <v>1995.2</v>
      </c>
      <c r="B7439" s="54">
        <v>34878</v>
      </c>
      <c r="C7439" s="52">
        <v>6.52</v>
      </c>
      <c r="D7439" s="9"/>
    </row>
    <row r="7440" spans="1:4" x14ac:dyDescent="0.25">
      <c r="A7440" s="7" t="str">
        <f t="shared" si="116"/>
        <v>1995.2</v>
      </c>
      <c r="B7440" s="54">
        <v>34877</v>
      </c>
      <c r="C7440" s="52">
        <v>6.56</v>
      </c>
      <c r="D7440" s="9"/>
    </row>
    <row r="7441" spans="1:4" x14ac:dyDescent="0.25">
      <c r="A7441" s="7" t="str">
        <f t="shared" si="116"/>
        <v>1995.2</v>
      </c>
      <c r="B7441" s="54">
        <v>34876</v>
      </c>
      <c r="C7441" s="52">
        <v>6.54</v>
      </c>
      <c r="D7441" s="9"/>
    </row>
    <row r="7442" spans="1:4" x14ac:dyDescent="0.25">
      <c r="A7442" s="7" t="str">
        <f t="shared" si="116"/>
        <v>1995.2</v>
      </c>
      <c r="B7442" s="54">
        <v>34873</v>
      </c>
      <c r="C7442" s="52">
        <v>6.51</v>
      </c>
      <c r="D7442" s="9"/>
    </row>
    <row r="7443" spans="1:4" x14ac:dyDescent="0.25">
      <c r="A7443" s="7" t="str">
        <f t="shared" si="116"/>
        <v>1995.2</v>
      </c>
      <c r="B7443" s="54">
        <v>34872</v>
      </c>
      <c r="C7443" s="52">
        <v>6.48</v>
      </c>
      <c r="D7443" s="9"/>
    </row>
    <row r="7444" spans="1:4" x14ac:dyDescent="0.25">
      <c r="A7444" s="7" t="str">
        <f t="shared" si="116"/>
        <v>1995.2</v>
      </c>
      <c r="B7444" s="54">
        <v>34871</v>
      </c>
      <c r="C7444" s="52">
        <v>6.55</v>
      </c>
      <c r="D7444" s="9"/>
    </row>
    <row r="7445" spans="1:4" x14ac:dyDescent="0.25">
      <c r="A7445" s="7" t="str">
        <f t="shared" si="116"/>
        <v>1995.2</v>
      </c>
      <c r="B7445" s="54">
        <v>34870</v>
      </c>
      <c r="C7445" s="52">
        <v>6.57</v>
      </c>
      <c r="D7445" s="9"/>
    </row>
    <row r="7446" spans="1:4" x14ac:dyDescent="0.25">
      <c r="A7446" s="7" t="str">
        <f t="shared" si="116"/>
        <v>1995.2</v>
      </c>
      <c r="B7446" s="54">
        <v>34869</v>
      </c>
      <c r="C7446" s="52">
        <v>6.56</v>
      </c>
      <c r="D7446" s="9"/>
    </row>
    <row r="7447" spans="1:4" x14ac:dyDescent="0.25">
      <c r="A7447" s="7" t="str">
        <f t="shared" si="116"/>
        <v>1995.2</v>
      </c>
      <c r="B7447" s="54">
        <v>34866</v>
      </c>
      <c r="C7447" s="52">
        <v>6.62</v>
      </c>
      <c r="D7447" s="9"/>
    </row>
    <row r="7448" spans="1:4" x14ac:dyDescent="0.25">
      <c r="A7448" s="7" t="str">
        <f t="shared" si="116"/>
        <v>1995.2</v>
      </c>
      <c r="B7448" s="54">
        <v>34865</v>
      </c>
      <c r="C7448" s="52">
        <v>6.61</v>
      </c>
      <c r="D7448" s="9"/>
    </row>
    <row r="7449" spans="1:4" x14ac:dyDescent="0.25">
      <c r="A7449" s="7" t="str">
        <f t="shared" si="116"/>
        <v>1995.2</v>
      </c>
      <c r="B7449" s="54">
        <v>34864</v>
      </c>
      <c r="C7449" s="52">
        <v>6.57</v>
      </c>
      <c r="D7449" s="9"/>
    </row>
    <row r="7450" spans="1:4" x14ac:dyDescent="0.25">
      <c r="A7450" s="7" t="str">
        <f t="shared" si="116"/>
        <v>1995.2</v>
      </c>
      <c r="B7450" s="54">
        <v>34863</v>
      </c>
      <c r="C7450" s="52">
        <v>6.56</v>
      </c>
      <c r="D7450" s="9"/>
    </row>
    <row r="7451" spans="1:4" x14ac:dyDescent="0.25">
      <c r="A7451" s="7" t="str">
        <f t="shared" si="116"/>
        <v>1995.2</v>
      </c>
      <c r="B7451" s="54">
        <v>34862</v>
      </c>
      <c r="C7451" s="52">
        <v>6.71</v>
      </c>
      <c r="D7451" s="9"/>
    </row>
    <row r="7452" spans="1:4" x14ac:dyDescent="0.25">
      <c r="A7452" s="7" t="str">
        <f t="shared" si="116"/>
        <v>1995.2</v>
      </c>
      <c r="B7452" s="54">
        <v>34859</v>
      </c>
      <c r="C7452" s="52">
        <v>6.72</v>
      </c>
      <c r="D7452" s="9"/>
    </row>
    <row r="7453" spans="1:4" x14ac:dyDescent="0.25">
      <c r="A7453" s="7" t="str">
        <f t="shared" si="116"/>
        <v>1995.2</v>
      </c>
      <c r="B7453" s="54">
        <v>34858</v>
      </c>
      <c r="C7453" s="52">
        <v>6.57</v>
      </c>
      <c r="D7453" s="9"/>
    </row>
    <row r="7454" spans="1:4" x14ac:dyDescent="0.25">
      <c r="A7454" s="7" t="str">
        <f t="shared" si="116"/>
        <v>1995.2</v>
      </c>
      <c r="B7454" s="54">
        <v>34857</v>
      </c>
      <c r="C7454" s="52">
        <v>6.53</v>
      </c>
      <c r="D7454" s="9"/>
    </row>
    <row r="7455" spans="1:4" x14ac:dyDescent="0.25">
      <c r="A7455" s="7" t="str">
        <f t="shared" si="116"/>
        <v>1995.2</v>
      </c>
      <c r="B7455" s="54">
        <v>34856</v>
      </c>
      <c r="C7455" s="52">
        <v>6.51</v>
      </c>
      <c r="D7455" s="9"/>
    </row>
    <row r="7456" spans="1:4" x14ac:dyDescent="0.25">
      <c r="A7456" s="7" t="str">
        <f t="shared" si="116"/>
        <v>1995.2</v>
      </c>
      <c r="B7456" s="54">
        <v>34855</v>
      </c>
      <c r="C7456" s="52">
        <v>6.51</v>
      </c>
      <c r="D7456" s="9"/>
    </row>
    <row r="7457" spans="1:4" x14ac:dyDescent="0.25">
      <c r="A7457" s="7" t="str">
        <f t="shared" si="116"/>
        <v>1995.2</v>
      </c>
      <c r="B7457" s="54">
        <v>34852</v>
      </c>
      <c r="C7457" s="52">
        <v>6.52</v>
      </c>
      <c r="D7457" s="9"/>
    </row>
    <row r="7458" spans="1:4" x14ac:dyDescent="0.25">
      <c r="A7458" s="7" t="str">
        <f t="shared" si="116"/>
        <v>1995.2</v>
      </c>
      <c r="B7458" s="54">
        <v>34851</v>
      </c>
      <c r="C7458" s="52">
        <v>6.61</v>
      </c>
      <c r="D7458" s="9"/>
    </row>
    <row r="7459" spans="1:4" x14ac:dyDescent="0.25">
      <c r="A7459" s="7" t="str">
        <f t="shared" si="116"/>
        <v>1995.2</v>
      </c>
      <c r="B7459" s="54">
        <v>34850</v>
      </c>
      <c r="C7459" s="52">
        <v>6.67</v>
      </c>
      <c r="D7459" s="9"/>
    </row>
    <row r="7460" spans="1:4" x14ac:dyDescent="0.25">
      <c r="A7460" s="7" t="str">
        <f t="shared" si="116"/>
        <v>1995.2</v>
      </c>
      <c r="B7460" s="54">
        <v>34849</v>
      </c>
      <c r="C7460" s="52">
        <v>6.67</v>
      </c>
      <c r="D7460" s="9"/>
    </row>
    <row r="7461" spans="1:4" x14ac:dyDescent="0.25">
      <c r="A7461" s="7" t="str">
        <f t="shared" si="116"/>
        <v>1995.2</v>
      </c>
      <c r="B7461" s="54">
        <v>34845</v>
      </c>
      <c r="C7461" s="52">
        <v>6.75</v>
      </c>
      <c r="D7461" s="9"/>
    </row>
    <row r="7462" spans="1:4" x14ac:dyDescent="0.25">
      <c r="A7462" s="7" t="str">
        <f t="shared" si="116"/>
        <v>1995.2</v>
      </c>
      <c r="B7462" s="54">
        <v>34844</v>
      </c>
      <c r="C7462" s="52">
        <v>6.73</v>
      </c>
      <c r="D7462" s="9"/>
    </row>
    <row r="7463" spans="1:4" x14ac:dyDescent="0.25">
      <c r="A7463" s="7" t="str">
        <f t="shared" si="116"/>
        <v>1995.2</v>
      </c>
      <c r="B7463" s="54">
        <v>34843</v>
      </c>
      <c r="C7463" s="52">
        <v>6.77</v>
      </c>
      <c r="D7463" s="9"/>
    </row>
    <row r="7464" spans="1:4" x14ac:dyDescent="0.25">
      <c r="A7464" s="7" t="str">
        <f t="shared" si="116"/>
        <v>1995.2</v>
      </c>
      <c r="B7464" s="54">
        <v>34842</v>
      </c>
      <c r="C7464" s="52">
        <v>6.87</v>
      </c>
      <c r="D7464" s="9"/>
    </row>
    <row r="7465" spans="1:4" x14ac:dyDescent="0.25">
      <c r="A7465" s="7" t="str">
        <f t="shared" si="116"/>
        <v>1995.2</v>
      </c>
      <c r="B7465" s="54">
        <v>34841</v>
      </c>
      <c r="C7465" s="52">
        <v>6.92</v>
      </c>
      <c r="D7465" s="9"/>
    </row>
    <row r="7466" spans="1:4" x14ac:dyDescent="0.25">
      <c r="A7466" s="7" t="str">
        <f t="shared" si="116"/>
        <v>1995.2</v>
      </c>
      <c r="B7466" s="54">
        <v>34838</v>
      </c>
      <c r="C7466" s="52">
        <v>6.91</v>
      </c>
      <c r="D7466" s="9"/>
    </row>
    <row r="7467" spans="1:4" x14ac:dyDescent="0.25">
      <c r="A7467" s="7" t="str">
        <f t="shared" si="116"/>
        <v>1995.2</v>
      </c>
      <c r="B7467" s="54">
        <v>34837</v>
      </c>
      <c r="C7467" s="52">
        <v>6.91</v>
      </c>
      <c r="D7467" s="9"/>
    </row>
    <row r="7468" spans="1:4" x14ac:dyDescent="0.25">
      <c r="A7468" s="7" t="str">
        <f t="shared" si="116"/>
        <v>1995.2</v>
      </c>
      <c r="B7468" s="54">
        <v>34836</v>
      </c>
      <c r="C7468" s="52">
        <v>6.86</v>
      </c>
      <c r="D7468" s="9"/>
    </row>
    <row r="7469" spans="1:4" x14ac:dyDescent="0.25">
      <c r="A7469" s="7" t="str">
        <f t="shared" si="116"/>
        <v>1995.2</v>
      </c>
      <c r="B7469" s="54">
        <v>34835</v>
      </c>
      <c r="C7469" s="52">
        <v>6.87</v>
      </c>
      <c r="D7469" s="9"/>
    </row>
    <row r="7470" spans="1:4" x14ac:dyDescent="0.25">
      <c r="A7470" s="7" t="str">
        <f t="shared" si="116"/>
        <v>1995.2</v>
      </c>
      <c r="B7470" s="54">
        <v>34834</v>
      </c>
      <c r="C7470" s="52">
        <v>6.95</v>
      </c>
      <c r="D7470" s="9"/>
    </row>
    <row r="7471" spans="1:4" x14ac:dyDescent="0.25">
      <c r="A7471" s="7" t="str">
        <f t="shared" si="116"/>
        <v>1995.2</v>
      </c>
      <c r="B7471" s="54">
        <v>34831</v>
      </c>
      <c r="C7471" s="52">
        <v>7</v>
      </c>
      <c r="D7471" s="9"/>
    </row>
    <row r="7472" spans="1:4" x14ac:dyDescent="0.25">
      <c r="A7472" s="7" t="str">
        <f t="shared" si="116"/>
        <v>1995.2</v>
      </c>
      <c r="B7472" s="54">
        <v>34830</v>
      </c>
      <c r="C7472" s="52">
        <v>6.99</v>
      </c>
      <c r="D7472" s="9"/>
    </row>
    <row r="7473" spans="1:4" x14ac:dyDescent="0.25">
      <c r="A7473" s="7" t="str">
        <f t="shared" si="116"/>
        <v>1995.2</v>
      </c>
      <c r="B7473" s="54">
        <v>34829</v>
      </c>
      <c r="C7473" s="52">
        <v>6.97</v>
      </c>
      <c r="D7473" s="9"/>
    </row>
    <row r="7474" spans="1:4" x14ac:dyDescent="0.25">
      <c r="A7474" s="7" t="str">
        <f t="shared" si="116"/>
        <v>1995.2</v>
      </c>
      <c r="B7474" s="54">
        <v>34828</v>
      </c>
      <c r="C7474" s="52">
        <v>6.94</v>
      </c>
      <c r="D7474" s="9"/>
    </row>
    <row r="7475" spans="1:4" x14ac:dyDescent="0.25">
      <c r="A7475" s="7" t="str">
        <f t="shared" si="116"/>
        <v>1995.2</v>
      </c>
      <c r="B7475" s="54">
        <v>34827</v>
      </c>
      <c r="C7475" s="52">
        <v>7.02</v>
      </c>
      <c r="D7475" s="9"/>
    </row>
    <row r="7476" spans="1:4" x14ac:dyDescent="0.25">
      <c r="A7476" s="7" t="str">
        <f t="shared" si="116"/>
        <v>1995.2</v>
      </c>
      <c r="B7476" s="54">
        <v>34824</v>
      </c>
      <c r="C7476" s="52">
        <v>7.02</v>
      </c>
      <c r="D7476" s="9"/>
    </row>
    <row r="7477" spans="1:4" x14ac:dyDescent="0.25">
      <c r="A7477" s="7" t="str">
        <f t="shared" si="116"/>
        <v>1995.2</v>
      </c>
      <c r="B7477" s="54">
        <v>34823</v>
      </c>
      <c r="C7477" s="52">
        <v>7.15</v>
      </c>
      <c r="D7477" s="9"/>
    </row>
    <row r="7478" spans="1:4" x14ac:dyDescent="0.25">
      <c r="A7478" s="7" t="str">
        <f t="shared" si="116"/>
        <v>1995.2</v>
      </c>
      <c r="B7478" s="54">
        <v>34822</v>
      </c>
      <c r="C7478" s="52">
        <v>7.25</v>
      </c>
      <c r="D7478" s="9"/>
    </row>
    <row r="7479" spans="1:4" x14ac:dyDescent="0.25">
      <c r="A7479" s="7" t="str">
        <f t="shared" si="116"/>
        <v>1995.2</v>
      </c>
      <c r="B7479" s="54">
        <v>34821</v>
      </c>
      <c r="C7479" s="52">
        <v>7.33</v>
      </c>
      <c r="D7479" s="9"/>
    </row>
    <row r="7480" spans="1:4" x14ac:dyDescent="0.25">
      <c r="A7480" s="7" t="str">
        <f t="shared" si="116"/>
        <v>1995.2</v>
      </c>
      <c r="B7480" s="54">
        <v>34820</v>
      </c>
      <c r="C7480" s="52">
        <v>7.35</v>
      </c>
      <c r="D7480" s="9"/>
    </row>
    <row r="7481" spans="1:4" x14ac:dyDescent="0.25">
      <c r="A7481" s="7" t="str">
        <f t="shared" si="116"/>
        <v>1995.2</v>
      </c>
      <c r="B7481" s="54">
        <v>34817</v>
      </c>
      <c r="C7481" s="52">
        <v>7.34</v>
      </c>
      <c r="D7481" s="9"/>
    </row>
    <row r="7482" spans="1:4" x14ac:dyDescent="0.25">
      <c r="A7482" s="7" t="str">
        <f t="shared" si="116"/>
        <v>1995.2</v>
      </c>
      <c r="B7482" s="54">
        <v>34816</v>
      </c>
      <c r="C7482" s="52">
        <v>7.33</v>
      </c>
      <c r="D7482" s="9"/>
    </row>
    <row r="7483" spans="1:4" x14ac:dyDescent="0.25">
      <c r="A7483" s="7" t="str">
        <f t="shared" si="116"/>
        <v>1995.2</v>
      </c>
      <c r="B7483" s="54">
        <v>34815</v>
      </c>
      <c r="C7483" s="52">
        <v>7.32</v>
      </c>
      <c r="D7483" s="9"/>
    </row>
    <row r="7484" spans="1:4" x14ac:dyDescent="0.25">
      <c r="A7484" s="7" t="str">
        <f t="shared" si="116"/>
        <v>1995.2</v>
      </c>
      <c r="B7484" s="54">
        <v>34814</v>
      </c>
      <c r="C7484" s="52">
        <v>7.33</v>
      </c>
      <c r="D7484" s="9"/>
    </row>
    <row r="7485" spans="1:4" x14ac:dyDescent="0.25">
      <c r="A7485" s="7" t="str">
        <f t="shared" si="116"/>
        <v>1995.2</v>
      </c>
      <c r="B7485" s="54">
        <v>34813</v>
      </c>
      <c r="C7485" s="52">
        <v>7.32</v>
      </c>
      <c r="D7485" s="9"/>
    </row>
    <row r="7486" spans="1:4" x14ac:dyDescent="0.25">
      <c r="A7486" s="7" t="str">
        <f t="shared" si="116"/>
        <v>1995.2</v>
      </c>
      <c r="B7486" s="54">
        <v>34810</v>
      </c>
      <c r="C7486" s="52">
        <v>7.34</v>
      </c>
      <c r="D7486" s="9"/>
    </row>
    <row r="7487" spans="1:4" x14ac:dyDescent="0.25">
      <c r="A7487" s="7" t="str">
        <f t="shared" si="116"/>
        <v>1995.2</v>
      </c>
      <c r="B7487" s="54">
        <v>34809</v>
      </c>
      <c r="C7487" s="52">
        <v>7.35</v>
      </c>
      <c r="D7487" s="9"/>
    </row>
    <row r="7488" spans="1:4" x14ac:dyDescent="0.25">
      <c r="A7488" s="7" t="str">
        <f t="shared" si="116"/>
        <v>1995.2</v>
      </c>
      <c r="B7488" s="54">
        <v>34808</v>
      </c>
      <c r="C7488" s="52">
        <v>7.37</v>
      </c>
      <c r="D7488" s="9"/>
    </row>
    <row r="7489" spans="1:4" x14ac:dyDescent="0.25">
      <c r="A7489" s="7" t="str">
        <f t="shared" si="116"/>
        <v>1995.2</v>
      </c>
      <c r="B7489" s="54">
        <v>34807</v>
      </c>
      <c r="C7489" s="52">
        <v>7.4</v>
      </c>
      <c r="D7489" s="9"/>
    </row>
    <row r="7490" spans="1:4" x14ac:dyDescent="0.25">
      <c r="A7490" s="7" t="str">
        <f t="shared" si="116"/>
        <v>1995.2</v>
      </c>
      <c r="B7490" s="54">
        <v>34806</v>
      </c>
      <c r="C7490" s="52">
        <v>7.39</v>
      </c>
      <c r="D7490" s="9"/>
    </row>
    <row r="7491" spans="1:4" x14ac:dyDescent="0.25">
      <c r="A7491" s="7" t="str">
        <f t="shared" si="116"/>
        <v>1995.2</v>
      </c>
      <c r="B7491" s="54">
        <v>34802</v>
      </c>
      <c r="C7491" s="52">
        <v>7.34</v>
      </c>
      <c r="D7491" s="9"/>
    </row>
    <row r="7492" spans="1:4" x14ac:dyDescent="0.25">
      <c r="A7492" s="7" t="str">
        <f t="shared" ref="A7492:A7555" si="117">YEAR(B7492)&amp;"."&amp;INT((MONTH(B7492)-1)/3)+1</f>
        <v>1995.2</v>
      </c>
      <c r="B7492" s="54">
        <v>34801</v>
      </c>
      <c r="C7492" s="52">
        <v>7.36</v>
      </c>
      <c r="D7492" s="9"/>
    </row>
    <row r="7493" spans="1:4" x14ac:dyDescent="0.25">
      <c r="A7493" s="7" t="str">
        <f t="shared" si="117"/>
        <v>1995.2</v>
      </c>
      <c r="B7493" s="54">
        <v>34800</v>
      </c>
      <c r="C7493" s="52">
        <v>7.37</v>
      </c>
      <c r="D7493" s="9"/>
    </row>
    <row r="7494" spans="1:4" x14ac:dyDescent="0.25">
      <c r="A7494" s="7" t="str">
        <f t="shared" si="117"/>
        <v>1995.2</v>
      </c>
      <c r="B7494" s="54">
        <v>34799</v>
      </c>
      <c r="C7494" s="52">
        <v>7.39</v>
      </c>
      <c r="D7494" s="9"/>
    </row>
    <row r="7495" spans="1:4" x14ac:dyDescent="0.25">
      <c r="A7495" s="7" t="str">
        <f t="shared" si="117"/>
        <v>1995.2</v>
      </c>
      <c r="B7495" s="54">
        <v>34796</v>
      </c>
      <c r="C7495" s="52">
        <v>7.39</v>
      </c>
      <c r="D7495" s="9"/>
    </row>
    <row r="7496" spans="1:4" x14ac:dyDescent="0.25">
      <c r="A7496" s="7" t="str">
        <f t="shared" si="117"/>
        <v>1995.2</v>
      </c>
      <c r="B7496" s="54">
        <v>34795</v>
      </c>
      <c r="C7496" s="52">
        <v>7.36</v>
      </c>
      <c r="D7496" s="9"/>
    </row>
    <row r="7497" spans="1:4" x14ac:dyDescent="0.25">
      <c r="A7497" s="7" t="str">
        <f t="shared" si="117"/>
        <v>1995.2</v>
      </c>
      <c r="B7497" s="54">
        <v>34794</v>
      </c>
      <c r="C7497" s="52">
        <v>7.38</v>
      </c>
      <c r="D7497" s="9"/>
    </row>
    <row r="7498" spans="1:4" x14ac:dyDescent="0.25">
      <c r="A7498" s="7" t="str">
        <f t="shared" si="117"/>
        <v>1995.2</v>
      </c>
      <c r="B7498" s="54">
        <v>34793</v>
      </c>
      <c r="C7498" s="52">
        <v>7.38</v>
      </c>
      <c r="D7498" s="9"/>
    </row>
    <row r="7499" spans="1:4" x14ac:dyDescent="0.25">
      <c r="A7499" s="7" t="str">
        <f t="shared" si="117"/>
        <v>1995.2</v>
      </c>
      <c r="B7499" s="54">
        <v>34792</v>
      </c>
      <c r="C7499" s="52">
        <v>7.39</v>
      </c>
      <c r="D7499" s="9"/>
    </row>
    <row r="7500" spans="1:4" x14ac:dyDescent="0.25">
      <c r="A7500" s="7" t="str">
        <f t="shared" si="117"/>
        <v>1995.1</v>
      </c>
      <c r="B7500" s="54">
        <v>34789</v>
      </c>
      <c r="C7500" s="52">
        <v>7.44</v>
      </c>
      <c r="D7500" s="9"/>
    </row>
    <row r="7501" spans="1:4" x14ac:dyDescent="0.25">
      <c r="A7501" s="7" t="str">
        <f t="shared" si="117"/>
        <v>1995.1</v>
      </c>
      <c r="B7501" s="54">
        <v>34788</v>
      </c>
      <c r="C7501" s="52">
        <v>7.43</v>
      </c>
      <c r="D7501" s="9"/>
    </row>
    <row r="7502" spans="1:4" x14ac:dyDescent="0.25">
      <c r="A7502" s="7" t="str">
        <f t="shared" si="117"/>
        <v>1995.1</v>
      </c>
      <c r="B7502" s="54">
        <v>34787</v>
      </c>
      <c r="C7502" s="52">
        <v>7.4</v>
      </c>
      <c r="D7502" s="9"/>
    </row>
    <row r="7503" spans="1:4" x14ac:dyDescent="0.25">
      <c r="A7503" s="7" t="str">
        <f t="shared" si="117"/>
        <v>1995.1</v>
      </c>
      <c r="B7503" s="54">
        <v>34786</v>
      </c>
      <c r="C7503" s="52">
        <v>7.41</v>
      </c>
      <c r="D7503" s="9"/>
    </row>
    <row r="7504" spans="1:4" x14ac:dyDescent="0.25">
      <c r="A7504" s="7" t="str">
        <f t="shared" si="117"/>
        <v>1995.1</v>
      </c>
      <c r="B7504" s="54">
        <v>34785</v>
      </c>
      <c r="C7504" s="52">
        <v>7.33</v>
      </c>
      <c r="D7504" s="9"/>
    </row>
    <row r="7505" spans="1:4" x14ac:dyDescent="0.25">
      <c r="A7505" s="7" t="str">
        <f t="shared" si="117"/>
        <v>1995.1</v>
      </c>
      <c r="B7505" s="54">
        <v>34782</v>
      </c>
      <c r="C7505" s="52">
        <v>7.38</v>
      </c>
      <c r="D7505" s="9"/>
    </row>
    <row r="7506" spans="1:4" x14ac:dyDescent="0.25">
      <c r="A7506" s="7" t="str">
        <f t="shared" si="117"/>
        <v>1995.1</v>
      </c>
      <c r="B7506" s="54">
        <v>34781</v>
      </c>
      <c r="C7506" s="52">
        <v>7.47</v>
      </c>
      <c r="D7506" s="9"/>
    </row>
    <row r="7507" spans="1:4" x14ac:dyDescent="0.25">
      <c r="A7507" s="7" t="str">
        <f t="shared" si="117"/>
        <v>1995.1</v>
      </c>
      <c r="B7507" s="54">
        <v>34780</v>
      </c>
      <c r="C7507" s="52">
        <v>7.46</v>
      </c>
      <c r="D7507" s="9"/>
    </row>
    <row r="7508" spans="1:4" x14ac:dyDescent="0.25">
      <c r="A7508" s="7" t="str">
        <f t="shared" si="117"/>
        <v>1995.1</v>
      </c>
      <c r="B7508" s="54">
        <v>34779</v>
      </c>
      <c r="C7508" s="52">
        <v>7.43</v>
      </c>
      <c r="D7508" s="9"/>
    </row>
    <row r="7509" spans="1:4" x14ac:dyDescent="0.25">
      <c r="A7509" s="7" t="str">
        <f t="shared" si="117"/>
        <v>1995.1</v>
      </c>
      <c r="B7509" s="54">
        <v>34778</v>
      </c>
      <c r="C7509" s="52">
        <v>7.4</v>
      </c>
      <c r="D7509" s="9"/>
    </row>
    <row r="7510" spans="1:4" x14ac:dyDescent="0.25">
      <c r="A7510" s="7" t="str">
        <f t="shared" si="117"/>
        <v>1995.1</v>
      </c>
      <c r="B7510" s="54">
        <v>34775</v>
      </c>
      <c r="C7510" s="52">
        <v>7.37</v>
      </c>
      <c r="D7510" s="9"/>
    </row>
    <row r="7511" spans="1:4" x14ac:dyDescent="0.25">
      <c r="A7511" s="7" t="str">
        <f t="shared" si="117"/>
        <v>1995.1</v>
      </c>
      <c r="B7511" s="54">
        <v>34774</v>
      </c>
      <c r="C7511" s="52">
        <v>7.33</v>
      </c>
      <c r="D7511" s="9"/>
    </row>
    <row r="7512" spans="1:4" x14ac:dyDescent="0.25">
      <c r="A7512" s="7" t="str">
        <f t="shared" si="117"/>
        <v>1995.1</v>
      </c>
      <c r="B7512" s="54">
        <v>34773</v>
      </c>
      <c r="C7512" s="52">
        <v>7.36</v>
      </c>
      <c r="D7512" s="9"/>
    </row>
    <row r="7513" spans="1:4" x14ac:dyDescent="0.25">
      <c r="A7513" s="7" t="str">
        <f t="shared" si="117"/>
        <v>1995.1</v>
      </c>
      <c r="B7513" s="54">
        <v>34772</v>
      </c>
      <c r="C7513" s="52">
        <v>7.35</v>
      </c>
      <c r="D7513" s="9"/>
    </row>
    <row r="7514" spans="1:4" x14ac:dyDescent="0.25">
      <c r="A7514" s="7" t="str">
        <f t="shared" si="117"/>
        <v>1995.1</v>
      </c>
      <c r="B7514" s="54">
        <v>34771</v>
      </c>
      <c r="C7514" s="52">
        <v>7.45</v>
      </c>
      <c r="D7514" s="9"/>
    </row>
    <row r="7515" spans="1:4" x14ac:dyDescent="0.25">
      <c r="A7515" s="7" t="str">
        <f t="shared" si="117"/>
        <v>1995.1</v>
      </c>
      <c r="B7515" s="54">
        <v>34768</v>
      </c>
      <c r="C7515" s="52">
        <v>7.46</v>
      </c>
      <c r="D7515" s="9"/>
    </row>
    <row r="7516" spans="1:4" x14ac:dyDescent="0.25">
      <c r="A7516" s="7" t="str">
        <f t="shared" si="117"/>
        <v>1995.1</v>
      </c>
      <c r="B7516" s="54">
        <v>34767</v>
      </c>
      <c r="C7516" s="52">
        <v>7.53</v>
      </c>
      <c r="D7516" s="9"/>
    </row>
    <row r="7517" spans="1:4" x14ac:dyDescent="0.25">
      <c r="A7517" s="7" t="str">
        <f t="shared" si="117"/>
        <v>1995.1</v>
      </c>
      <c r="B7517" s="54">
        <v>34766</v>
      </c>
      <c r="C7517" s="52">
        <v>7.56</v>
      </c>
      <c r="D7517" s="9"/>
    </row>
    <row r="7518" spans="1:4" x14ac:dyDescent="0.25">
      <c r="A7518" s="7" t="str">
        <f t="shared" si="117"/>
        <v>1995.1</v>
      </c>
      <c r="B7518" s="54">
        <v>34765</v>
      </c>
      <c r="C7518" s="52">
        <v>7.64</v>
      </c>
      <c r="D7518" s="9"/>
    </row>
    <row r="7519" spans="1:4" x14ac:dyDescent="0.25">
      <c r="A7519" s="7" t="str">
        <f t="shared" si="117"/>
        <v>1995.1</v>
      </c>
      <c r="B7519" s="54">
        <v>34764</v>
      </c>
      <c r="C7519" s="52">
        <v>7.59</v>
      </c>
      <c r="D7519" s="9"/>
    </row>
    <row r="7520" spans="1:4" x14ac:dyDescent="0.25">
      <c r="A7520" s="7" t="str">
        <f t="shared" si="117"/>
        <v>1995.1</v>
      </c>
      <c r="B7520" s="54">
        <v>34761</v>
      </c>
      <c r="C7520" s="52">
        <v>7.56</v>
      </c>
      <c r="D7520" s="9"/>
    </row>
    <row r="7521" spans="1:4" x14ac:dyDescent="0.25">
      <c r="A7521" s="7" t="str">
        <f t="shared" si="117"/>
        <v>1995.1</v>
      </c>
      <c r="B7521" s="54">
        <v>34760</v>
      </c>
      <c r="C7521" s="52">
        <v>7.5</v>
      </c>
      <c r="D7521" s="9"/>
    </row>
    <row r="7522" spans="1:4" x14ac:dyDescent="0.25">
      <c r="A7522" s="7" t="str">
        <f t="shared" si="117"/>
        <v>1995.1</v>
      </c>
      <c r="B7522" s="54">
        <v>34759</v>
      </c>
      <c r="C7522" s="52">
        <v>7.45</v>
      </c>
      <c r="D7522" s="9"/>
    </row>
    <row r="7523" spans="1:4" x14ac:dyDescent="0.25">
      <c r="A7523" s="7" t="str">
        <f t="shared" si="117"/>
        <v>1995.1</v>
      </c>
      <c r="B7523" s="54">
        <v>34758</v>
      </c>
      <c r="C7523" s="52">
        <v>7.46</v>
      </c>
      <c r="D7523" s="9"/>
    </row>
    <row r="7524" spans="1:4" x14ac:dyDescent="0.25">
      <c r="A7524" s="7" t="str">
        <f t="shared" si="117"/>
        <v>1995.1</v>
      </c>
      <c r="B7524" s="54">
        <v>34757</v>
      </c>
      <c r="C7524" s="52">
        <v>7.49</v>
      </c>
      <c r="D7524" s="9"/>
    </row>
    <row r="7525" spans="1:4" x14ac:dyDescent="0.25">
      <c r="A7525" s="7" t="str">
        <f t="shared" si="117"/>
        <v>1995.1</v>
      </c>
      <c r="B7525" s="54">
        <v>34754</v>
      </c>
      <c r="C7525" s="52">
        <v>7.54</v>
      </c>
      <c r="D7525" s="9"/>
    </row>
    <row r="7526" spans="1:4" x14ac:dyDescent="0.25">
      <c r="A7526" s="7" t="str">
        <f t="shared" si="117"/>
        <v>1995.1</v>
      </c>
      <c r="B7526" s="54">
        <v>34753</v>
      </c>
      <c r="C7526" s="52">
        <v>7.56</v>
      </c>
      <c r="D7526" s="9"/>
    </row>
    <row r="7527" spans="1:4" x14ac:dyDescent="0.25">
      <c r="A7527" s="7" t="str">
        <f t="shared" si="117"/>
        <v>1995.1</v>
      </c>
      <c r="B7527" s="54">
        <v>34752</v>
      </c>
      <c r="C7527" s="52">
        <v>7.54</v>
      </c>
      <c r="D7527" s="9"/>
    </row>
    <row r="7528" spans="1:4" x14ac:dyDescent="0.25">
      <c r="A7528" s="7" t="str">
        <f t="shared" si="117"/>
        <v>1995.1</v>
      </c>
      <c r="B7528" s="54">
        <v>34751</v>
      </c>
      <c r="C7528" s="52">
        <v>7.61</v>
      </c>
      <c r="D7528" s="9"/>
    </row>
    <row r="7529" spans="1:4" x14ac:dyDescent="0.25">
      <c r="A7529" s="7" t="str">
        <f t="shared" si="117"/>
        <v>1995.1</v>
      </c>
      <c r="B7529" s="54">
        <v>34747</v>
      </c>
      <c r="C7529" s="52">
        <v>7.59</v>
      </c>
      <c r="D7529" s="9"/>
    </row>
    <row r="7530" spans="1:4" x14ac:dyDescent="0.25">
      <c r="A7530" s="7" t="str">
        <f t="shared" si="117"/>
        <v>1995.1</v>
      </c>
      <c r="B7530" s="54">
        <v>34746</v>
      </c>
      <c r="C7530" s="52">
        <v>7.57</v>
      </c>
      <c r="D7530" s="9"/>
    </row>
    <row r="7531" spans="1:4" x14ac:dyDescent="0.25">
      <c r="A7531" s="7" t="str">
        <f t="shared" si="117"/>
        <v>1995.1</v>
      </c>
      <c r="B7531" s="54">
        <v>34745</v>
      </c>
      <c r="C7531" s="52">
        <v>7.58</v>
      </c>
      <c r="D7531" s="9"/>
    </row>
    <row r="7532" spans="1:4" x14ac:dyDescent="0.25">
      <c r="A7532" s="7" t="str">
        <f t="shared" si="117"/>
        <v>1995.1</v>
      </c>
      <c r="B7532" s="54">
        <v>34744</v>
      </c>
      <c r="C7532" s="52">
        <v>7.61</v>
      </c>
      <c r="D7532" s="9"/>
    </row>
    <row r="7533" spans="1:4" x14ac:dyDescent="0.25">
      <c r="A7533" s="7" t="str">
        <f t="shared" si="117"/>
        <v>1995.1</v>
      </c>
      <c r="B7533" s="54">
        <v>34743</v>
      </c>
      <c r="C7533" s="52">
        <v>7.67</v>
      </c>
      <c r="D7533" s="9"/>
    </row>
    <row r="7534" spans="1:4" x14ac:dyDescent="0.25">
      <c r="A7534" s="7" t="str">
        <f t="shared" si="117"/>
        <v>1995.1</v>
      </c>
      <c r="B7534" s="54">
        <v>34740</v>
      </c>
      <c r="C7534" s="52">
        <v>7.68</v>
      </c>
      <c r="D7534" s="9"/>
    </row>
    <row r="7535" spans="1:4" x14ac:dyDescent="0.25">
      <c r="A7535" s="7" t="str">
        <f t="shared" si="117"/>
        <v>1995.1</v>
      </c>
      <c r="B7535" s="54">
        <v>34739</v>
      </c>
      <c r="C7535" s="52">
        <v>7.65</v>
      </c>
      <c r="D7535" s="9"/>
    </row>
    <row r="7536" spans="1:4" x14ac:dyDescent="0.25">
      <c r="A7536" s="7" t="str">
        <f t="shared" si="117"/>
        <v>1995.1</v>
      </c>
      <c r="B7536" s="54">
        <v>34738</v>
      </c>
      <c r="C7536" s="52">
        <v>7.66</v>
      </c>
      <c r="D7536" s="9"/>
    </row>
    <row r="7537" spans="1:4" x14ac:dyDescent="0.25">
      <c r="A7537" s="7" t="str">
        <f t="shared" si="117"/>
        <v>1995.1</v>
      </c>
      <c r="B7537" s="54">
        <v>34737</v>
      </c>
      <c r="C7537" s="52">
        <v>7.65</v>
      </c>
      <c r="D7537" s="9"/>
    </row>
    <row r="7538" spans="1:4" x14ac:dyDescent="0.25">
      <c r="A7538" s="7" t="str">
        <f t="shared" si="117"/>
        <v>1995.1</v>
      </c>
      <c r="B7538" s="54">
        <v>34736</v>
      </c>
      <c r="C7538" s="52">
        <v>7.64</v>
      </c>
      <c r="D7538" s="9"/>
    </row>
    <row r="7539" spans="1:4" x14ac:dyDescent="0.25">
      <c r="A7539" s="7" t="str">
        <f t="shared" si="117"/>
        <v>1995.1</v>
      </c>
      <c r="B7539" s="54">
        <v>34733</v>
      </c>
      <c r="C7539" s="52">
        <v>7.61</v>
      </c>
      <c r="D7539" s="9"/>
    </row>
    <row r="7540" spans="1:4" x14ac:dyDescent="0.25">
      <c r="A7540" s="7" t="str">
        <f t="shared" si="117"/>
        <v>1995.1</v>
      </c>
      <c r="B7540" s="54">
        <v>34732</v>
      </c>
      <c r="C7540" s="52">
        <v>7.76</v>
      </c>
      <c r="D7540" s="9"/>
    </row>
    <row r="7541" spans="1:4" x14ac:dyDescent="0.25">
      <c r="A7541" s="7" t="str">
        <f t="shared" si="117"/>
        <v>1995.1</v>
      </c>
      <c r="B7541" s="54">
        <v>34731</v>
      </c>
      <c r="C7541" s="52">
        <v>7.75</v>
      </c>
      <c r="D7541" s="9"/>
    </row>
    <row r="7542" spans="1:4" x14ac:dyDescent="0.25">
      <c r="A7542" s="7" t="str">
        <f t="shared" si="117"/>
        <v>1995.1</v>
      </c>
      <c r="B7542" s="54">
        <v>34730</v>
      </c>
      <c r="C7542" s="52">
        <v>7.71</v>
      </c>
      <c r="D7542" s="9"/>
    </row>
    <row r="7543" spans="1:4" x14ac:dyDescent="0.25">
      <c r="A7543" s="7" t="str">
        <f t="shared" si="117"/>
        <v>1995.1</v>
      </c>
      <c r="B7543" s="54">
        <v>34729</v>
      </c>
      <c r="C7543" s="52">
        <v>7.76</v>
      </c>
      <c r="D7543" s="9"/>
    </row>
    <row r="7544" spans="1:4" x14ac:dyDescent="0.25">
      <c r="A7544" s="7" t="str">
        <f t="shared" si="117"/>
        <v>1995.1</v>
      </c>
      <c r="B7544" s="54">
        <v>34726</v>
      </c>
      <c r="C7544" s="52">
        <v>7.75</v>
      </c>
      <c r="D7544" s="9"/>
    </row>
    <row r="7545" spans="1:4" x14ac:dyDescent="0.25">
      <c r="A7545" s="7" t="str">
        <f t="shared" si="117"/>
        <v>1995.1</v>
      </c>
      <c r="B7545" s="54">
        <v>34725</v>
      </c>
      <c r="C7545" s="52">
        <v>7.85</v>
      </c>
      <c r="D7545" s="9"/>
    </row>
    <row r="7546" spans="1:4" x14ac:dyDescent="0.25">
      <c r="A7546" s="7" t="str">
        <f t="shared" si="117"/>
        <v>1995.1</v>
      </c>
      <c r="B7546" s="54">
        <v>34724</v>
      </c>
      <c r="C7546" s="52">
        <v>7.88</v>
      </c>
      <c r="D7546" s="9"/>
    </row>
    <row r="7547" spans="1:4" x14ac:dyDescent="0.25">
      <c r="A7547" s="7" t="str">
        <f t="shared" si="117"/>
        <v>1995.1</v>
      </c>
      <c r="B7547" s="54">
        <v>34723</v>
      </c>
      <c r="C7547" s="52">
        <v>7.93</v>
      </c>
      <c r="D7547" s="9"/>
    </row>
    <row r="7548" spans="1:4" x14ac:dyDescent="0.25">
      <c r="A7548" s="7" t="str">
        <f t="shared" si="117"/>
        <v>1995.1</v>
      </c>
      <c r="B7548" s="54">
        <v>34722</v>
      </c>
      <c r="C7548" s="52">
        <v>7.91</v>
      </c>
      <c r="D7548" s="9"/>
    </row>
    <row r="7549" spans="1:4" x14ac:dyDescent="0.25">
      <c r="A7549" s="7" t="str">
        <f t="shared" si="117"/>
        <v>1995.1</v>
      </c>
      <c r="B7549" s="54">
        <v>34719</v>
      </c>
      <c r="C7549" s="52">
        <v>7.9</v>
      </c>
      <c r="D7549" s="9"/>
    </row>
    <row r="7550" spans="1:4" x14ac:dyDescent="0.25">
      <c r="A7550" s="7" t="str">
        <f t="shared" si="117"/>
        <v>1995.1</v>
      </c>
      <c r="B7550" s="54">
        <v>34718</v>
      </c>
      <c r="C7550" s="52">
        <v>7.82</v>
      </c>
      <c r="D7550" s="9"/>
    </row>
    <row r="7551" spans="1:4" x14ac:dyDescent="0.25">
      <c r="A7551" s="7" t="str">
        <f t="shared" si="117"/>
        <v>1995.1</v>
      </c>
      <c r="B7551" s="54">
        <v>34717</v>
      </c>
      <c r="C7551" s="52">
        <v>7.78</v>
      </c>
      <c r="D7551" s="9"/>
    </row>
    <row r="7552" spans="1:4" x14ac:dyDescent="0.25">
      <c r="A7552" s="7" t="str">
        <f t="shared" si="117"/>
        <v>1995.1</v>
      </c>
      <c r="B7552" s="54">
        <v>34716</v>
      </c>
      <c r="C7552" s="52">
        <v>7.78</v>
      </c>
      <c r="D7552" s="9"/>
    </row>
    <row r="7553" spans="1:4" x14ac:dyDescent="0.25">
      <c r="A7553" s="7" t="str">
        <f t="shared" si="117"/>
        <v>1995.1</v>
      </c>
      <c r="B7553" s="54">
        <v>34715</v>
      </c>
      <c r="C7553" s="52">
        <v>7.8</v>
      </c>
      <c r="D7553" s="9"/>
    </row>
    <row r="7554" spans="1:4" x14ac:dyDescent="0.25">
      <c r="A7554" s="7" t="str">
        <f t="shared" si="117"/>
        <v>1995.1</v>
      </c>
      <c r="B7554" s="54">
        <v>34712</v>
      </c>
      <c r="C7554" s="52">
        <v>7.8</v>
      </c>
      <c r="D7554" s="9"/>
    </row>
    <row r="7555" spans="1:4" x14ac:dyDescent="0.25">
      <c r="A7555" s="7" t="str">
        <f t="shared" si="117"/>
        <v>1995.1</v>
      </c>
      <c r="B7555" s="54">
        <v>34711</v>
      </c>
      <c r="C7555" s="52">
        <v>7.88</v>
      </c>
      <c r="D7555" s="9"/>
    </row>
    <row r="7556" spans="1:4" x14ac:dyDescent="0.25">
      <c r="A7556" s="7" t="str">
        <f t="shared" ref="A7556:A7619" si="118">YEAR(B7556)&amp;"."&amp;INT((MONTH(B7556)-1)/3)+1</f>
        <v>1995.1</v>
      </c>
      <c r="B7556" s="54">
        <v>34710</v>
      </c>
      <c r="C7556" s="52">
        <v>7.85</v>
      </c>
      <c r="D7556" s="9"/>
    </row>
    <row r="7557" spans="1:4" x14ac:dyDescent="0.25">
      <c r="A7557" s="7" t="str">
        <f t="shared" si="118"/>
        <v>1995.1</v>
      </c>
      <c r="B7557" s="54">
        <v>34709</v>
      </c>
      <c r="C7557" s="52">
        <v>7.87</v>
      </c>
      <c r="D7557" s="9"/>
    </row>
    <row r="7558" spans="1:4" x14ac:dyDescent="0.25">
      <c r="A7558" s="7" t="str">
        <f t="shared" si="118"/>
        <v>1995.1</v>
      </c>
      <c r="B7558" s="54">
        <v>34708</v>
      </c>
      <c r="C7558" s="52">
        <v>7.9</v>
      </c>
      <c r="D7558" s="9"/>
    </row>
    <row r="7559" spans="1:4" x14ac:dyDescent="0.25">
      <c r="A7559" s="7" t="str">
        <f t="shared" si="118"/>
        <v>1995.1</v>
      </c>
      <c r="B7559" s="54">
        <v>34705</v>
      </c>
      <c r="C7559" s="52">
        <v>7.87</v>
      </c>
      <c r="D7559" s="9"/>
    </row>
    <row r="7560" spans="1:4" x14ac:dyDescent="0.25">
      <c r="A7560" s="7" t="str">
        <f t="shared" si="118"/>
        <v>1995.1</v>
      </c>
      <c r="B7560" s="54">
        <v>34704</v>
      </c>
      <c r="C7560" s="52">
        <v>7.91</v>
      </c>
      <c r="D7560" s="9"/>
    </row>
    <row r="7561" spans="1:4" x14ac:dyDescent="0.25">
      <c r="A7561" s="7" t="str">
        <f t="shared" si="118"/>
        <v>1995.1</v>
      </c>
      <c r="B7561" s="54">
        <v>34703</v>
      </c>
      <c r="C7561" s="52">
        <v>7.85</v>
      </c>
      <c r="D7561" s="9"/>
    </row>
    <row r="7562" spans="1:4" x14ac:dyDescent="0.25">
      <c r="A7562" s="7" t="str">
        <f t="shared" si="118"/>
        <v>1995.1</v>
      </c>
      <c r="B7562" s="54">
        <v>34702</v>
      </c>
      <c r="C7562" s="52">
        <v>7.93</v>
      </c>
      <c r="D7562" s="9"/>
    </row>
    <row r="7563" spans="1:4" x14ac:dyDescent="0.25">
      <c r="A7563" s="7" t="str">
        <f t="shared" si="118"/>
        <v>1995.1</v>
      </c>
      <c r="B7563" s="54">
        <v>34701</v>
      </c>
      <c r="C7563" s="52">
        <v>7.89</v>
      </c>
      <c r="D7563" s="9"/>
    </row>
    <row r="7564" spans="1:4" x14ac:dyDescent="0.25">
      <c r="A7564" s="7" t="str">
        <f t="shared" si="118"/>
        <v>1994.4</v>
      </c>
      <c r="B7564" s="54">
        <v>34698</v>
      </c>
      <c r="C7564" s="52">
        <v>7.89</v>
      </c>
      <c r="D7564" s="9"/>
    </row>
    <row r="7565" spans="1:4" x14ac:dyDescent="0.25">
      <c r="A7565" s="7" t="str">
        <f t="shared" si="118"/>
        <v>1994.4</v>
      </c>
      <c r="B7565" s="54">
        <v>34697</v>
      </c>
      <c r="C7565" s="52">
        <v>7.85</v>
      </c>
      <c r="D7565" s="9"/>
    </row>
    <row r="7566" spans="1:4" x14ac:dyDescent="0.25">
      <c r="A7566" s="7" t="str">
        <f t="shared" si="118"/>
        <v>1994.4</v>
      </c>
      <c r="B7566" s="54">
        <v>34696</v>
      </c>
      <c r="C7566" s="52">
        <v>7.83</v>
      </c>
      <c r="D7566" s="9"/>
    </row>
    <row r="7567" spans="1:4" x14ac:dyDescent="0.25">
      <c r="A7567" s="7" t="str">
        <f t="shared" si="118"/>
        <v>1994.4</v>
      </c>
      <c r="B7567" s="54">
        <v>34695</v>
      </c>
      <c r="C7567" s="52">
        <v>7.76</v>
      </c>
      <c r="D7567" s="9"/>
    </row>
    <row r="7568" spans="1:4" x14ac:dyDescent="0.25">
      <c r="A7568" s="7" t="str">
        <f t="shared" si="118"/>
        <v>1994.4</v>
      </c>
      <c r="B7568" s="54">
        <v>34691</v>
      </c>
      <c r="C7568" s="52">
        <v>7.85</v>
      </c>
      <c r="D7568" s="9"/>
    </row>
    <row r="7569" spans="1:4" x14ac:dyDescent="0.25">
      <c r="A7569" s="7" t="str">
        <f t="shared" si="118"/>
        <v>1994.4</v>
      </c>
      <c r="B7569" s="54">
        <v>34690</v>
      </c>
      <c r="C7569" s="52">
        <v>7.87</v>
      </c>
      <c r="D7569" s="9"/>
    </row>
    <row r="7570" spans="1:4" x14ac:dyDescent="0.25">
      <c r="A7570" s="7" t="str">
        <f t="shared" si="118"/>
        <v>1994.4</v>
      </c>
      <c r="B7570" s="54">
        <v>34689</v>
      </c>
      <c r="C7570" s="52">
        <v>7.84</v>
      </c>
      <c r="D7570" s="9"/>
    </row>
    <row r="7571" spans="1:4" x14ac:dyDescent="0.25">
      <c r="A7571" s="7" t="str">
        <f t="shared" si="118"/>
        <v>1994.4</v>
      </c>
      <c r="B7571" s="54">
        <v>34688</v>
      </c>
      <c r="C7571" s="52">
        <v>7.85</v>
      </c>
      <c r="D7571" s="9"/>
    </row>
    <row r="7572" spans="1:4" x14ac:dyDescent="0.25">
      <c r="A7572" s="7" t="str">
        <f t="shared" si="118"/>
        <v>1994.4</v>
      </c>
      <c r="B7572" s="54">
        <v>34687</v>
      </c>
      <c r="C7572" s="52">
        <v>7.84</v>
      </c>
      <c r="D7572" s="9"/>
    </row>
    <row r="7573" spans="1:4" x14ac:dyDescent="0.25">
      <c r="A7573" s="7" t="str">
        <f t="shared" si="118"/>
        <v>1994.4</v>
      </c>
      <c r="B7573" s="54">
        <v>34684</v>
      </c>
      <c r="C7573" s="52">
        <v>7.86</v>
      </c>
      <c r="D7573" s="9"/>
    </row>
    <row r="7574" spans="1:4" x14ac:dyDescent="0.25">
      <c r="A7574" s="7" t="str">
        <f t="shared" si="118"/>
        <v>1994.4</v>
      </c>
      <c r="B7574" s="54">
        <v>34683</v>
      </c>
      <c r="C7574" s="52">
        <v>7.86</v>
      </c>
      <c r="D7574" s="9"/>
    </row>
    <row r="7575" spans="1:4" x14ac:dyDescent="0.25">
      <c r="A7575" s="7" t="str">
        <f t="shared" si="118"/>
        <v>1994.4</v>
      </c>
      <c r="B7575" s="54">
        <v>34682</v>
      </c>
      <c r="C7575" s="52">
        <v>7.86</v>
      </c>
      <c r="D7575" s="9"/>
    </row>
    <row r="7576" spans="1:4" x14ac:dyDescent="0.25">
      <c r="A7576" s="7" t="str">
        <f t="shared" si="118"/>
        <v>1994.4</v>
      </c>
      <c r="B7576" s="54">
        <v>34681</v>
      </c>
      <c r="C7576" s="52">
        <v>7.86</v>
      </c>
      <c r="D7576" s="9"/>
    </row>
    <row r="7577" spans="1:4" x14ac:dyDescent="0.25">
      <c r="A7577" s="7" t="str">
        <f t="shared" si="118"/>
        <v>1994.4</v>
      </c>
      <c r="B7577" s="54">
        <v>34680</v>
      </c>
      <c r="C7577" s="52">
        <v>7.92</v>
      </c>
      <c r="D7577" s="9"/>
    </row>
    <row r="7578" spans="1:4" x14ac:dyDescent="0.25">
      <c r="A7578" s="7" t="str">
        <f t="shared" si="118"/>
        <v>1994.4</v>
      </c>
      <c r="B7578" s="54">
        <v>34677</v>
      </c>
      <c r="C7578" s="52">
        <v>7.86</v>
      </c>
      <c r="D7578" s="9"/>
    </row>
    <row r="7579" spans="1:4" x14ac:dyDescent="0.25">
      <c r="A7579" s="7" t="str">
        <f t="shared" si="118"/>
        <v>1994.4</v>
      </c>
      <c r="B7579" s="54">
        <v>34676</v>
      </c>
      <c r="C7579" s="52">
        <v>7.88</v>
      </c>
      <c r="D7579" s="9"/>
    </row>
    <row r="7580" spans="1:4" x14ac:dyDescent="0.25">
      <c r="A7580" s="7" t="str">
        <f t="shared" si="118"/>
        <v>1994.4</v>
      </c>
      <c r="B7580" s="54">
        <v>34675</v>
      </c>
      <c r="C7580" s="52">
        <v>7.9</v>
      </c>
      <c r="D7580" s="9"/>
    </row>
    <row r="7581" spans="1:4" x14ac:dyDescent="0.25">
      <c r="A7581" s="7" t="str">
        <f t="shared" si="118"/>
        <v>1994.4</v>
      </c>
      <c r="B7581" s="54">
        <v>34674</v>
      </c>
      <c r="C7581" s="52">
        <v>7.84</v>
      </c>
      <c r="D7581" s="9"/>
    </row>
    <row r="7582" spans="1:4" x14ac:dyDescent="0.25">
      <c r="A7582" s="7" t="str">
        <f t="shared" si="118"/>
        <v>1994.4</v>
      </c>
      <c r="B7582" s="54">
        <v>34673</v>
      </c>
      <c r="C7582" s="52">
        <v>7.94</v>
      </c>
      <c r="D7582" s="9"/>
    </row>
    <row r="7583" spans="1:4" x14ac:dyDescent="0.25">
      <c r="A7583" s="7" t="str">
        <f t="shared" si="118"/>
        <v>1994.4</v>
      </c>
      <c r="B7583" s="54">
        <v>34670</v>
      </c>
      <c r="C7583" s="52">
        <v>7.92</v>
      </c>
      <c r="D7583" s="9"/>
    </row>
    <row r="7584" spans="1:4" x14ac:dyDescent="0.25">
      <c r="A7584" s="7" t="str">
        <f t="shared" si="118"/>
        <v>1994.4</v>
      </c>
      <c r="B7584" s="54">
        <v>34669</v>
      </c>
      <c r="C7584" s="52">
        <v>8.02</v>
      </c>
      <c r="D7584" s="9"/>
    </row>
    <row r="7585" spans="1:4" x14ac:dyDescent="0.25">
      <c r="A7585" s="7" t="str">
        <f t="shared" si="118"/>
        <v>1994.4</v>
      </c>
      <c r="B7585" s="54">
        <v>34668</v>
      </c>
      <c r="C7585" s="52">
        <v>7.99</v>
      </c>
      <c r="D7585" s="9"/>
    </row>
    <row r="7586" spans="1:4" x14ac:dyDescent="0.25">
      <c r="A7586" s="7" t="str">
        <f t="shared" si="118"/>
        <v>1994.4</v>
      </c>
      <c r="B7586" s="54">
        <v>34667</v>
      </c>
      <c r="C7586" s="52">
        <v>8.0500000000000007</v>
      </c>
      <c r="D7586" s="9"/>
    </row>
    <row r="7587" spans="1:4" x14ac:dyDescent="0.25">
      <c r="A7587" s="7" t="str">
        <f t="shared" si="118"/>
        <v>1994.4</v>
      </c>
      <c r="B7587" s="54">
        <v>34666</v>
      </c>
      <c r="C7587" s="52">
        <v>7.99</v>
      </c>
      <c r="D7587" s="9"/>
    </row>
    <row r="7588" spans="1:4" x14ac:dyDescent="0.25">
      <c r="A7588" s="7" t="str">
        <f t="shared" si="118"/>
        <v>1994.4</v>
      </c>
      <c r="B7588" s="54">
        <v>34663</v>
      </c>
      <c r="C7588" s="52">
        <v>7.94</v>
      </c>
      <c r="D7588" s="9"/>
    </row>
    <row r="7589" spans="1:4" x14ac:dyDescent="0.25">
      <c r="A7589" s="7" t="str">
        <f t="shared" si="118"/>
        <v>1994.4</v>
      </c>
      <c r="B7589" s="54">
        <v>34661</v>
      </c>
      <c r="C7589" s="52">
        <v>7.96</v>
      </c>
      <c r="D7589" s="9"/>
    </row>
    <row r="7590" spans="1:4" x14ac:dyDescent="0.25">
      <c r="A7590" s="7" t="str">
        <f t="shared" si="118"/>
        <v>1994.4</v>
      </c>
      <c r="B7590" s="54">
        <v>34660</v>
      </c>
      <c r="C7590" s="52">
        <v>8.11</v>
      </c>
      <c r="D7590" s="9"/>
    </row>
    <row r="7591" spans="1:4" x14ac:dyDescent="0.25">
      <c r="A7591" s="7" t="str">
        <f t="shared" si="118"/>
        <v>1994.4</v>
      </c>
      <c r="B7591" s="54">
        <v>34659</v>
      </c>
      <c r="C7591" s="52">
        <v>8.14</v>
      </c>
      <c r="D7591" s="9"/>
    </row>
    <row r="7592" spans="1:4" x14ac:dyDescent="0.25">
      <c r="A7592" s="7" t="str">
        <f t="shared" si="118"/>
        <v>1994.4</v>
      </c>
      <c r="B7592" s="54">
        <v>34656</v>
      </c>
      <c r="C7592" s="52">
        <v>8.14</v>
      </c>
      <c r="D7592" s="9"/>
    </row>
    <row r="7593" spans="1:4" x14ac:dyDescent="0.25">
      <c r="A7593" s="7" t="str">
        <f t="shared" si="118"/>
        <v>1994.4</v>
      </c>
      <c r="B7593" s="54">
        <v>34655</v>
      </c>
      <c r="C7593" s="52">
        <v>8.14</v>
      </c>
      <c r="D7593" s="9"/>
    </row>
    <row r="7594" spans="1:4" x14ac:dyDescent="0.25">
      <c r="A7594" s="7" t="str">
        <f t="shared" si="118"/>
        <v>1994.4</v>
      </c>
      <c r="B7594" s="54">
        <v>34654</v>
      </c>
      <c r="C7594" s="52">
        <v>8.09</v>
      </c>
      <c r="D7594" s="9"/>
    </row>
    <row r="7595" spans="1:4" x14ac:dyDescent="0.25">
      <c r="A7595" s="7" t="str">
        <f t="shared" si="118"/>
        <v>1994.4</v>
      </c>
      <c r="B7595" s="54">
        <v>34653</v>
      </c>
      <c r="C7595" s="52">
        <v>8.0500000000000007</v>
      </c>
      <c r="D7595" s="9"/>
    </row>
    <row r="7596" spans="1:4" x14ac:dyDescent="0.25">
      <c r="A7596" s="7" t="str">
        <f t="shared" si="118"/>
        <v>1994.4</v>
      </c>
      <c r="B7596" s="54">
        <v>34652</v>
      </c>
      <c r="C7596" s="52">
        <v>8.09</v>
      </c>
      <c r="D7596" s="9"/>
    </row>
    <row r="7597" spans="1:4" x14ac:dyDescent="0.25">
      <c r="A7597" s="7" t="str">
        <f t="shared" si="118"/>
        <v>1994.4</v>
      </c>
      <c r="B7597" s="54">
        <v>34649</v>
      </c>
      <c r="C7597" s="52">
        <v>8.15</v>
      </c>
      <c r="D7597" s="9"/>
    </row>
    <row r="7598" spans="1:4" x14ac:dyDescent="0.25">
      <c r="A7598" s="7" t="str">
        <f t="shared" si="118"/>
        <v>1994.4</v>
      </c>
      <c r="B7598" s="54">
        <v>34648</v>
      </c>
      <c r="C7598" s="52">
        <v>8.15</v>
      </c>
      <c r="D7598" s="9"/>
    </row>
    <row r="7599" spans="1:4" x14ac:dyDescent="0.25">
      <c r="A7599" s="7" t="str">
        <f t="shared" si="118"/>
        <v>1994.4</v>
      </c>
      <c r="B7599" s="54">
        <v>34647</v>
      </c>
      <c r="C7599" s="52">
        <v>8.09</v>
      </c>
      <c r="D7599" s="9"/>
    </row>
    <row r="7600" spans="1:4" x14ac:dyDescent="0.25">
      <c r="A7600" s="7" t="str">
        <f t="shared" si="118"/>
        <v>1994.4</v>
      </c>
      <c r="B7600" s="54">
        <v>34646</v>
      </c>
      <c r="C7600" s="52">
        <v>8.1199999999999992</v>
      </c>
      <c r="D7600" s="9"/>
    </row>
    <row r="7601" spans="1:4" x14ac:dyDescent="0.25">
      <c r="A7601" s="7" t="str">
        <f t="shared" si="118"/>
        <v>1994.4</v>
      </c>
      <c r="B7601" s="54">
        <v>34645</v>
      </c>
      <c r="C7601" s="52">
        <v>8.16</v>
      </c>
      <c r="D7601" s="9"/>
    </row>
    <row r="7602" spans="1:4" x14ac:dyDescent="0.25">
      <c r="A7602" s="7" t="str">
        <f t="shared" si="118"/>
        <v>1994.4</v>
      </c>
      <c r="B7602" s="54">
        <v>34642</v>
      </c>
      <c r="C7602" s="52">
        <v>8.16</v>
      </c>
      <c r="D7602" s="9"/>
    </row>
    <row r="7603" spans="1:4" x14ac:dyDescent="0.25">
      <c r="A7603" s="7" t="str">
        <f t="shared" si="118"/>
        <v>1994.4</v>
      </c>
      <c r="B7603" s="54">
        <v>34641</v>
      </c>
      <c r="C7603" s="52">
        <v>8.11</v>
      </c>
      <c r="D7603" s="9"/>
    </row>
    <row r="7604" spans="1:4" x14ac:dyDescent="0.25">
      <c r="A7604" s="7" t="str">
        <f t="shared" si="118"/>
        <v>1994.4</v>
      </c>
      <c r="B7604" s="54">
        <v>34640</v>
      </c>
      <c r="C7604" s="52">
        <v>8.09</v>
      </c>
      <c r="D7604" s="9"/>
    </row>
    <row r="7605" spans="1:4" x14ac:dyDescent="0.25">
      <c r="A7605" s="7" t="str">
        <f t="shared" si="118"/>
        <v>1994.4</v>
      </c>
      <c r="B7605" s="54">
        <v>34639</v>
      </c>
      <c r="C7605" s="52">
        <v>8.06</v>
      </c>
      <c r="D7605" s="9"/>
    </row>
    <row r="7606" spans="1:4" x14ac:dyDescent="0.25">
      <c r="A7606" s="7" t="str">
        <f t="shared" si="118"/>
        <v>1994.4</v>
      </c>
      <c r="B7606" s="54">
        <v>34638</v>
      </c>
      <c r="C7606" s="52">
        <v>7.97</v>
      </c>
      <c r="D7606" s="9"/>
    </row>
    <row r="7607" spans="1:4" x14ac:dyDescent="0.25">
      <c r="A7607" s="7" t="str">
        <f t="shared" si="118"/>
        <v>1994.4</v>
      </c>
      <c r="B7607" s="54">
        <v>34635</v>
      </c>
      <c r="C7607" s="52">
        <v>7.96</v>
      </c>
      <c r="D7607" s="9"/>
    </row>
    <row r="7608" spans="1:4" x14ac:dyDescent="0.25">
      <c r="A7608" s="7" t="str">
        <f t="shared" si="118"/>
        <v>1994.4</v>
      </c>
      <c r="B7608" s="54">
        <v>34634</v>
      </c>
      <c r="C7608" s="52">
        <v>8.0500000000000007</v>
      </c>
      <c r="D7608" s="9"/>
    </row>
    <row r="7609" spans="1:4" x14ac:dyDescent="0.25">
      <c r="A7609" s="7" t="str">
        <f t="shared" si="118"/>
        <v>1994.4</v>
      </c>
      <c r="B7609" s="54">
        <v>34633</v>
      </c>
      <c r="C7609" s="52">
        <v>8.06</v>
      </c>
      <c r="D7609" s="9"/>
    </row>
    <row r="7610" spans="1:4" x14ac:dyDescent="0.25">
      <c r="A7610" s="7" t="str">
        <f t="shared" si="118"/>
        <v>1994.4</v>
      </c>
      <c r="B7610" s="54">
        <v>34632</v>
      </c>
      <c r="C7610" s="52">
        <v>8.06</v>
      </c>
      <c r="D7610" s="9"/>
    </row>
    <row r="7611" spans="1:4" x14ac:dyDescent="0.25">
      <c r="A7611" s="7" t="str">
        <f t="shared" si="118"/>
        <v>1994.4</v>
      </c>
      <c r="B7611" s="54">
        <v>34631</v>
      </c>
      <c r="C7611" s="52">
        <v>8.0399999999999991</v>
      </c>
      <c r="D7611" s="9"/>
    </row>
    <row r="7612" spans="1:4" x14ac:dyDescent="0.25">
      <c r="A7612" s="7" t="str">
        <f t="shared" si="118"/>
        <v>1994.4</v>
      </c>
      <c r="B7612" s="54">
        <v>34628</v>
      </c>
      <c r="C7612" s="52">
        <v>7.99</v>
      </c>
      <c r="D7612" s="9"/>
    </row>
    <row r="7613" spans="1:4" x14ac:dyDescent="0.25">
      <c r="A7613" s="7" t="str">
        <f t="shared" si="118"/>
        <v>1994.4</v>
      </c>
      <c r="B7613" s="54">
        <v>34627</v>
      </c>
      <c r="C7613" s="52">
        <v>8</v>
      </c>
      <c r="D7613" s="9"/>
    </row>
    <row r="7614" spans="1:4" x14ac:dyDescent="0.25">
      <c r="A7614" s="7" t="str">
        <f t="shared" si="118"/>
        <v>1994.4</v>
      </c>
      <c r="B7614" s="54">
        <v>34626</v>
      </c>
      <c r="C7614" s="52">
        <v>7.9</v>
      </c>
      <c r="D7614" s="9"/>
    </row>
    <row r="7615" spans="1:4" x14ac:dyDescent="0.25">
      <c r="A7615" s="7" t="str">
        <f t="shared" si="118"/>
        <v>1994.4</v>
      </c>
      <c r="B7615" s="54">
        <v>34625</v>
      </c>
      <c r="C7615" s="52">
        <v>7.86</v>
      </c>
      <c r="D7615" s="9"/>
    </row>
    <row r="7616" spans="1:4" x14ac:dyDescent="0.25">
      <c r="A7616" s="7" t="str">
        <f t="shared" si="118"/>
        <v>1994.4</v>
      </c>
      <c r="B7616" s="54">
        <v>34624</v>
      </c>
      <c r="C7616" s="52">
        <v>7.83</v>
      </c>
      <c r="D7616" s="9"/>
    </row>
    <row r="7617" spans="1:4" x14ac:dyDescent="0.25">
      <c r="A7617" s="7" t="str">
        <f t="shared" si="118"/>
        <v>1994.4</v>
      </c>
      <c r="B7617" s="54">
        <v>34621</v>
      </c>
      <c r="C7617" s="52">
        <v>7.83</v>
      </c>
      <c r="D7617" s="9"/>
    </row>
    <row r="7618" spans="1:4" x14ac:dyDescent="0.25">
      <c r="A7618" s="7" t="str">
        <f t="shared" si="118"/>
        <v>1994.4</v>
      </c>
      <c r="B7618" s="54">
        <v>34620</v>
      </c>
      <c r="C7618" s="52">
        <v>7.84</v>
      </c>
      <c r="D7618" s="9"/>
    </row>
    <row r="7619" spans="1:4" x14ac:dyDescent="0.25">
      <c r="A7619" s="7" t="str">
        <f t="shared" si="118"/>
        <v>1994.4</v>
      </c>
      <c r="B7619" s="54">
        <v>34619</v>
      </c>
      <c r="C7619" s="52">
        <v>7.89</v>
      </c>
      <c r="D7619" s="9"/>
    </row>
    <row r="7620" spans="1:4" x14ac:dyDescent="0.25">
      <c r="A7620" s="7" t="str">
        <f t="shared" ref="A7620:A7683" si="119">YEAR(B7620)&amp;"."&amp;INT((MONTH(B7620)-1)/3)+1</f>
        <v>1994.4</v>
      </c>
      <c r="B7620" s="54">
        <v>34618</v>
      </c>
      <c r="C7620" s="52">
        <v>7.86</v>
      </c>
      <c r="D7620" s="9"/>
    </row>
    <row r="7621" spans="1:4" x14ac:dyDescent="0.25">
      <c r="A7621" s="7" t="str">
        <f t="shared" si="119"/>
        <v>1994.4</v>
      </c>
      <c r="B7621" s="54">
        <v>34617</v>
      </c>
      <c r="C7621" s="52">
        <v>7.91</v>
      </c>
      <c r="D7621" s="9"/>
    </row>
    <row r="7622" spans="1:4" x14ac:dyDescent="0.25">
      <c r="A7622" s="7" t="str">
        <f t="shared" si="119"/>
        <v>1994.4</v>
      </c>
      <c r="B7622" s="54">
        <v>34614</v>
      </c>
      <c r="C7622" s="52">
        <v>7.91</v>
      </c>
      <c r="D7622" s="9"/>
    </row>
    <row r="7623" spans="1:4" x14ac:dyDescent="0.25">
      <c r="A7623" s="7" t="str">
        <f t="shared" si="119"/>
        <v>1994.4</v>
      </c>
      <c r="B7623" s="54">
        <v>34613</v>
      </c>
      <c r="C7623" s="52">
        <v>7.95</v>
      </c>
      <c r="D7623" s="9"/>
    </row>
    <row r="7624" spans="1:4" x14ac:dyDescent="0.25">
      <c r="A7624" s="7" t="str">
        <f t="shared" si="119"/>
        <v>1994.4</v>
      </c>
      <c r="B7624" s="54">
        <v>34612</v>
      </c>
      <c r="C7624" s="52">
        <v>7.95</v>
      </c>
      <c r="D7624" s="9"/>
    </row>
    <row r="7625" spans="1:4" x14ac:dyDescent="0.25">
      <c r="A7625" s="7" t="str">
        <f t="shared" si="119"/>
        <v>1994.4</v>
      </c>
      <c r="B7625" s="54">
        <v>34611</v>
      </c>
      <c r="C7625" s="52">
        <v>7.89</v>
      </c>
      <c r="D7625" s="9"/>
    </row>
    <row r="7626" spans="1:4" x14ac:dyDescent="0.25">
      <c r="A7626" s="7" t="str">
        <f t="shared" si="119"/>
        <v>1994.4</v>
      </c>
      <c r="B7626" s="54">
        <v>34610</v>
      </c>
      <c r="C7626" s="52">
        <v>7.86</v>
      </c>
      <c r="D7626" s="9"/>
    </row>
    <row r="7627" spans="1:4" x14ac:dyDescent="0.25">
      <c r="A7627" s="7" t="str">
        <f t="shared" si="119"/>
        <v>1994.3</v>
      </c>
      <c r="B7627" s="54">
        <v>34607</v>
      </c>
      <c r="C7627" s="52">
        <v>7.82</v>
      </c>
      <c r="D7627" s="9"/>
    </row>
    <row r="7628" spans="1:4" x14ac:dyDescent="0.25">
      <c r="A7628" s="7" t="str">
        <f t="shared" si="119"/>
        <v>1994.3</v>
      </c>
      <c r="B7628" s="54">
        <v>34606</v>
      </c>
      <c r="C7628" s="52">
        <v>7.86</v>
      </c>
      <c r="D7628" s="9"/>
    </row>
    <row r="7629" spans="1:4" x14ac:dyDescent="0.25">
      <c r="A7629" s="7" t="str">
        <f t="shared" si="119"/>
        <v>1994.3</v>
      </c>
      <c r="B7629" s="54">
        <v>34605</v>
      </c>
      <c r="C7629" s="52">
        <v>7.81</v>
      </c>
      <c r="D7629" s="9"/>
    </row>
    <row r="7630" spans="1:4" x14ac:dyDescent="0.25">
      <c r="A7630" s="7" t="str">
        <f t="shared" si="119"/>
        <v>1994.3</v>
      </c>
      <c r="B7630" s="54">
        <v>34604</v>
      </c>
      <c r="C7630" s="52">
        <v>7.85</v>
      </c>
      <c r="D7630" s="9"/>
    </row>
    <row r="7631" spans="1:4" x14ac:dyDescent="0.25">
      <c r="A7631" s="7" t="str">
        <f t="shared" si="119"/>
        <v>1994.3</v>
      </c>
      <c r="B7631" s="54">
        <v>34603</v>
      </c>
      <c r="C7631" s="52">
        <v>7.8</v>
      </c>
      <c r="D7631" s="9"/>
    </row>
    <row r="7632" spans="1:4" x14ac:dyDescent="0.25">
      <c r="A7632" s="7" t="str">
        <f t="shared" si="119"/>
        <v>1994.3</v>
      </c>
      <c r="B7632" s="54">
        <v>34600</v>
      </c>
      <c r="C7632" s="52">
        <v>7.8</v>
      </c>
      <c r="D7632" s="9"/>
    </row>
    <row r="7633" spans="1:4" x14ac:dyDescent="0.25">
      <c r="A7633" s="7" t="str">
        <f t="shared" si="119"/>
        <v>1994.3</v>
      </c>
      <c r="B7633" s="54">
        <v>34599</v>
      </c>
      <c r="C7633" s="52">
        <v>7.79</v>
      </c>
      <c r="D7633" s="9"/>
    </row>
    <row r="7634" spans="1:4" x14ac:dyDescent="0.25">
      <c r="A7634" s="7" t="str">
        <f t="shared" si="119"/>
        <v>1994.3</v>
      </c>
      <c r="B7634" s="54">
        <v>34598</v>
      </c>
      <c r="C7634" s="52">
        <v>7.8</v>
      </c>
      <c r="D7634" s="9"/>
    </row>
    <row r="7635" spans="1:4" x14ac:dyDescent="0.25">
      <c r="A7635" s="7" t="str">
        <f t="shared" si="119"/>
        <v>1994.3</v>
      </c>
      <c r="B7635" s="54">
        <v>34597</v>
      </c>
      <c r="C7635" s="52">
        <v>7.78</v>
      </c>
      <c r="D7635" s="9"/>
    </row>
    <row r="7636" spans="1:4" x14ac:dyDescent="0.25">
      <c r="A7636" s="7" t="str">
        <f t="shared" si="119"/>
        <v>1994.3</v>
      </c>
      <c r="B7636" s="54">
        <v>34596</v>
      </c>
      <c r="C7636" s="52">
        <v>7.75</v>
      </c>
      <c r="D7636" s="9"/>
    </row>
    <row r="7637" spans="1:4" x14ac:dyDescent="0.25">
      <c r="A7637" s="7" t="str">
        <f t="shared" si="119"/>
        <v>1994.3</v>
      </c>
      <c r="B7637" s="54">
        <v>34593</v>
      </c>
      <c r="C7637" s="52">
        <v>7.78</v>
      </c>
      <c r="D7637" s="9"/>
    </row>
    <row r="7638" spans="1:4" x14ac:dyDescent="0.25">
      <c r="A7638" s="7" t="str">
        <f t="shared" si="119"/>
        <v>1994.3</v>
      </c>
      <c r="B7638" s="54">
        <v>34592</v>
      </c>
      <c r="C7638" s="52">
        <v>7.64</v>
      </c>
      <c r="D7638" s="9"/>
    </row>
    <row r="7639" spans="1:4" x14ac:dyDescent="0.25">
      <c r="A7639" s="7" t="str">
        <f t="shared" si="119"/>
        <v>1994.3</v>
      </c>
      <c r="B7639" s="54">
        <v>34591</v>
      </c>
      <c r="C7639" s="52">
        <v>7.68</v>
      </c>
      <c r="D7639" s="9"/>
    </row>
    <row r="7640" spans="1:4" x14ac:dyDescent="0.25">
      <c r="A7640" s="7" t="str">
        <f t="shared" si="119"/>
        <v>1994.3</v>
      </c>
      <c r="B7640" s="54">
        <v>34590</v>
      </c>
      <c r="C7640" s="52">
        <v>7.7</v>
      </c>
      <c r="D7640" s="9"/>
    </row>
    <row r="7641" spans="1:4" x14ac:dyDescent="0.25">
      <c r="A7641" s="7" t="str">
        <f t="shared" si="119"/>
        <v>1994.3</v>
      </c>
      <c r="B7641" s="54">
        <v>34589</v>
      </c>
      <c r="C7641" s="52">
        <v>7.72</v>
      </c>
      <c r="D7641" s="9"/>
    </row>
    <row r="7642" spans="1:4" x14ac:dyDescent="0.25">
      <c r="A7642" s="7" t="str">
        <f t="shared" si="119"/>
        <v>1994.3</v>
      </c>
      <c r="B7642" s="54">
        <v>34586</v>
      </c>
      <c r="C7642" s="52">
        <v>7.71</v>
      </c>
      <c r="D7642" s="9"/>
    </row>
    <row r="7643" spans="1:4" x14ac:dyDescent="0.25">
      <c r="A7643" s="7" t="str">
        <f t="shared" si="119"/>
        <v>1994.3</v>
      </c>
      <c r="B7643" s="54">
        <v>34585</v>
      </c>
      <c r="C7643" s="52">
        <v>7.58</v>
      </c>
      <c r="D7643" s="9"/>
    </row>
    <row r="7644" spans="1:4" x14ac:dyDescent="0.25">
      <c r="A7644" s="7" t="str">
        <f t="shared" si="119"/>
        <v>1994.3</v>
      </c>
      <c r="B7644" s="54">
        <v>34584</v>
      </c>
      <c r="C7644" s="52">
        <v>7.58</v>
      </c>
      <c r="D7644" s="9"/>
    </row>
    <row r="7645" spans="1:4" x14ac:dyDescent="0.25">
      <c r="A7645" s="7" t="str">
        <f t="shared" si="119"/>
        <v>1994.3</v>
      </c>
      <c r="B7645" s="54">
        <v>34583</v>
      </c>
      <c r="C7645" s="52">
        <v>7.55</v>
      </c>
      <c r="D7645" s="9"/>
    </row>
    <row r="7646" spans="1:4" x14ac:dyDescent="0.25">
      <c r="A7646" s="7" t="str">
        <f t="shared" si="119"/>
        <v>1994.3</v>
      </c>
      <c r="B7646" s="54">
        <v>34579</v>
      </c>
      <c r="C7646" s="52">
        <v>7.5</v>
      </c>
      <c r="D7646" s="9"/>
    </row>
    <row r="7647" spans="1:4" x14ac:dyDescent="0.25">
      <c r="A7647" s="7" t="str">
        <f t="shared" si="119"/>
        <v>1994.3</v>
      </c>
      <c r="B7647" s="54">
        <v>34578</v>
      </c>
      <c r="C7647" s="52">
        <v>7.46</v>
      </c>
      <c r="D7647" s="9"/>
    </row>
    <row r="7648" spans="1:4" x14ac:dyDescent="0.25">
      <c r="A7648" s="7" t="str">
        <f t="shared" si="119"/>
        <v>1994.3</v>
      </c>
      <c r="B7648" s="54">
        <v>34577</v>
      </c>
      <c r="C7648" s="52">
        <v>7.46</v>
      </c>
      <c r="D7648" s="9"/>
    </row>
    <row r="7649" spans="1:4" x14ac:dyDescent="0.25">
      <c r="A7649" s="7" t="str">
        <f t="shared" si="119"/>
        <v>1994.3</v>
      </c>
      <c r="B7649" s="54">
        <v>34576</v>
      </c>
      <c r="C7649" s="52">
        <v>7.47</v>
      </c>
      <c r="D7649" s="9"/>
    </row>
    <row r="7650" spans="1:4" x14ac:dyDescent="0.25">
      <c r="A7650" s="7" t="str">
        <f t="shared" si="119"/>
        <v>1994.3</v>
      </c>
      <c r="B7650" s="54">
        <v>34575</v>
      </c>
      <c r="C7650" s="52">
        <v>7.5</v>
      </c>
      <c r="D7650" s="9"/>
    </row>
    <row r="7651" spans="1:4" x14ac:dyDescent="0.25">
      <c r="A7651" s="7" t="str">
        <f t="shared" si="119"/>
        <v>1994.3</v>
      </c>
      <c r="B7651" s="54">
        <v>34572</v>
      </c>
      <c r="C7651" s="52">
        <v>7.49</v>
      </c>
      <c r="D7651" s="9"/>
    </row>
    <row r="7652" spans="1:4" x14ac:dyDescent="0.25">
      <c r="A7652" s="7" t="str">
        <f t="shared" si="119"/>
        <v>1994.3</v>
      </c>
      <c r="B7652" s="54">
        <v>34571</v>
      </c>
      <c r="C7652" s="52">
        <v>7.55</v>
      </c>
      <c r="D7652" s="9"/>
    </row>
    <row r="7653" spans="1:4" x14ac:dyDescent="0.25">
      <c r="A7653" s="7" t="str">
        <f t="shared" si="119"/>
        <v>1994.3</v>
      </c>
      <c r="B7653" s="54">
        <v>34570</v>
      </c>
      <c r="C7653" s="52">
        <v>7.47</v>
      </c>
      <c r="D7653" s="9"/>
    </row>
    <row r="7654" spans="1:4" x14ac:dyDescent="0.25">
      <c r="A7654" s="7" t="str">
        <f t="shared" si="119"/>
        <v>1994.3</v>
      </c>
      <c r="B7654" s="54">
        <v>34569</v>
      </c>
      <c r="C7654" s="52">
        <v>7.54</v>
      </c>
      <c r="D7654" s="9"/>
    </row>
    <row r="7655" spans="1:4" x14ac:dyDescent="0.25">
      <c r="A7655" s="7" t="str">
        <f t="shared" si="119"/>
        <v>1994.3</v>
      </c>
      <c r="B7655" s="54">
        <v>34568</v>
      </c>
      <c r="C7655" s="52">
        <v>7.56</v>
      </c>
      <c r="D7655" s="9"/>
    </row>
    <row r="7656" spans="1:4" x14ac:dyDescent="0.25">
      <c r="A7656" s="7" t="str">
        <f t="shared" si="119"/>
        <v>1994.3</v>
      </c>
      <c r="B7656" s="54">
        <v>34565</v>
      </c>
      <c r="C7656" s="52">
        <v>7.5</v>
      </c>
      <c r="D7656" s="9"/>
    </row>
    <row r="7657" spans="1:4" x14ac:dyDescent="0.25">
      <c r="A7657" s="7" t="str">
        <f t="shared" si="119"/>
        <v>1994.3</v>
      </c>
      <c r="B7657" s="54">
        <v>34564</v>
      </c>
      <c r="C7657" s="52">
        <v>7.5</v>
      </c>
      <c r="D7657" s="9"/>
    </row>
    <row r="7658" spans="1:4" x14ac:dyDescent="0.25">
      <c r="A7658" s="7" t="str">
        <f t="shared" si="119"/>
        <v>1994.3</v>
      </c>
      <c r="B7658" s="54">
        <v>34563</v>
      </c>
      <c r="C7658" s="52">
        <v>7.39</v>
      </c>
      <c r="D7658" s="9"/>
    </row>
    <row r="7659" spans="1:4" x14ac:dyDescent="0.25">
      <c r="A7659" s="7" t="str">
        <f t="shared" si="119"/>
        <v>1994.3</v>
      </c>
      <c r="B7659" s="54">
        <v>34562</v>
      </c>
      <c r="C7659" s="52">
        <v>7.39</v>
      </c>
      <c r="D7659" s="9"/>
    </row>
    <row r="7660" spans="1:4" x14ac:dyDescent="0.25">
      <c r="A7660" s="7" t="str">
        <f t="shared" si="119"/>
        <v>1994.3</v>
      </c>
      <c r="B7660" s="54">
        <v>34561</v>
      </c>
      <c r="C7660" s="52">
        <v>7.51</v>
      </c>
      <c r="D7660" s="9"/>
    </row>
    <row r="7661" spans="1:4" x14ac:dyDescent="0.25">
      <c r="A7661" s="7" t="str">
        <f t="shared" si="119"/>
        <v>1994.3</v>
      </c>
      <c r="B7661" s="54">
        <v>34558</v>
      </c>
      <c r="C7661" s="52">
        <v>7.48</v>
      </c>
      <c r="D7661" s="9"/>
    </row>
    <row r="7662" spans="1:4" x14ac:dyDescent="0.25">
      <c r="A7662" s="7" t="str">
        <f t="shared" si="119"/>
        <v>1994.3</v>
      </c>
      <c r="B7662" s="54">
        <v>34557</v>
      </c>
      <c r="C7662" s="52">
        <v>7.56</v>
      </c>
      <c r="D7662" s="9"/>
    </row>
    <row r="7663" spans="1:4" x14ac:dyDescent="0.25">
      <c r="A7663" s="7" t="str">
        <f t="shared" si="119"/>
        <v>1994.3</v>
      </c>
      <c r="B7663" s="54">
        <v>34556</v>
      </c>
      <c r="C7663" s="52">
        <v>7.58</v>
      </c>
      <c r="D7663" s="9"/>
    </row>
    <row r="7664" spans="1:4" x14ac:dyDescent="0.25">
      <c r="A7664" s="7" t="str">
        <f t="shared" si="119"/>
        <v>1994.3</v>
      </c>
      <c r="B7664" s="54">
        <v>34555</v>
      </c>
      <c r="C7664" s="52">
        <v>7.57</v>
      </c>
      <c r="D7664" s="9"/>
    </row>
    <row r="7665" spans="1:4" x14ac:dyDescent="0.25">
      <c r="A7665" s="7" t="str">
        <f t="shared" si="119"/>
        <v>1994.3</v>
      </c>
      <c r="B7665" s="54">
        <v>34554</v>
      </c>
      <c r="C7665" s="52">
        <v>7.53</v>
      </c>
      <c r="D7665" s="9"/>
    </row>
    <row r="7666" spans="1:4" x14ac:dyDescent="0.25">
      <c r="A7666" s="7" t="str">
        <f t="shared" si="119"/>
        <v>1994.3</v>
      </c>
      <c r="B7666" s="54">
        <v>34551</v>
      </c>
      <c r="C7666" s="52">
        <v>7.54</v>
      </c>
      <c r="D7666" s="9"/>
    </row>
    <row r="7667" spans="1:4" x14ac:dyDescent="0.25">
      <c r="A7667" s="7" t="str">
        <f t="shared" si="119"/>
        <v>1994.3</v>
      </c>
      <c r="B7667" s="54">
        <v>34550</v>
      </c>
      <c r="C7667" s="52">
        <v>7.4</v>
      </c>
      <c r="D7667" s="9"/>
    </row>
    <row r="7668" spans="1:4" x14ac:dyDescent="0.25">
      <c r="A7668" s="7" t="str">
        <f t="shared" si="119"/>
        <v>1994.3</v>
      </c>
      <c r="B7668" s="54">
        <v>34549</v>
      </c>
      <c r="C7668" s="52">
        <v>7.38</v>
      </c>
      <c r="D7668" s="9"/>
    </row>
    <row r="7669" spans="1:4" x14ac:dyDescent="0.25">
      <c r="A7669" s="7" t="str">
        <f t="shared" si="119"/>
        <v>1994.3</v>
      </c>
      <c r="B7669" s="54">
        <v>34548</v>
      </c>
      <c r="C7669" s="52">
        <v>7.4</v>
      </c>
      <c r="D7669" s="9"/>
    </row>
    <row r="7670" spans="1:4" x14ac:dyDescent="0.25">
      <c r="A7670" s="7" t="str">
        <f t="shared" si="119"/>
        <v>1994.3</v>
      </c>
      <c r="B7670" s="54">
        <v>34547</v>
      </c>
      <c r="C7670" s="52">
        <v>7.41</v>
      </c>
      <c r="D7670" s="9"/>
    </row>
    <row r="7671" spans="1:4" x14ac:dyDescent="0.25">
      <c r="A7671" s="7" t="str">
        <f t="shared" si="119"/>
        <v>1994.3</v>
      </c>
      <c r="B7671" s="54">
        <v>34544</v>
      </c>
      <c r="C7671" s="52">
        <v>7.39</v>
      </c>
      <c r="D7671" s="9"/>
    </row>
    <row r="7672" spans="1:4" x14ac:dyDescent="0.25">
      <c r="A7672" s="7" t="str">
        <f t="shared" si="119"/>
        <v>1994.3</v>
      </c>
      <c r="B7672" s="54">
        <v>34543</v>
      </c>
      <c r="C7672" s="52">
        <v>7.55</v>
      </c>
      <c r="D7672" s="9"/>
    </row>
    <row r="7673" spans="1:4" x14ac:dyDescent="0.25">
      <c r="A7673" s="7" t="str">
        <f t="shared" si="119"/>
        <v>1994.3</v>
      </c>
      <c r="B7673" s="54">
        <v>34542</v>
      </c>
      <c r="C7673" s="52">
        <v>7.6</v>
      </c>
      <c r="D7673" s="9"/>
    </row>
    <row r="7674" spans="1:4" x14ac:dyDescent="0.25">
      <c r="A7674" s="7" t="str">
        <f t="shared" si="119"/>
        <v>1994.3</v>
      </c>
      <c r="B7674" s="54">
        <v>34541</v>
      </c>
      <c r="C7674" s="52">
        <v>7.55</v>
      </c>
      <c r="D7674" s="9"/>
    </row>
    <row r="7675" spans="1:4" x14ac:dyDescent="0.25">
      <c r="A7675" s="7" t="str">
        <f t="shared" si="119"/>
        <v>1994.3</v>
      </c>
      <c r="B7675" s="54">
        <v>34540</v>
      </c>
      <c r="C7675" s="52">
        <v>7.53</v>
      </c>
      <c r="D7675" s="9"/>
    </row>
    <row r="7676" spans="1:4" x14ac:dyDescent="0.25">
      <c r="A7676" s="7" t="str">
        <f t="shared" si="119"/>
        <v>1994.3</v>
      </c>
      <c r="B7676" s="54">
        <v>34537</v>
      </c>
      <c r="C7676" s="52">
        <v>7.56</v>
      </c>
      <c r="D7676" s="9"/>
    </row>
    <row r="7677" spans="1:4" x14ac:dyDescent="0.25">
      <c r="A7677" s="7" t="str">
        <f t="shared" si="119"/>
        <v>1994.3</v>
      </c>
      <c r="B7677" s="54">
        <v>34536</v>
      </c>
      <c r="C7677" s="52">
        <v>7.55</v>
      </c>
      <c r="D7677" s="9"/>
    </row>
    <row r="7678" spans="1:4" x14ac:dyDescent="0.25">
      <c r="A7678" s="7" t="str">
        <f t="shared" si="119"/>
        <v>1994.3</v>
      </c>
      <c r="B7678" s="54">
        <v>34535</v>
      </c>
      <c r="C7678" s="52">
        <v>7.55</v>
      </c>
      <c r="D7678" s="9"/>
    </row>
    <row r="7679" spans="1:4" x14ac:dyDescent="0.25">
      <c r="A7679" s="7" t="str">
        <f t="shared" si="119"/>
        <v>1994.3</v>
      </c>
      <c r="B7679" s="54">
        <v>34534</v>
      </c>
      <c r="C7679" s="52">
        <v>7.47</v>
      </c>
      <c r="D7679" s="9"/>
    </row>
    <row r="7680" spans="1:4" x14ac:dyDescent="0.25">
      <c r="A7680" s="7" t="str">
        <f t="shared" si="119"/>
        <v>1994.3</v>
      </c>
      <c r="B7680" s="54">
        <v>34533</v>
      </c>
      <c r="C7680" s="52">
        <v>7.51</v>
      </c>
      <c r="D7680" s="9"/>
    </row>
    <row r="7681" spans="1:4" x14ac:dyDescent="0.25">
      <c r="A7681" s="7" t="str">
        <f t="shared" si="119"/>
        <v>1994.3</v>
      </c>
      <c r="B7681" s="54">
        <v>34530</v>
      </c>
      <c r="C7681" s="52">
        <v>7.55</v>
      </c>
      <c r="D7681" s="9"/>
    </row>
    <row r="7682" spans="1:4" x14ac:dyDescent="0.25">
      <c r="A7682" s="7" t="str">
        <f t="shared" si="119"/>
        <v>1994.3</v>
      </c>
      <c r="B7682" s="54">
        <v>34529</v>
      </c>
      <c r="C7682" s="52">
        <v>7.54</v>
      </c>
      <c r="D7682" s="9"/>
    </row>
    <row r="7683" spans="1:4" x14ac:dyDescent="0.25">
      <c r="A7683" s="7" t="str">
        <f t="shared" si="119"/>
        <v>1994.3</v>
      </c>
      <c r="B7683" s="54">
        <v>34528</v>
      </c>
      <c r="C7683" s="52">
        <v>7.68</v>
      </c>
      <c r="D7683" s="9"/>
    </row>
    <row r="7684" spans="1:4" x14ac:dyDescent="0.25">
      <c r="A7684" s="7" t="str">
        <f t="shared" ref="A7684:A7747" si="120">YEAR(B7684)&amp;"."&amp;INT((MONTH(B7684)-1)/3)+1</f>
        <v>1994.3</v>
      </c>
      <c r="B7684" s="54">
        <v>34527</v>
      </c>
      <c r="C7684" s="52">
        <v>7.69</v>
      </c>
      <c r="D7684" s="9"/>
    </row>
    <row r="7685" spans="1:4" x14ac:dyDescent="0.25">
      <c r="A7685" s="7" t="str">
        <f t="shared" si="120"/>
        <v>1994.3</v>
      </c>
      <c r="B7685" s="54">
        <v>34526</v>
      </c>
      <c r="C7685" s="52">
        <v>7.73</v>
      </c>
      <c r="D7685" s="9"/>
    </row>
    <row r="7686" spans="1:4" x14ac:dyDescent="0.25">
      <c r="A7686" s="7" t="str">
        <f t="shared" si="120"/>
        <v>1994.3</v>
      </c>
      <c r="B7686" s="54">
        <v>34523</v>
      </c>
      <c r="C7686" s="52">
        <v>7.7</v>
      </c>
      <c r="D7686" s="9"/>
    </row>
    <row r="7687" spans="1:4" x14ac:dyDescent="0.25">
      <c r="A7687" s="7" t="str">
        <f t="shared" si="120"/>
        <v>1994.3</v>
      </c>
      <c r="B7687" s="54">
        <v>34522</v>
      </c>
      <c r="C7687" s="52">
        <v>7.6</v>
      </c>
      <c r="D7687" s="9"/>
    </row>
    <row r="7688" spans="1:4" x14ac:dyDescent="0.25">
      <c r="A7688" s="7" t="str">
        <f t="shared" si="120"/>
        <v>1994.3</v>
      </c>
      <c r="B7688" s="54">
        <v>34521</v>
      </c>
      <c r="C7688" s="52">
        <v>7.61</v>
      </c>
      <c r="D7688" s="9"/>
    </row>
    <row r="7689" spans="1:4" x14ac:dyDescent="0.25">
      <c r="A7689" s="7" t="str">
        <f t="shared" si="120"/>
        <v>1994.3</v>
      </c>
      <c r="B7689" s="54">
        <v>34520</v>
      </c>
      <c r="C7689" s="52">
        <v>7.6</v>
      </c>
      <c r="D7689" s="9"/>
    </row>
    <row r="7690" spans="1:4" x14ac:dyDescent="0.25">
      <c r="A7690" s="7" t="str">
        <f t="shared" si="120"/>
        <v>1994.3</v>
      </c>
      <c r="B7690" s="54">
        <v>34516</v>
      </c>
      <c r="C7690" s="52">
        <v>7.62</v>
      </c>
      <c r="D7690" s="9"/>
    </row>
    <row r="7691" spans="1:4" x14ac:dyDescent="0.25">
      <c r="A7691" s="7" t="str">
        <f t="shared" si="120"/>
        <v>1994.2</v>
      </c>
      <c r="B7691" s="54">
        <v>34515</v>
      </c>
      <c r="C7691" s="52">
        <v>7.63</v>
      </c>
      <c r="D7691" s="9"/>
    </row>
    <row r="7692" spans="1:4" x14ac:dyDescent="0.25">
      <c r="A7692" s="7" t="str">
        <f t="shared" si="120"/>
        <v>1994.2</v>
      </c>
      <c r="B7692" s="54">
        <v>34514</v>
      </c>
      <c r="C7692" s="52">
        <v>7.51</v>
      </c>
      <c r="D7692" s="9"/>
    </row>
    <row r="7693" spans="1:4" x14ac:dyDescent="0.25">
      <c r="A7693" s="7" t="str">
        <f t="shared" si="120"/>
        <v>1994.2</v>
      </c>
      <c r="B7693" s="54">
        <v>34513</v>
      </c>
      <c r="C7693" s="52">
        <v>7.53</v>
      </c>
      <c r="D7693" s="9"/>
    </row>
    <row r="7694" spans="1:4" x14ac:dyDescent="0.25">
      <c r="A7694" s="7" t="str">
        <f t="shared" si="120"/>
        <v>1994.2</v>
      </c>
      <c r="B7694" s="54">
        <v>34512</v>
      </c>
      <c r="C7694" s="52">
        <v>7.46</v>
      </c>
      <c r="D7694" s="9"/>
    </row>
    <row r="7695" spans="1:4" x14ac:dyDescent="0.25">
      <c r="A7695" s="7" t="str">
        <f t="shared" si="120"/>
        <v>1994.2</v>
      </c>
      <c r="B7695" s="54">
        <v>34509</v>
      </c>
      <c r="C7695" s="52">
        <v>7.52</v>
      </c>
      <c r="D7695" s="9"/>
    </row>
    <row r="7696" spans="1:4" x14ac:dyDescent="0.25">
      <c r="A7696" s="7" t="str">
        <f t="shared" si="120"/>
        <v>1994.2</v>
      </c>
      <c r="B7696" s="54">
        <v>34508</v>
      </c>
      <c r="C7696" s="52">
        <v>7.4</v>
      </c>
      <c r="D7696" s="9"/>
    </row>
    <row r="7697" spans="1:4" x14ac:dyDescent="0.25">
      <c r="A7697" s="7" t="str">
        <f t="shared" si="120"/>
        <v>1994.2</v>
      </c>
      <c r="B7697" s="54">
        <v>34507</v>
      </c>
      <c r="C7697" s="52">
        <v>7.41</v>
      </c>
      <c r="D7697" s="9"/>
    </row>
    <row r="7698" spans="1:4" x14ac:dyDescent="0.25">
      <c r="A7698" s="7" t="str">
        <f t="shared" si="120"/>
        <v>1994.2</v>
      </c>
      <c r="B7698" s="54">
        <v>34506</v>
      </c>
      <c r="C7698" s="52">
        <v>7.51</v>
      </c>
      <c r="D7698" s="9"/>
    </row>
    <row r="7699" spans="1:4" x14ac:dyDescent="0.25">
      <c r="A7699" s="7" t="str">
        <f t="shared" si="120"/>
        <v>1994.2</v>
      </c>
      <c r="B7699" s="54">
        <v>34505</v>
      </c>
      <c r="C7699" s="52">
        <v>7.46</v>
      </c>
      <c r="D7699" s="9"/>
    </row>
    <row r="7700" spans="1:4" x14ac:dyDescent="0.25">
      <c r="A7700" s="7" t="str">
        <f t="shared" si="120"/>
        <v>1994.2</v>
      </c>
      <c r="B7700" s="54">
        <v>34502</v>
      </c>
      <c r="C7700" s="52">
        <v>7.45</v>
      </c>
      <c r="D7700" s="9"/>
    </row>
    <row r="7701" spans="1:4" x14ac:dyDescent="0.25">
      <c r="A7701" s="7" t="str">
        <f t="shared" si="120"/>
        <v>1994.2</v>
      </c>
      <c r="B7701" s="54">
        <v>34501</v>
      </c>
      <c r="C7701" s="52">
        <v>7.38</v>
      </c>
      <c r="D7701" s="9"/>
    </row>
    <row r="7702" spans="1:4" x14ac:dyDescent="0.25">
      <c r="A7702" s="7" t="str">
        <f t="shared" si="120"/>
        <v>1994.2</v>
      </c>
      <c r="B7702" s="54">
        <v>34500</v>
      </c>
      <c r="C7702" s="52">
        <v>7.41</v>
      </c>
      <c r="D7702" s="9"/>
    </row>
    <row r="7703" spans="1:4" x14ac:dyDescent="0.25">
      <c r="A7703" s="7" t="str">
        <f t="shared" si="120"/>
        <v>1994.2</v>
      </c>
      <c r="B7703" s="54">
        <v>34499</v>
      </c>
      <c r="C7703" s="52">
        <v>7.31</v>
      </c>
      <c r="D7703" s="9"/>
    </row>
    <row r="7704" spans="1:4" x14ac:dyDescent="0.25">
      <c r="A7704" s="7" t="str">
        <f t="shared" si="120"/>
        <v>1994.2</v>
      </c>
      <c r="B7704" s="54">
        <v>34498</v>
      </c>
      <c r="C7704" s="52">
        <v>7.36</v>
      </c>
      <c r="D7704" s="9"/>
    </row>
    <row r="7705" spans="1:4" x14ac:dyDescent="0.25">
      <c r="A7705" s="7" t="str">
        <f t="shared" si="120"/>
        <v>1994.2</v>
      </c>
      <c r="B7705" s="54">
        <v>34495</v>
      </c>
      <c r="C7705" s="52">
        <v>7.32</v>
      </c>
      <c r="D7705" s="9"/>
    </row>
    <row r="7706" spans="1:4" x14ac:dyDescent="0.25">
      <c r="A7706" s="7" t="str">
        <f t="shared" si="120"/>
        <v>1994.2</v>
      </c>
      <c r="B7706" s="54">
        <v>34494</v>
      </c>
      <c r="C7706" s="52">
        <v>7.28</v>
      </c>
      <c r="D7706" s="9"/>
    </row>
    <row r="7707" spans="1:4" x14ac:dyDescent="0.25">
      <c r="A7707" s="7" t="str">
        <f t="shared" si="120"/>
        <v>1994.2</v>
      </c>
      <c r="B7707" s="54">
        <v>34493</v>
      </c>
      <c r="C7707" s="52">
        <v>7.28</v>
      </c>
      <c r="D7707" s="9"/>
    </row>
    <row r="7708" spans="1:4" x14ac:dyDescent="0.25">
      <c r="A7708" s="7" t="str">
        <f t="shared" si="120"/>
        <v>1994.2</v>
      </c>
      <c r="B7708" s="54">
        <v>34492</v>
      </c>
      <c r="C7708" s="52">
        <v>7.26</v>
      </c>
      <c r="D7708" s="9"/>
    </row>
    <row r="7709" spans="1:4" x14ac:dyDescent="0.25">
      <c r="A7709" s="7" t="str">
        <f t="shared" si="120"/>
        <v>1994.2</v>
      </c>
      <c r="B7709" s="54">
        <v>34491</v>
      </c>
      <c r="C7709" s="52">
        <v>7.21</v>
      </c>
      <c r="D7709" s="9"/>
    </row>
    <row r="7710" spans="1:4" x14ac:dyDescent="0.25">
      <c r="A7710" s="7" t="str">
        <f t="shared" si="120"/>
        <v>1994.2</v>
      </c>
      <c r="B7710" s="54">
        <v>34488</v>
      </c>
      <c r="C7710" s="52">
        <v>7.26</v>
      </c>
      <c r="D7710" s="9"/>
    </row>
    <row r="7711" spans="1:4" x14ac:dyDescent="0.25">
      <c r="A7711" s="7" t="str">
        <f t="shared" si="120"/>
        <v>1994.2</v>
      </c>
      <c r="B7711" s="54">
        <v>34487</v>
      </c>
      <c r="C7711" s="52">
        <v>7.35</v>
      </c>
      <c r="D7711" s="9"/>
    </row>
    <row r="7712" spans="1:4" x14ac:dyDescent="0.25">
      <c r="A7712" s="7" t="str">
        <f t="shared" si="120"/>
        <v>1994.2</v>
      </c>
      <c r="B7712" s="54">
        <v>34486</v>
      </c>
      <c r="C7712" s="52">
        <v>7.39</v>
      </c>
      <c r="D7712" s="9"/>
    </row>
    <row r="7713" spans="1:4" x14ac:dyDescent="0.25">
      <c r="A7713" s="7" t="str">
        <f t="shared" si="120"/>
        <v>1994.2</v>
      </c>
      <c r="B7713" s="54">
        <v>34485</v>
      </c>
      <c r="C7713" s="52">
        <v>7.44</v>
      </c>
      <c r="D7713" s="9"/>
    </row>
    <row r="7714" spans="1:4" x14ac:dyDescent="0.25">
      <c r="A7714" s="7" t="str">
        <f t="shared" si="120"/>
        <v>1994.2</v>
      </c>
      <c r="B7714" s="54">
        <v>34481</v>
      </c>
      <c r="C7714" s="52">
        <v>7.4</v>
      </c>
      <c r="D7714" s="9"/>
    </row>
    <row r="7715" spans="1:4" x14ac:dyDescent="0.25">
      <c r="A7715" s="7" t="str">
        <f t="shared" si="120"/>
        <v>1994.2</v>
      </c>
      <c r="B7715" s="54">
        <v>34480</v>
      </c>
      <c r="C7715" s="52">
        <v>7.37</v>
      </c>
      <c r="D7715" s="9"/>
    </row>
    <row r="7716" spans="1:4" x14ac:dyDescent="0.25">
      <c r="A7716" s="7" t="str">
        <f t="shared" si="120"/>
        <v>1994.2</v>
      </c>
      <c r="B7716" s="54">
        <v>34479</v>
      </c>
      <c r="C7716" s="52">
        <v>7.37</v>
      </c>
      <c r="D7716" s="9"/>
    </row>
    <row r="7717" spans="1:4" x14ac:dyDescent="0.25">
      <c r="A7717" s="7" t="str">
        <f t="shared" si="120"/>
        <v>1994.2</v>
      </c>
      <c r="B7717" s="54">
        <v>34478</v>
      </c>
      <c r="C7717" s="52">
        <v>7.41</v>
      </c>
      <c r="D7717" s="9"/>
    </row>
    <row r="7718" spans="1:4" x14ac:dyDescent="0.25">
      <c r="A7718" s="7" t="str">
        <f t="shared" si="120"/>
        <v>1994.2</v>
      </c>
      <c r="B7718" s="54">
        <v>34477</v>
      </c>
      <c r="C7718" s="52">
        <v>7.44</v>
      </c>
      <c r="D7718" s="9"/>
    </row>
    <row r="7719" spans="1:4" x14ac:dyDescent="0.25">
      <c r="A7719" s="7" t="str">
        <f t="shared" si="120"/>
        <v>1994.2</v>
      </c>
      <c r="B7719" s="54">
        <v>34474</v>
      </c>
      <c r="C7719" s="52">
        <v>7.3</v>
      </c>
      <c r="D7719" s="9"/>
    </row>
    <row r="7720" spans="1:4" x14ac:dyDescent="0.25">
      <c r="A7720" s="7" t="str">
        <f t="shared" si="120"/>
        <v>1994.2</v>
      </c>
      <c r="B7720" s="54">
        <v>34473</v>
      </c>
      <c r="C7720" s="52">
        <v>7.24</v>
      </c>
      <c r="D7720" s="9"/>
    </row>
    <row r="7721" spans="1:4" x14ac:dyDescent="0.25">
      <c r="A7721" s="7" t="str">
        <f t="shared" si="120"/>
        <v>1994.2</v>
      </c>
      <c r="B7721" s="54">
        <v>34472</v>
      </c>
      <c r="C7721" s="52">
        <v>7.27</v>
      </c>
      <c r="D7721" s="9"/>
    </row>
    <row r="7722" spans="1:4" x14ac:dyDescent="0.25">
      <c r="A7722" s="7" t="str">
        <f t="shared" si="120"/>
        <v>1994.2</v>
      </c>
      <c r="B7722" s="54">
        <v>34471</v>
      </c>
      <c r="C7722" s="52">
        <v>7.27</v>
      </c>
      <c r="D7722" s="9"/>
    </row>
    <row r="7723" spans="1:4" x14ac:dyDescent="0.25">
      <c r="A7723" s="7" t="str">
        <f t="shared" si="120"/>
        <v>1994.2</v>
      </c>
      <c r="B7723" s="54">
        <v>34470</v>
      </c>
      <c r="C7723" s="52">
        <v>7.46</v>
      </c>
      <c r="D7723" s="9"/>
    </row>
    <row r="7724" spans="1:4" x14ac:dyDescent="0.25">
      <c r="A7724" s="7" t="str">
        <f t="shared" si="120"/>
        <v>1994.2</v>
      </c>
      <c r="B7724" s="54">
        <v>34467</v>
      </c>
      <c r="C7724" s="52">
        <v>7.5</v>
      </c>
      <c r="D7724" s="9"/>
    </row>
    <row r="7725" spans="1:4" x14ac:dyDescent="0.25">
      <c r="A7725" s="7" t="str">
        <f t="shared" si="120"/>
        <v>1994.2</v>
      </c>
      <c r="B7725" s="54">
        <v>34466</v>
      </c>
      <c r="C7725" s="52">
        <v>7.57</v>
      </c>
      <c r="D7725" s="9"/>
    </row>
    <row r="7726" spans="1:4" x14ac:dyDescent="0.25">
      <c r="A7726" s="7" t="str">
        <f t="shared" si="120"/>
        <v>1994.2</v>
      </c>
      <c r="B7726" s="54">
        <v>34465</v>
      </c>
      <c r="C7726" s="52">
        <v>7.6</v>
      </c>
      <c r="D7726" s="9"/>
    </row>
    <row r="7727" spans="1:4" x14ac:dyDescent="0.25">
      <c r="A7727" s="7" t="str">
        <f t="shared" si="120"/>
        <v>1994.2</v>
      </c>
      <c r="B7727" s="54">
        <v>34464</v>
      </c>
      <c r="C7727" s="52">
        <v>7.5</v>
      </c>
      <c r="D7727" s="9"/>
    </row>
    <row r="7728" spans="1:4" x14ac:dyDescent="0.25">
      <c r="A7728" s="7" t="str">
        <f t="shared" si="120"/>
        <v>1994.2</v>
      </c>
      <c r="B7728" s="54">
        <v>34463</v>
      </c>
      <c r="C7728" s="52">
        <v>7.63</v>
      </c>
      <c r="D7728" s="9"/>
    </row>
    <row r="7729" spans="1:4" x14ac:dyDescent="0.25">
      <c r="A7729" s="7" t="str">
        <f t="shared" si="120"/>
        <v>1994.2</v>
      </c>
      <c r="B7729" s="54">
        <v>34460</v>
      </c>
      <c r="C7729" s="52">
        <v>7.53</v>
      </c>
      <c r="D7729" s="9"/>
    </row>
    <row r="7730" spans="1:4" x14ac:dyDescent="0.25">
      <c r="A7730" s="7" t="str">
        <f t="shared" si="120"/>
        <v>1994.2</v>
      </c>
      <c r="B7730" s="54">
        <v>34459</v>
      </c>
      <c r="C7730" s="52">
        <v>7.33</v>
      </c>
      <c r="D7730" s="9"/>
    </row>
    <row r="7731" spans="1:4" x14ac:dyDescent="0.25">
      <c r="A7731" s="7" t="str">
        <f t="shared" si="120"/>
        <v>1994.2</v>
      </c>
      <c r="B7731" s="54">
        <v>34458</v>
      </c>
      <c r="C7731" s="52">
        <v>7.35</v>
      </c>
      <c r="D7731" s="9"/>
    </row>
    <row r="7732" spans="1:4" x14ac:dyDescent="0.25">
      <c r="A7732" s="7" t="str">
        <f t="shared" si="120"/>
        <v>1994.2</v>
      </c>
      <c r="B7732" s="54">
        <v>34457</v>
      </c>
      <c r="C7732" s="52">
        <v>7.35</v>
      </c>
      <c r="D7732" s="9"/>
    </row>
    <row r="7733" spans="1:4" x14ac:dyDescent="0.25">
      <c r="A7733" s="7" t="str">
        <f t="shared" si="120"/>
        <v>1994.2</v>
      </c>
      <c r="B7733" s="54">
        <v>34456</v>
      </c>
      <c r="C7733" s="52">
        <v>7.33</v>
      </c>
      <c r="D7733" s="9"/>
    </row>
    <row r="7734" spans="1:4" x14ac:dyDescent="0.25">
      <c r="A7734" s="7" t="str">
        <f t="shared" si="120"/>
        <v>1994.2</v>
      </c>
      <c r="B7734" s="54">
        <v>34453</v>
      </c>
      <c r="C7734" s="52">
        <v>7.31</v>
      </c>
      <c r="D7734" s="9"/>
    </row>
    <row r="7735" spans="1:4" x14ac:dyDescent="0.25">
      <c r="A7735" s="7" t="str">
        <f t="shared" si="120"/>
        <v>1994.2</v>
      </c>
      <c r="B7735" s="54">
        <v>34452</v>
      </c>
      <c r="C7735" s="52">
        <v>7.29</v>
      </c>
      <c r="D7735" s="9"/>
    </row>
    <row r="7736" spans="1:4" x14ac:dyDescent="0.25">
      <c r="A7736" s="7" t="str">
        <f t="shared" si="120"/>
        <v>1994.2</v>
      </c>
      <c r="B7736" s="54">
        <v>34450</v>
      </c>
      <c r="C7736" s="52">
        <v>7.12</v>
      </c>
      <c r="D7736" s="9"/>
    </row>
    <row r="7737" spans="1:4" x14ac:dyDescent="0.25">
      <c r="A7737" s="7" t="str">
        <f t="shared" si="120"/>
        <v>1994.2</v>
      </c>
      <c r="B7737" s="54">
        <v>34449</v>
      </c>
      <c r="C7737" s="52">
        <v>7.14</v>
      </c>
      <c r="D7737" s="9"/>
    </row>
    <row r="7738" spans="1:4" x14ac:dyDescent="0.25">
      <c r="A7738" s="7" t="str">
        <f t="shared" si="120"/>
        <v>1994.2</v>
      </c>
      <c r="B7738" s="54">
        <v>34446</v>
      </c>
      <c r="C7738" s="52">
        <v>7.21</v>
      </c>
      <c r="D7738" s="9"/>
    </row>
    <row r="7739" spans="1:4" x14ac:dyDescent="0.25">
      <c r="A7739" s="7" t="str">
        <f t="shared" si="120"/>
        <v>1994.2</v>
      </c>
      <c r="B7739" s="54">
        <v>34445</v>
      </c>
      <c r="C7739" s="52">
        <v>7.22</v>
      </c>
      <c r="D7739" s="9"/>
    </row>
    <row r="7740" spans="1:4" x14ac:dyDescent="0.25">
      <c r="A7740" s="7" t="str">
        <f t="shared" si="120"/>
        <v>1994.2</v>
      </c>
      <c r="B7740" s="54">
        <v>34444</v>
      </c>
      <c r="C7740" s="52">
        <v>7.33</v>
      </c>
      <c r="D7740" s="9"/>
    </row>
    <row r="7741" spans="1:4" x14ac:dyDescent="0.25">
      <c r="A7741" s="7" t="str">
        <f t="shared" si="120"/>
        <v>1994.2</v>
      </c>
      <c r="B7741" s="54">
        <v>34443</v>
      </c>
      <c r="C7741" s="52">
        <v>7.37</v>
      </c>
      <c r="D7741" s="9"/>
    </row>
    <row r="7742" spans="1:4" x14ac:dyDescent="0.25">
      <c r="A7742" s="7" t="str">
        <f t="shared" si="120"/>
        <v>1994.2</v>
      </c>
      <c r="B7742" s="54">
        <v>34442</v>
      </c>
      <c r="C7742" s="52">
        <v>7.41</v>
      </c>
      <c r="D7742" s="9"/>
    </row>
    <row r="7743" spans="1:4" x14ac:dyDescent="0.25">
      <c r="A7743" s="7" t="str">
        <f t="shared" si="120"/>
        <v>1994.2</v>
      </c>
      <c r="B7743" s="54">
        <v>34439</v>
      </c>
      <c r="C7743" s="52">
        <v>7.29</v>
      </c>
      <c r="D7743" s="9"/>
    </row>
    <row r="7744" spans="1:4" x14ac:dyDescent="0.25">
      <c r="A7744" s="7" t="str">
        <f t="shared" si="120"/>
        <v>1994.2</v>
      </c>
      <c r="B7744" s="54">
        <v>34438</v>
      </c>
      <c r="C7744" s="52">
        <v>7.29</v>
      </c>
      <c r="D7744" s="9"/>
    </row>
    <row r="7745" spans="1:4" x14ac:dyDescent="0.25">
      <c r="A7745" s="7" t="str">
        <f t="shared" si="120"/>
        <v>1994.2</v>
      </c>
      <c r="B7745" s="54">
        <v>34437</v>
      </c>
      <c r="C7745" s="52">
        <v>7.26</v>
      </c>
      <c r="D7745" s="9"/>
    </row>
    <row r="7746" spans="1:4" x14ac:dyDescent="0.25">
      <c r="A7746" s="7" t="str">
        <f t="shared" si="120"/>
        <v>1994.2</v>
      </c>
      <c r="B7746" s="54">
        <v>34436</v>
      </c>
      <c r="C7746" s="52">
        <v>7.2</v>
      </c>
      <c r="D7746" s="9"/>
    </row>
    <row r="7747" spans="1:4" x14ac:dyDescent="0.25">
      <c r="A7747" s="7" t="str">
        <f t="shared" si="120"/>
        <v>1994.2</v>
      </c>
      <c r="B7747" s="54">
        <v>34435</v>
      </c>
      <c r="C7747" s="52">
        <v>7.24</v>
      </c>
      <c r="D7747" s="9"/>
    </row>
    <row r="7748" spans="1:4" x14ac:dyDescent="0.25">
      <c r="A7748" s="7" t="str">
        <f t="shared" ref="A7748:A7811" si="121">YEAR(B7748)&amp;"."&amp;INT((MONTH(B7748)-1)/3)+1</f>
        <v>1994.2</v>
      </c>
      <c r="B7748" s="54">
        <v>34432</v>
      </c>
      <c r="C7748" s="52">
        <v>7.26</v>
      </c>
      <c r="D7748" s="9"/>
    </row>
    <row r="7749" spans="1:4" x14ac:dyDescent="0.25">
      <c r="A7749" s="7" t="str">
        <f t="shared" si="121"/>
        <v>1994.2</v>
      </c>
      <c r="B7749" s="54">
        <v>34431</v>
      </c>
      <c r="C7749" s="52">
        <v>7.21</v>
      </c>
      <c r="D7749" s="9"/>
    </row>
    <row r="7750" spans="1:4" x14ac:dyDescent="0.25">
      <c r="A7750" s="7" t="str">
        <f t="shared" si="121"/>
        <v>1994.2</v>
      </c>
      <c r="B7750" s="54">
        <v>34430</v>
      </c>
      <c r="C7750" s="52">
        <v>7.25</v>
      </c>
      <c r="D7750" s="9"/>
    </row>
    <row r="7751" spans="1:4" x14ac:dyDescent="0.25">
      <c r="A7751" s="7" t="str">
        <f t="shared" si="121"/>
        <v>1994.2</v>
      </c>
      <c r="B7751" s="54">
        <v>34429</v>
      </c>
      <c r="C7751" s="52">
        <v>7.28</v>
      </c>
      <c r="D7751" s="9"/>
    </row>
    <row r="7752" spans="1:4" x14ac:dyDescent="0.25">
      <c r="A7752" s="7" t="str">
        <f t="shared" si="121"/>
        <v>1994.2</v>
      </c>
      <c r="B7752" s="54">
        <v>34428</v>
      </c>
      <c r="C7752" s="52">
        <v>7.43</v>
      </c>
      <c r="D7752" s="9"/>
    </row>
    <row r="7753" spans="1:4" x14ac:dyDescent="0.25">
      <c r="A7753" s="7" t="str">
        <f t="shared" si="121"/>
        <v>1994.1</v>
      </c>
      <c r="B7753" s="54">
        <v>34424</v>
      </c>
      <c r="C7753" s="52">
        <v>7.11</v>
      </c>
      <c r="D7753" s="9"/>
    </row>
    <row r="7754" spans="1:4" x14ac:dyDescent="0.25">
      <c r="A7754" s="7" t="str">
        <f t="shared" si="121"/>
        <v>1994.1</v>
      </c>
      <c r="B7754" s="54">
        <v>34423</v>
      </c>
      <c r="C7754" s="52">
        <v>7.1</v>
      </c>
      <c r="D7754" s="9"/>
    </row>
    <row r="7755" spans="1:4" x14ac:dyDescent="0.25">
      <c r="A7755" s="7" t="str">
        <f t="shared" si="121"/>
        <v>1994.1</v>
      </c>
      <c r="B7755" s="54">
        <v>34422</v>
      </c>
      <c r="C7755" s="52">
        <v>7.06</v>
      </c>
      <c r="D7755" s="9"/>
    </row>
    <row r="7756" spans="1:4" x14ac:dyDescent="0.25">
      <c r="A7756" s="7" t="str">
        <f t="shared" si="121"/>
        <v>1994.1</v>
      </c>
      <c r="B7756" s="54">
        <v>34421</v>
      </c>
      <c r="C7756" s="52">
        <v>6.98</v>
      </c>
      <c r="D7756" s="9"/>
    </row>
    <row r="7757" spans="1:4" x14ac:dyDescent="0.25">
      <c r="A7757" s="7" t="str">
        <f t="shared" si="121"/>
        <v>1994.1</v>
      </c>
      <c r="B7757" s="54">
        <v>34418</v>
      </c>
      <c r="C7757" s="52">
        <v>6.99</v>
      </c>
      <c r="D7757" s="9"/>
    </row>
    <row r="7758" spans="1:4" x14ac:dyDescent="0.25">
      <c r="A7758" s="7" t="str">
        <f t="shared" si="121"/>
        <v>1994.1</v>
      </c>
      <c r="B7758" s="54">
        <v>34417</v>
      </c>
      <c r="C7758" s="52">
        <v>6.98</v>
      </c>
      <c r="D7758" s="9"/>
    </row>
    <row r="7759" spans="1:4" x14ac:dyDescent="0.25">
      <c r="A7759" s="7" t="str">
        <f t="shared" si="121"/>
        <v>1994.1</v>
      </c>
      <c r="B7759" s="54">
        <v>34416</v>
      </c>
      <c r="C7759" s="52">
        <v>6.85</v>
      </c>
      <c r="D7759" s="9"/>
    </row>
    <row r="7760" spans="1:4" x14ac:dyDescent="0.25">
      <c r="A7760" s="7" t="str">
        <f t="shared" si="121"/>
        <v>1994.1</v>
      </c>
      <c r="B7760" s="54">
        <v>34415</v>
      </c>
      <c r="C7760" s="52">
        <v>6.85</v>
      </c>
      <c r="D7760" s="9"/>
    </row>
    <row r="7761" spans="1:4" x14ac:dyDescent="0.25">
      <c r="A7761" s="7" t="str">
        <f t="shared" si="121"/>
        <v>1994.1</v>
      </c>
      <c r="B7761" s="54">
        <v>34414</v>
      </c>
      <c r="C7761" s="52">
        <v>6.94</v>
      </c>
      <c r="D7761" s="9"/>
    </row>
    <row r="7762" spans="1:4" x14ac:dyDescent="0.25">
      <c r="A7762" s="7" t="str">
        <f t="shared" si="121"/>
        <v>1994.1</v>
      </c>
      <c r="B7762" s="54">
        <v>34411</v>
      </c>
      <c r="C7762" s="52">
        <v>6.9</v>
      </c>
      <c r="D7762" s="9"/>
    </row>
    <row r="7763" spans="1:4" x14ac:dyDescent="0.25">
      <c r="A7763" s="7" t="str">
        <f t="shared" si="121"/>
        <v>1994.1</v>
      </c>
      <c r="B7763" s="54">
        <v>34410</v>
      </c>
      <c r="C7763" s="52">
        <v>6.82</v>
      </c>
      <c r="D7763" s="9"/>
    </row>
    <row r="7764" spans="1:4" x14ac:dyDescent="0.25">
      <c r="A7764" s="7" t="str">
        <f t="shared" si="121"/>
        <v>1994.1</v>
      </c>
      <c r="B7764" s="54">
        <v>34409</v>
      </c>
      <c r="C7764" s="52">
        <v>6.82</v>
      </c>
      <c r="D7764" s="9"/>
    </row>
    <row r="7765" spans="1:4" x14ac:dyDescent="0.25">
      <c r="A7765" s="7" t="str">
        <f t="shared" si="121"/>
        <v>1994.1</v>
      </c>
      <c r="B7765" s="54">
        <v>34408</v>
      </c>
      <c r="C7765" s="52">
        <v>6.9</v>
      </c>
      <c r="D7765" s="9"/>
    </row>
    <row r="7766" spans="1:4" x14ac:dyDescent="0.25">
      <c r="A7766" s="7" t="str">
        <f t="shared" si="121"/>
        <v>1994.1</v>
      </c>
      <c r="B7766" s="54">
        <v>34407</v>
      </c>
      <c r="C7766" s="52">
        <v>6.93</v>
      </c>
      <c r="D7766" s="9"/>
    </row>
    <row r="7767" spans="1:4" x14ac:dyDescent="0.25">
      <c r="A7767" s="7" t="str">
        <f t="shared" si="121"/>
        <v>1994.1</v>
      </c>
      <c r="B7767" s="54">
        <v>34404</v>
      </c>
      <c r="C7767" s="52">
        <v>6.91</v>
      </c>
      <c r="D7767" s="9"/>
    </row>
    <row r="7768" spans="1:4" x14ac:dyDescent="0.25">
      <c r="A7768" s="7" t="str">
        <f t="shared" si="121"/>
        <v>1994.1</v>
      </c>
      <c r="B7768" s="54">
        <v>34403</v>
      </c>
      <c r="C7768" s="52">
        <v>6.94</v>
      </c>
      <c r="D7768" s="9"/>
    </row>
    <row r="7769" spans="1:4" x14ac:dyDescent="0.25">
      <c r="A7769" s="7" t="str">
        <f t="shared" si="121"/>
        <v>1994.1</v>
      </c>
      <c r="B7769" s="54">
        <v>34402</v>
      </c>
      <c r="C7769" s="52">
        <v>6.85</v>
      </c>
      <c r="D7769" s="9"/>
    </row>
    <row r="7770" spans="1:4" x14ac:dyDescent="0.25">
      <c r="A7770" s="7" t="str">
        <f t="shared" si="121"/>
        <v>1994.1</v>
      </c>
      <c r="B7770" s="54">
        <v>34401</v>
      </c>
      <c r="C7770" s="52">
        <v>6.85</v>
      </c>
      <c r="D7770" s="9"/>
    </row>
    <row r="7771" spans="1:4" x14ac:dyDescent="0.25">
      <c r="A7771" s="7" t="str">
        <f t="shared" si="121"/>
        <v>1994.1</v>
      </c>
      <c r="B7771" s="54">
        <v>34400</v>
      </c>
      <c r="C7771" s="52">
        <v>6.8</v>
      </c>
      <c r="D7771" s="9"/>
    </row>
    <row r="7772" spans="1:4" x14ac:dyDescent="0.25">
      <c r="A7772" s="7" t="str">
        <f t="shared" si="121"/>
        <v>1994.1</v>
      </c>
      <c r="B7772" s="54">
        <v>34397</v>
      </c>
      <c r="C7772" s="52">
        <v>6.85</v>
      </c>
      <c r="D7772" s="9"/>
    </row>
    <row r="7773" spans="1:4" x14ac:dyDescent="0.25">
      <c r="A7773" s="7" t="str">
        <f t="shared" si="121"/>
        <v>1994.1</v>
      </c>
      <c r="B7773" s="54">
        <v>34396</v>
      </c>
      <c r="C7773" s="52">
        <v>6.84</v>
      </c>
      <c r="D7773" s="9"/>
    </row>
    <row r="7774" spans="1:4" x14ac:dyDescent="0.25">
      <c r="A7774" s="7" t="str">
        <f t="shared" si="121"/>
        <v>1994.1</v>
      </c>
      <c r="B7774" s="54">
        <v>34395</v>
      </c>
      <c r="C7774" s="52">
        <v>6.79</v>
      </c>
      <c r="D7774" s="9"/>
    </row>
    <row r="7775" spans="1:4" x14ac:dyDescent="0.25">
      <c r="A7775" s="7" t="str">
        <f t="shared" si="121"/>
        <v>1994.1</v>
      </c>
      <c r="B7775" s="54">
        <v>34394</v>
      </c>
      <c r="C7775" s="52">
        <v>6.79</v>
      </c>
      <c r="D7775" s="9"/>
    </row>
    <row r="7776" spans="1:4" x14ac:dyDescent="0.25">
      <c r="A7776" s="7" t="str">
        <f t="shared" si="121"/>
        <v>1994.1</v>
      </c>
      <c r="B7776" s="54">
        <v>34393</v>
      </c>
      <c r="C7776" s="52">
        <v>6.67</v>
      </c>
      <c r="D7776" s="9"/>
    </row>
    <row r="7777" spans="1:4" x14ac:dyDescent="0.25">
      <c r="A7777" s="7" t="str">
        <f t="shared" si="121"/>
        <v>1994.1</v>
      </c>
      <c r="B7777" s="54">
        <v>34390</v>
      </c>
      <c r="C7777" s="52">
        <v>6.73</v>
      </c>
      <c r="D7777" s="9"/>
    </row>
    <row r="7778" spans="1:4" x14ac:dyDescent="0.25">
      <c r="A7778" s="7" t="str">
        <f t="shared" si="121"/>
        <v>1994.1</v>
      </c>
      <c r="B7778" s="54">
        <v>34389</v>
      </c>
      <c r="C7778" s="52">
        <v>6.75</v>
      </c>
      <c r="D7778" s="9"/>
    </row>
    <row r="7779" spans="1:4" x14ac:dyDescent="0.25">
      <c r="A7779" s="7" t="str">
        <f t="shared" si="121"/>
        <v>1994.1</v>
      </c>
      <c r="B7779" s="54">
        <v>34388</v>
      </c>
      <c r="C7779" s="52">
        <v>6.65</v>
      </c>
      <c r="D7779" s="9"/>
    </row>
    <row r="7780" spans="1:4" x14ac:dyDescent="0.25">
      <c r="A7780" s="7" t="str">
        <f t="shared" si="121"/>
        <v>1994.1</v>
      </c>
      <c r="B7780" s="54">
        <v>34387</v>
      </c>
      <c r="C7780" s="52">
        <v>6.6</v>
      </c>
      <c r="D7780" s="9"/>
    </row>
    <row r="7781" spans="1:4" x14ac:dyDescent="0.25">
      <c r="A7781" s="7" t="str">
        <f t="shared" si="121"/>
        <v>1994.1</v>
      </c>
      <c r="B7781" s="54">
        <v>34383</v>
      </c>
      <c r="C7781" s="52">
        <v>6.63</v>
      </c>
      <c r="D7781" s="9"/>
    </row>
    <row r="7782" spans="1:4" x14ac:dyDescent="0.25">
      <c r="A7782" s="7" t="str">
        <f t="shared" si="121"/>
        <v>1994.1</v>
      </c>
      <c r="B7782" s="54">
        <v>34382</v>
      </c>
      <c r="C7782" s="52">
        <v>6.54</v>
      </c>
      <c r="D7782" s="9"/>
    </row>
    <row r="7783" spans="1:4" x14ac:dyDescent="0.25">
      <c r="A7783" s="7" t="str">
        <f t="shared" si="121"/>
        <v>1994.1</v>
      </c>
      <c r="B7783" s="54">
        <v>34381</v>
      </c>
      <c r="C7783" s="52">
        <v>6.46</v>
      </c>
      <c r="D7783" s="9"/>
    </row>
    <row r="7784" spans="1:4" x14ac:dyDescent="0.25">
      <c r="A7784" s="7" t="str">
        <f t="shared" si="121"/>
        <v>1994.1</v>
      </c>
      <c r="B7784" s="54">
        <v>34380</v>
      </c>
      <c r="C7784" s="52">
        <v>6.45</v>
      </c>
      <c r="D7784" s="9"/>
    </row>
    <row r="7785" spans="1:4" x14ac:dyDescent="0.25">
      <c r="A7785" s="7" t="str">
        <f t="shared" si="121"/>
        <v>1994.1</v>
      </c>
      <c r="B7785" s="54">
        <v>34379</v>
      </c>
      <c r="C7785" s="52">
        <v>6.45</v>
      </c>
      <c r="D7785" s="9"/>
    </row>
    <row r="7786" spans="1:4" x14ac:dyDescent="0.25">
      <c r="A7786" s="7" t="str">
        <f t="shared" si="121"/>
        <v>1994.1</v>
      </c>
      <c r="B7786" s="54">
        <v>34376</v>
      </c>
      <c r="C7786" s="52">
        <v>6.41</v>
      </c>
      <c r="D7786" s="9"/>
    </row>
    <row r="7787" spans="1:4" x14ac:dyDescent="0.25">
      <c r="A7787" s="7" t="str">
        <f t="shared" si="121"/>
        <v>1994.1</v>
      </c>
      <c r="B7787" s="54">
        <v>34375</v>
      </c>
      <c r="C7787" s="52">
        <v>6.45</v>
      </c>
      <c r="D7787" s="9"/>
    </row>
    <row r="7788" spans="1:4" x14ac:dyDescent="0.25">
      <c r="A7788" s="7" t="str">
        <f t="shared" si="121"/>
        <v>1994.1</v>
      </c>
      <c r="B7788" s="54">
        <v>34374</v>
      </c>
      <c r="C7788" s="52">
        <v>6.43</v>
      </c>
      <c r="D7788" s="9"/>
    </row>
    <row r="7789" spans="1:4" x14ac:dyDescent="0.25">
      <c r="A7789" s="7" t="str">
        <f t="shared" si="121"/>
        <v>1994.1</v>
      </c>
      <c r="B7789" s="54">
        <v>34373</v>
      </c>
      <c r="C7789" s="52">
        <v>6.44</v>
      </c>
      <c r="D7789" s="9"/>
    </row>
    <row r="7790" spans="1:4" x14ac:dyDescent="0.25">
      <c r="A7790" s="7" t="str">
        <f t="shared" si="121"/>
        <v>1994.1</v>
      </c>
      <c r="B7790" s="54">
        <v>34372</v>
      </c>
      <c r="C7790" s="52">
        <v>6.38</v>
      </c>
      <c r="D7790" s="9"/>
    </row>
    <row r="7791" spans="1:4" x14ac:dyDescent="0.25">
      <c r="A7791" s="7" t="str">
        <f t="shared" si="121"/>
        <v>1994.1</v>
      </c>
      <c r="B7791" s="54">
        <v>34369</v>
      </c>
      <c r="C7791" s="52">
        <v>6.37</v>
      </c>
      <c r="D7791" s="9"/>
    </row>
    <row r="7792" spans="1:4" x14ac:dyDescent="0.25">
      <c r="A7792" s="7" t="str">
        <f t="shared" si="121"/>
        <v>1994.1</v>
      </c>
      <c r="B7792" s="54">
        <v>34368</v>
      </c>
      <c r="C7792" s="52">
        <v>6.31</v>
      </c>
      <c r="D7792" s="9"/>
    </row>
    <row r="7793" spans="1:4" x14ac:dyDescent="0.25">
      <c r="A7793" s="7" t="str">
        <f t="shared" si="121"/>
        <v>1994.1</v>
      </c>
      <c r="B7793" s="54">
        <v>34367</v>
      </c>
      <c r="C7793" s="52">
        <v>6.29</v>
      </c>
      <c r="D7793" s="9"/>
    </row>
    <row r="7794" spans="1:4" x14ac:dyDescent="0.25">
      <c r="A7794" s="7" t="str">
        <f t="shared" si="121"/>
        <v>1994.1</v>
      </c>
      <c r="B7794" s="54">
        <v>34366</v>
      </c>
      <c r="C7794" s="52">
        <v>6.31</v>
      </c>
      <c r="D7794" s="9"/>
    </row>
    <row r="7795" spans="1:4" x14ac:dyDescent="0.25">
      <c r="A7795" s="7" t="str">
        <f t="shared" si="121"/>
        <v>1994.1</v>
      </c>
      <c r="B7795" s="54">
        <v>34365</v>
      </c>
      <c r="C7795" s="52">
        <v>6.23</v>
      </c>
      <c r="D7795" s="9"/>
    </row>
    <row r="7796" spans="1:4" x14ac:dyDescent="0.25">
      <c r="A7796" s="7" t="str">
        <f t="shared" si="121"/>
        <v>1994.1</v>
      </c>
      <c r="B7796" s="54">
        <v>34362</v>
      </c>
      <c r="C7796" s="52">
        <v>6.21</v>
      </c>
      <c r="D7796" s="9"/>
    </row>
    <row r="7797" spans="1:4" x14ac:dyDescent="0.25">
      <c r="A7797" s="7" t="str">
        <f t="shared" si="121"/>
        <v>1994.1</v>
      </c>
      <c r="B7797" s="54">
        <v>34361</v>
      </c>
      <c r="C7797" s="52">
        <v>6.27</v>
      </c>
      <c r="D7797" s="9"/>
    </row>
    <row r="7798" spans="1:4" x14ac:dyDescent="0.25">
      <c r="A7798" s="7" t="str">
        <f t="shared" si="121"/>
        <v>1994.1</v>
      </c>
      <c r="B7798" s="54">
        <v>34360</v>
      </c>
      <c r="C7798" s="52">
        <v>6.33</v>
      </c>
      <c r="D7798" s="9"/>
    </row>
    <row r="7799" spans="1:4" x14ac:dyDescent="0.25">
      <c r="A7799" s="7" t="str">
        <f t="shared" si="121"/>
        <v>1994.1</v>
      </c>
      <c r="B7799" s="54">
        <v>34359</v>
      </c>
      <c r="C7799" s="52">
        <v>6.34</v>
      </c>
      <c r="D7799" s="9"/>
    </row>
    <row r="7800" spans="1:4" x14ac:dyDescent="0.25">
      <c r="A7800" s="7" t="str">
        <f t="shared" si="121"/>
        <v>1994.1</v>
      </c>
      <c r="B7800" s="54">
        <v>34358</v>
      </c>
      <c r="C7800" s="52">
        <v>6.3</v>
      </c>
      <c r="D7800" s="9"/>
    </row>
    <row r="7801" spans="1:4" x14ac:dyDescent="0.25">
      <c r="A7801" s="7" t="str">
        <f t="shared" si="121"/>
        <v>1994.1</v>
      </c>
      <c r="B7801" s="54">
        <v>34355</v>
      </c>
      <c r="C7801" s="52">
        <v>6.29</v>
      </c>
      <c r="D7801" s="9"/>
    </row>
    <row r="7802" spans="1:4" x14ac:dyDescent="0.25">
      <c r="A7802" s="7" t="str">
        <f t="shared" si="121"/>
        <v>1994.1</v>
      </c>
      <c r="B7802" s="54">
        <v>34354</v>
      </c>
      <c r="C7802" s="52">
        <v>6.27</v>
      </c>
      <c r="D7802" s="9"/>
    </row>
    <row r="7803" spans="1:4" x14ac:dyDescent="0.25">
      <c r="A7803" s="7" t="str">
        <f t="shared" si="121"/>
        <v>1994.1</v>
      </c>
      <c r="B7803" s="54">
        <v>34353</v>
      </c>
      <c r="C7803" s="52">
        <v>6.3</v>
      </c>
      <c r="D7803" s="9"/>
    </row>
    <row r="7804" spans="1:4" x14ac:dyDescent="0.25">
      <c r="A7804" s="7" t="str">
        <f t="shared" si="121"/>
        <v>1994.1</v>
      </c>
      <c r="B7804" s="54">
        <v>34352</v>
      </c>
      <c r="C7804" s="52">
        <v>6.28</v>
      </c>
      <c r="D7804" s="9"/>
    </row>
    <row r="7805" spans="1:4" x14ac:dyDescent="0.25">
      <c r="A7805" s="7" t="str">
        <f t="shared" si="121"/>
        <v>1994.1</v>
      </c>
      <c r="B7805" s="54">
        <v>34351</v>
      </c>
      <c r="C7805" s="52">
        <v>6.29</v>
      </c>
      <c r="D7805" s="9"/>
    </row>
    <row r="7806" spans="1:4" x14ac:dyDescent="0.25">
      <c r="A7806" s="7" t="str">
        <f t="shared" si="121"/>
        <v>1994.1</v>
      </c>
      <c r="B7806" s="54">
        <v>34348</v>
      </c>
      <c r="C7806" s="52">
        <v>6.3</v>
      </c>
      <c r="D7806" s="9"/>
    </row>
    <row r="7807" spans="1:4" x14ac:dyDescent="0.25">
      <c r="A7807" s="7" t="str">
        <f t="shared" si="121"/>
        <v>1994.1</v>
      </c>
      <c r="B7807" s="54">
        <v>34347</v>
      </c>
      <c r="C7807" s="52">
        <v>6.26</v>
      </c>
      <c r="D7807" s="9"/>
    </row>
    <row r="7808" spans="1:4" x14ac:dyDescent="0.25">
      <c r="A7808" s="7" t="str">
        <f t="shared" si="121"/>
        <v>1994.1</v>
      </c>
      <c r="B7808" s="54">
        <v>34346</v>
      </c>
      <c r="C7808" s="52">
        <v>6.17</v>
      </c>
      <c r="D7808" s="9"/>
    </row>
    <row r="7809" spans="1:4" x14ac:dyDescent="0.25">
      <c r="A7809" s="7" t="str">
        <f t="shared" si="121"/>
        <v>1994.1</v>
      </c>
      <c r="B7809" s="54">
        <v>34345</v>
      </c>
      <c r="C7809" s="52">
        <v>6.25</v>
      </c>
      <c r="D7809" s="9"/>
    </row>
    <row r="7810" spans="1:4" x14ac:dyDescent="0.25">
      <c r="A7810" s="7" t="str">
        <f t="shared" si="121"/>
        <v>1994.1</v>
      </c>
      <c r="B7810" s="54">
        <v>34344</v>
      </c>
      <c r="C7810" s="52">
        <v>6.24</v>
      </c>
      <c r="D7810" s="9"/>
    </row>
    <row r="7811" spans="1:4" x14ac:dyDescent="0.25">
      <c r="A7811" s="7" t="str">
        <f t="shared" si="121"/>
        <v>1994.1</v>
      </c>
      <c r="B7811" s="54">
        <v>34341</v>
      </c>
      <c r="C7811" s="52">
        <v>6.24</v>
      </c>
      <c r="D7811" s="9"/>
    </row>
    <row r="7812" spans="1:4" x14ac:dyDescent="0.25">
      <c r="A7812" s="7" t="str">
        <f t="shared" ref="A7812:A7875" si="122">YEAR(B7812)&amp;"."&amp;INT((MONTH(B7812)-1)/3)+1</f>
        <v>1994.1</v>
      </c>
      <c r="B7812" s="54">
        <v>34340</v>
      </c>
      <c r="C7812" s="52">
        <v>6.36</v>
      </c>
      <c r="D7812" s="9"/>
    </row>
    <row r="7813" spans="1:4" x14ac:dyDescent="0.25">
      <c r="A7813" s="7" t="str">
        <f t="shared" si="122"/>
        <v>1994.1</v>
      </c>
      <c r="B7813" s="54">
        <v>34339</v>
      </c>
      <c r="C7813" s="52">
        <v>6.4</v>
      </c>
      <c r="D7813" s="9"/>
    </row>
    <row r="7814" spans="1:4" x14ac:dyDescent="0.25">
      <c r="A7814" s="7" t="str">
        <f t="shared" si="122"/>
        <v>1994.1</v>
      </c>
      <c r="B7814" s="54">
        <v>34338</v>
      </c>
      <c r="C7814" s="52">
        <v>6.37</v>
      </c>
      <c r="D7814" s="9"/>
    </row>
    <row r="7815" spans="1:4" x14ac:dyDescent="0.25">
      <c r="A7815" s="7" t="str">
        <f t="shared" si="122"/>
        <v>1994.1</v>
      </c>
      <c r="B7815" s="54">
        <v>34337</v>
      </c>
      <c r="C7815" s="52">
        <v>6.41</v>
      </c>
      <c r="D7815" s="9"/>
    </row>
    <row r="7816" spans="1:4" x14ac:dyDescent="0.25">
      <c r="A7816" s="7" t="str">
        <f t="shared" si="122"/>
        <v>1993.4</v>
      </c>
      <c r="B7816" s="54">
        <v>34334</v>
      </c>
      <c r="C7816" s="52">
        <v>6.35</v>
      </c>
      <c r="D7816" s="9"/>
    </row>
    <row r="7817" spans="1:4" x14ac:dyDescent="0.25">
      <c r="A7817" s="7" t="str">
        <f t="shared" si="122"/>
        <v>1993.4</v>
      </c>
      <c r="B7817" s="54">
        <v>34333</v>
      </c>
      <c r="C7817" s="52">
        <v>6.34</v>
      </c>
      <c r="D7817" s="9"/>
    </row>
    <row r="7818" spans="1:4" x14ac:dyDescent="0.25">
      <c r="A7818" s="7" t="str">
        <f t="shared" si="122"/>
        <v>1993.4</v>
      </c>
      <c r="B7818" s="54">
        <v>34332</v>
      </c>
      <c r="C7818" s="52">
        <v>6.25</v>
      </c>
      <c r="D7818" s="9"/>
    </row>
    <row r="7819" spans="1:4" x14ac:dyDescent="0.25">
      <c r="A7819" s="7" t="str">
        <f t="shared" si="122"/>
        <v>1993.4</v>
      </c>
      <c r="B7819" s="54">
        <v>34331</v>
      </c>
      <c r="C7819" s="52">
        <v>6.24</v>
      </c>
      <c r="D7819" s="9"/>
    </row>
    <row r="7820" spans="1:4" x14ac:dyDescent="0.25">
      <c r="A7820" s="7" t="str">
        <f t="shared" si="122"/>
        <v>1993.4</v>
      </c>
      <c r="B7820" s="54">
        <v>34330</v>
      </c>
      <c r="C7820" s="52">
        <v>6.23</v>
      </c>
      <c r="D7820" s="9"/>
    </row>
    <row r="7821" spans="1:4" x14ac:dyDescent="0.25">
      <c r="A7821" s="7" t="str">
        <f t="shared" si="122"/>
        <v>1993.4</v>
      </c>
      <c r="B7821" s="54">
        <v>34326</v>
      </c>
      <c r="C7821" s="52">
        <v>6.22</v>
      </c>
      <c r="D7821" s="9"/>
    </row>
    <row r="7822" spans="1:4" x14ac:dyDescent="0.25">
      <c r="A7822" s="7" t="str">
        <f t="shared" si="122"/>
        <v>1993.4</v>
      </c>
      <c r="B7822" s="54">
        <v>34325</v>
      </c>
      <c r="C7822" s="52">
        <v>6.22</v>
      </c>
      <c r="D7822" s="9"/>
    </row>
    <row r="7823" spans="1:4" x14ac:dyDescent="0.25">
      <c r="A7823" s="7" t="str">
        <f t="shared" si="122"/>
        <v>1993.4</v>
      </c>
      <c r="B7823" s="54">
        <v>34324</v>
      </c>
      <c r="C7823" s="52">
        <v>6.32</v>
      </c>
      <c r="D7823" s="9"/>
    </row>
    <row r="7824" spans="1:4" x14ac:dyDescent="0.25">
      <c r="A7824" s="7" t="str">
        <f t="shared" si="122"/>
        <v>1993.4</v>
      </c>
      <c r="B7824" s="54">
        <v>34323</v>
      </c>
      <c r="C7824" s="52">
        <v>6.3</v>
      </c>
      <c r="D7824" s="9"/>
    </row>
    <row r="7825" spans="1:4" x14ac:dyDescent="0.25">
      <c r="A7825" s="7" t="str">
        <f t="shared" si="122"/>
        <v>1993.4</v>
      </c>
      <c r="B7825" s="54">
        <v>34320</v>
      </c>
      <c r="C7825" s="52">
        <v>6.29</v>
      </c>
      <c r="D7825" s="9"/>
    </row>
    <row r="7826" spans="1:4" x14ac:dyDescent="0.25">
      <c r="A7826" s="7" t="str">
        <f t="shared" si="122"/>
        <v>1993.4</v>
      </c>
      <c r="B7826" s="54">
        <v>34319</v>
      </c>
      <c r="C7826" s="52">
        <v>6.31</v>
      </c>
      <c r="D7826" s="9"/>
    </row>
    <row r="7827" spans="1:4" x14ac:dyDescent="0.25">
      <c r="A7827" s="7" t="str">
        <f t="shared" si="122"/>
        <v>1993.4</v>
      </c>
      <c r="B7827" s="54">
        <v>34318</v>
      </c>
      <c r="C7827" s="52">
        <v>6.29</v>
      </c>
      <c r="D7827" s="9"/>
    </row>
    <row r="7828" spans="1:4" x14ac:dyDescent="0.25">
      <c r="A7828" s="7" t="str">
        <f t="shared" si="122"/>
        <v>1993.4</v>
      </c>
      <c r="B7828" s="54">
        <v>34317</v>
      </c>
      <c r="C7828" s="52">
        <v>6.29</v>
      </c>
      <c r="D7828" s="9"/>
    </row>
    <row r="7829" spans="1:4" x14ac:dyDescent="0.25">
      <c r="A7829" s="7" t="str">
        <f t="shared" si="122"/>
        <v>1993.4</v>
      </c>
      <c r="B7829" s="54">
        <v>34316</v>
      </c>
      <c r="C7829" s="52">
        <v>6.24</v>
      </c>
      <c r="D7829" s="9"/>
    </row>
    <row r="7830" spans="1:4" x14ac:dyDescent="0.25">
      <c r="A7830" s="7" t="str">
        <f t="shared" si="122"/>
        <v>1993.4</v>
      </c>
      <c r="B7830" s="54">
        <v>34313</v>
      </c>
      <c r="C7830" s="52">
        <v>6.19</v>
      </c>
      <c r="D7830" s="9"/>
    </row>
    <row r="7831" spans="1:4" x14ac:dyDescent="0.25">
      <c r="A7831" s="7" t="str">
        <f t="shared" si="122"/>
        <v>1993.4</v>
      </c>
      <c r="B7831" s="54">
        <v>34312</v>
      </c>
      <c r="C7831" s="52">
        <v>6.15</v>
      </c>
      <c r="D7831" s="9"/>
    </row>
    <row r="7832" spans="1:4" x14ac:dyDescent="0.25">
      <c r="A7832" s="7" t="str">
        <f t="shared" si="122"/>
        <v>1993.4</v>
      </c>
      <c r="B7832" s="54">
        <v>34311</v>
      </c>
      <c r="C7832" s="52">
        <v>6.17</v>
      </c>
      <c r="D7832" s="9"/>
    </row>
    <row r="7833" spans="1:4" x14ac:dyDescent="0.25">
      <c r="A7833" s="7" t="str">
        <f t="shared" si="122"/>
        <v>1993.4</v>
      </c>
      <c r="B7833" s="54">
        <v>34310</v>
      </c>
      <c r="C7833" s="52">
        <v>6.17</v>
      </c>
      <c r="D7833" s="9"/>
    </row>
    <row r="7834" spans="1:4" x14ac:dyDescent="0.25">
      <c r="A7834" s="7" t="str">
        <f t="shared" si="122"/>
        <v>1993.4</v>
      </c>
      <c r="B7834" s="54">
        <v>34309</v>
      </c>
      <c r="C7834" s="52">
        <v>6.17</v>
      </c>
      <c r="D7834" s="9"/>
    </row>
    <row r="7835" spans="1:4" x14ac:dyDescent="0.25">
      <c r="A7835" s="7" t="str">
        <f t="shared" si="122"/>
        <v>1993.4</v>
      </c>
      <c r="B7835" s="54">
        <v>34306</v>
      </c>
      <c r="C7835" s="52">
        <v>6.25</v>
      </c>
      <c r="D7835" s="9"/>
    </row>
    <row r="7836" spans="1:4" x14ac:dyDescent="0.25">
      <c r="A7836" s="7" t="str">
        <f t="shared" si="122"/>
        <v>1993.4</v>
      </c>
      <c r="B7836" s="54">
        <v>34305</v>
      </c>
      <c r="C7836" s="52">
        <v>6.27</v>
      </c>
      <c r="D7836" s="9"/>
    </row>
    <row r="7837" spans="1:4" x14ac:dyDescent="0.25">
      <c r="A7837" s="7" t="str">
        <f t="shared" si="122"/>
        <v>1993.4</v>
      </c>
      <c r="B7837" s="54">
        <v>34304</v>
      </c>
      <c r="C7837" s="52">
        <v>6.28</v>
      </c>
      <c r="D7837" s="9"/>
    </row>
    <row r="7838" spans="1:4" x14ac:dyDescent="0.25">
      <c r="A7838" s="7" t="str">
        <f t="shared" si="122"/>
        <v>1993.4</v>
      </c>
      <c r="B7838" s="54">
        <v>34303</v>
      </c>
      <c r="C7838" s="52">
        <v>6.29</v>
      </c>
      <c r="D7838" s="9"/>
    </row>
    <row r="7839" spans="1:4" x14ac:dyDescent="0.25">
      <c r="A7839" s="7" t="str">
        <f t="shared" si="122"/>
        <v>1993.4</v>
      </c>
      <c r="B7839" s="54">
        <v>34302</v>
      </c>
      <c r="C7839" s="52">
        <v>6.23</v>
      </c>
      <c r="D7839" s="9"/>
    </row>
    <row r="7840" spans="1:4" x14ac:dyDescent="0.25">
      <c r="A7840" s="7" t="str">
        <f t="shared" si="122"/>
        <v>1993.4</v>
      </c>
      <c r="B7840" s="54">
        <v>34299</v>
      </c>
      <c r="C7840" s="52">
        <v>6.26</v>
      </c>
      <c r="D7840" s="9"/>
    </row>
    <row r="7841" spans="1:4" x14ac:dyDescent="0.25">
      <c r="A7841" s="7" t="str">
        <f t="shared" si="122"/>
        <v>1993.4</v>
      </c>
      <c r="B7841" s="54">
        <v>34297</v>
      </c>
      <c r="C7841" s="52">
        <v>6.31</v>
      </c>
      <c r="D7841" s="9"/>
    </row>
    <row r="7842" spans="1:4" x14ac:dyDescent="0.25">
      <c r="A7842" s="7" t="str">
        <f t="shared" si="122"/>
        <v>1993.4</v>
      </c>
      <c r="B7842" s="54">
        <v>34296</v>
      </c>
      <c r="C7842" s="52">
        <v>6.3</v>
      </c>
      <c r="D7842" s="9"/>
    </row>
    <row r="7843" spans="1:4" x14ac:dyDescent="0.25">
      <c r="A7843" s="7" t="str">
        <f t="shared" si="122"/>
        <v>1993.4</v>
      </c>
      <c r="B7843" s="54">
        <v>34295</v>
      </c>
      <c r="C7843" s="52">
        <v>6.36</v>
      </c>
      <c r="D7843" s="9"/>
    </row>
    <row r="7844" spans="1:4" x14ac:dyDescent="0.25">
      <c r="A7844" s="7" t="str">
        <f t="shared" si="122"/>
        <v>1993.4</v>
      </c>
      <c r="B7844" s="54">
        <v>34292</v>
      </c>
      <c r="C7844" s="52">
        <v>6.34</v>
      </c>
      <c r="D7844" s="9"/>
    </row>
    <row r="7845" spans="1:4" x14ac:dyDescent="0.25">
      <c r="A7845" s="7" t="str">
        <f t="shared" si="122"/>
        <v>1993.4</v>
      </c>
      <c r="B7845" s="54">
        <v>34291</v>
      </c>
      <c r="C7845" s="52">
        <v>6.23</v>
      </c>
      <c r="D7845" s="9"/>
    </row>
    <row r="7846" spans="1:4" x14ac:dyDescent="0.25">
      <c r="A7846" s="7" t="str">
        <f t="shared" si="122"/>
        <v>1993.4</v>
      </c>
      <c r="B7846" s="54">
        <v>34290</v>
      </c>
      <c r="C7846" s="52">
        <v>6.19</v>
      </c>
      <c r="D7846" s="9"/>
    </row>
    <row r="7847" spans="1:4" x14ac:dyDescent="0.25">
      <c r="A7847" s="7" t="str">
        <f t="shared" si="122"/>
        <v>1993.4</v>
      </c>
      <c r="B7847" s="54">
        <v>34289</v>
      </c>
      <c r="C7847" s="52">
        <v>6.17</v>
      </c>
      <c r="D7847" s="9"/>
    </row>
    <row r="7848" spans="1:4" x14ac:dyDescent="0.25">
      <c r="A7848" s="7" t="str">
        <f t="shared" si="122"/>
        <v>1993.4</v>
      </c>
      <c r="B7848" s="54">
        <v>34288</v>
      </c>
      <c r="C7848" s="52">
        <v>6.17</v>
      </c>
      <c r="D7848" s="9"/>
    </row>
    <row r="7849" spans="1:4" x14ac:dyDescent="0.25">
      <c r="A7849" s="7" t="str">
        <f t="shared" si="122"/>
        <v>1993.4</v>
      </c>
      <c r="B7849" s="54">
        <v>34285</v>
      </c>
      <c r="C7849" s="52">
        <v>6.15</v>
      </c>
      <c r="D7849" s="9"/>
    </row>
    <row r="7850" spans="1:4" x14ac:dyDescent="0.25">
      <c r="A7850" s="7" t="str">
        <f t="shared" si="122"/>
        <v>1993.4</v>
      </c>
      <c r="B7850" s="54">
        <v>34284</v>
      </c>
      <c r="C7850" s="52">
        <v>6.21</v>
      </c>
      <c r="D7850" s="9"/>
    </row>
    <row r="7851" spans="1:4" x14ac:dyDescent="0.25">
      <c r="A7851" s="7" t="str">
        <f t="shared" si="122"/>
        <v>1993.4</v>
      </c>
      <c r="B7851" s="54">
        <v>34283</v>
      </c>
      <c r="C7851" s="52">
        <v>6.21</v>
      </c>
      <c r="D7851" s="9"/>
    </row>
    <row r="7852" spans="1:4" x14ac:dyDescent="0.25">
      <c r="A7852" s="7" t="str">
        <f t="shared" si="122"/>
        <v>1993.4</v>
      </c>
      <c r="B7852" s="54">
        <v>34282</v>
      </c>
      <c r="C7852" s="52">
        <v>6.16</v>
      </c>
      <c r="D7852" s="9"/>
    </row>
    <row r="7853" spans="1:4" x14ac:dyDescent="0.25">
      <c r="A7853" s="7" t="str">
        <f t="shared" si="122"/>
        <v>1993.4</v>
      </c>
      <c r="B7853" s="54">
        <v>34281</v>
      </c>
      <c r="C7853" s="52">
        <v>6.22</v>
      </c>
      <c r="D7853" s="9"/>
    </row>
    <row r="7854" spans="1:4" x14ac:dyDescent="0.25">
      <c r="A7854" s="7" t="str">
        <f t="shared" si="122"/>
        <v>1993.4</v>
      </c>
      <c r="B7854" s="54">
        <v>34278</v>
      </c>
      <c r="C7854" s="52">
        <v>6.22</v>
      </c>
      <c r="D7854" s="9"/>
    </row>
    <row r="7855" spans="1:4" x14ac:dyDescent="0.25">
      <c r="A7855" s="7" t="str">
        <f t="shared" si="122"/>
        <v>1993.4</v>
      </c>
      <c r="B7855" s="54">
        <v>34277</v>
      </c>
      <c r="C7855" s="52">
        <v>6.19</v>
      </c>
      <c r="D7855" s="9"/>
    </row>
    <row r="7856" spans="1:4" x14ac:dyDescent="0.25">
      <c r="A7856" s="7" t="str">
        <f t="shared" si="122"/>
        <v>1993.4</v>
      </c>
      <c r="B7856" s="54">
        <v>34276</v>
      </c>
      <c r="C7856" s="52">
        <v>6.11</v>
      </c>
      <c r="D7856" s="9"/>
    </row>
    <row r="7857" spans="1:4" x14ac:dyDescent="0.25">
      <c r="A7857" s="7" t="str">
        <f t="shared" si="122"/>
        <v>1993.4</v>
      </c>
      <c r="B7857" s="54">
        <v>34275</v>
      </c>
      <c r="C7857" s="52">
        <v>6.07</v>
      </c>
      <c r="D7857" s="9"/>
    </row>
    <row r="7858" spans="1:4" x14ac:dyDescent="0.25">
      <c r="A7858" s="7" t="str">
        <f t="shared" si="122"/>
        <v>1993.4</v>
      </c>
      <c r="B7858" s="54">
        <v>34274</v>
      </c>
      <c r="C7858" s="52">
        <v>6.02</v>
      </c>
      <c r="D7858" s="9"/>
    </row>
    <row r="7859" spans="1:4" x14ac:dyDescent="0.25">
      <c r="A7859" s="7" t="str">
        <f t="shared" si="122"/>
        <v>1993.4</v>
      </c>
      <c r="B7859" s="54">
        <v>34271</v>
      </c>
      <c r="C7859" s="52">
        <v>5.96</v>
      </c>
      <c r="D7859" s="9"/>
    </row>
    <row r="7860" spans="1:4" x14ac:dyDescent="0.25">
      <c r="A7860" s="7" t="str">
        <f t="shared" si="122"/>
        <v>1993.4</v>
      </c>
      <c r="B7860" s="54">
        <v>34270</v>
      </c>
      <c r="C7860" s="52">
        <v>5.97</v>
      </c>
      <c r="D7860" s="9"/>
    </row>
    <row r="7861" spans="1:4" x14ac:dyDescent="0.25">
      <c r="A7861" s="7" t="str">
        <f t="shared" si="122"/>
        <v>1993.4</v>
      </c>
      <c r="B7861" s="54">
        <v>34269</v>
      </c>
      <c r="C7861" s="52">
        <v>6</v>
      </c>
      <c r="D7861" s="9"/>
    </row>
    <row r="7862" spans="1:4" x14ac:dyDescent="0.25">
      <c r="A7862" s="7" t="str">
        <f t="shared" si="122"/>
        <v>1993.4</v>
      </c>
      <c r="B7862" s="54">
        <v>34268</v>
      </c>
      <c r="C7862" s="52">
        <v>6</v>
      </c>
      <c r="D7862" s="9"/>
    </row>
    <row r="7863" spans="1:4" x14ac:dyDescent="0.25">
      <c r="A7863" s="7" t="str">
        <f t="shared" si="122"/>
        <v>1993.4</v>
      </c>
      <c r="B7863" s="54">
        <v>34267</v>
      </c>
      <c r="C7863" s="52">
        <v>6.02</v>
      </c>
      <c r="D7863" s="9"/>
    </row>
    <row r="7864" spans="1:4" x14ac:dyDescent="0.25">
      <c r="A7864" s="7" t="str">
        <f t="shared" si="122"/>
        <v>1993.4</v>
      </c>
      <c r="B7864" s="54">
        <v>34264</v>
      </c>
      <c r="C7864" s="52">
        <v>5.98</v>
      </c>
      <c r="D7864" s="9"/>
    </row>
    <row r="7865" spans="1:4" x14ac:dyDescent="0.25">
      <c r="A7865" s="7" t="str">
        <f t="shared" si="122"/>
        <v>1993.4</v>
      </c>
      <c r="B7865" s="54">
        <v>34263</v>
      </c>
      <c r="C7865" s="52">
        <v>5.92</v>
      </c>
      <c r="D7865" s="9"/>
    </row>
    <row r="7866" spans="1:4" x14ac:dyDescent="0.25">
      <c r="A7866" s="7" t="str">
        <f t="shared" si="122"/>
        <v>1993.4</v>
      </c>
      <c r="B7866" s="54">
        <v>34262</v>
      </c>
      <c r="C7866" s="52">
        <v>5.83</v>
      </c>
      <c r="D7866" s="9"/>
    </row>
    <row r="7867" spans="1:4" x14ac:dyDescent="0.25">
      <c r="A7867" s="7" t="str">
        <f t="shared" si="122"/>
        <v>1993.4</v>
      </c>
      <c r="B7867" s="54">
        <v>34261</v>
      </c>
      <c r="C7867" s="52">
        <v>5.85</v>
      </c>
      <c r="D7867" s="9"/>
    </row>
    <row r="7868" spans="1:4" x14ac:dyDescent="0.25">
      <c r="A7868" s="7" t="str">
        <f t="shared" si="122"/>
        <v>1993.4</v>
      </c>
      <c r="B7868" s="54">
        <v>34260</v>
      </c>
      <c r="C7868" s="52">
        <v>5.85</v>
      </c>
      <c r="D7868" s="9"/>
    </row>
    <row r="7869" spans="1:4" x14ac:dyDescent="0.25">
      <c r="A7869" s="7" t="str">
        <f t="shared" si="122"/>
        <v>1993.4</v>
      </c>
      <c r="B7869" s="54">
        <v>34257</v>
      </c>
      <c r="C7869" s="52">
        <v>5.78</v>
      </c>
      <c r="D7869" s="9"/>
    </row>
    <row r="7870" spans="1:4" x14ac:dyDescent="0.25">
      <c r="A7870" s="7" t="str">
        <f t="shared" si="122"/>
        <v>1993.4</v>
      </c>
      <c r="B7870" s="54">
        <v>34256</v>
      </c>
      <c r="C7870" s="52">
        <v>5.86</v>
      </c>
      <c r="D7870" s="9"/>
    </row>
    <row r="7871" spans="1:4" x14ac:dyDescent="0.25">
      <c r="A7871" s="7" t="str">
        <f t="shared" si="122"/>
        <v>1993.4</v>
      </c>
      <c r="B7871" s="54">
        <v>34255</v>
      </c>
      <c r="C7871" s="52">
        <v>5.92</v>
      </c>
      <c r="D7871" s="9"/>
    </row>
    <row r="7872" spans="1:4" x14ac:dyDescent="0.25">
      <c r="A7872" s="7" t="str">
        <f t="shared" si="122"/>
        <v>1993.4</v>
      </c>
      <c r="B7872" s="54">
        <v>34254</v>
      </c>
      <c r="C7872" s="52">
        <v>5.92</v>
      </c>
      <c r="D7872" s="9"/>
    </row>
    <row r="7873" spans="1:4" x14ac:dyDescent="0.25">
      <c r="A7873" s="7" t="str">
        <f t="shared" si="122"/>
        <v>1993.4</v>
      </c>
      <c r="B7873" s="54">
        <v>34253</v>
      </c>
      <c r="C7873" s="52">
        <v>5.92</v>
      </c>
      <c r="D7873" s="9"/>
    </row>
    <row r="7874" spans="1:4" x14ac:dyDescent="0.25">
      <c r="A7874" s="7" t="str">
        <f t="shared" si="122"/>
        <v>1993.4</v>
      </c>
      <c r="B7874" s="54">
        <v>34250</v>
      </c>
      <c r="C7874" s="52">
        <v>5.92</v>
      </c>
      <c r="D7874" s="9"/>
    </row>
    <row r="7875" spans="1:4" x14ac:dyDescent="0.25">
      <c r="A7875" s="7" t="str">
        <f t="shared" si="122"/>
        <v>1993.4</v>
      </c>
      <c r="B7875" s="54">
        <v>34249</v>
      </c>
      <c r="C7875" s="52">
        <v>6.01</v>
      </c>
      <c r="D7875" s="9"/>
    </row>
    <row r="7876" spans="1:4" x14ac:dyDescent="0.25">
      <c r="A7876" s="7" t="str">
        <f t="shared" ref="A7876:A7939" si="123">YEAR(B7876)&amp;"."&amp;INT((MONTH(B7876)-1)/3)+1</f>
        <v>1993.4</v>
      </c>
      <c r="B7876" s="54">
        <v>34248</v>
      </c>
      <c r="C7876" s="52">
        <v>6.01</v>
      </c>
      <c r="D7876" s="9"/>
    </row>
    <row r="7877" spans="1:4" x14ac:dyDescent="0.25">
      <c r="A7877" s="7" t="str">
        <f t="shared" si="123"/>
        <v>1993.4</v>
      </c>
      <c r="B7877" s="54">
        <v>34247</v>
      </c>
      <c r="C7877" s="52">
        <v>6.01</v>
      </c>
      <c r="D7877" s="9"/>
    </row>
    <row r="7878" spans="1:4" x14ac:dyDescent="0.25">
      <c r="A7878" s="7" t="str">
        <f t="shared" si="123"/>
        <v>1993.4</v>
      </c>
      <c r="B7878" s="54">
        <v>34246</v>
      </c>
      <c r="C7878" s="52">
        <v>5.99</v>
      </c>
      <c r="D7878" s="9"/>
    </row>
    <row r="7879" spans="1:4" x14ac:dyDescent="0.25">
      <c r="A7879" s="7" t="str">
        <f t="shared" si="123"/>
        <v>1993.4</v>
      </c>
      <c r="B7879" s="54">
        <v>34243</v>
      </c>
      <c r="C7879" s="52">
        <v>5.98</v>
      </c>
      <c r="D7879" s="9"/>
    </row>
    <row r="7880" spans="1:4" x14ac:dyDescent="0.25">
      <c r="A7880" s="7" t="str">
        <f t="shared" si="123"/>
        <v>1993.3</v>
      </c>
      <c r="B7880" s="54">
        <v>34242</v>
      </c>
      <c r="C7880" s="52">
        <v>6.04</v>
      </c>
      <c r="D7880" s="9"/>
    </row>
    <row r="7881" spans="1:4" x14ac:dyDescent="0.25">
      <c r="A7881" s="7" t="str">
        <f t="shared" si="123"/>
        <v>1993.3</v>
      </c>
      <c r="B7881" s="54">
        <v>34241</v>
      </c>
      <c r="C7881" s="52">
        <v>6</v>
      </c>
      <c r="D7881" s="9"/>
    </row>
    <row r="7882" spans="1:4" x14ac:dyDescent="0.25">
      <c r="A7882" s="7" t="str">
        <f t="shared" si="123"/>
        <v>1993.3</v>
      </c>
      <c r="B7882" s="54">
        <v>34240</v>
      </c>
      <c r="C7882" s="52">
        <v>5.94</v>
      </c>
      <c r="D7882" s="9"/>
    </row>
    <row r="7883" spans="1:4" x14ac:dyDescent="0.25">
      <c r="A7883" s="7" t="str">
        <f t="shared" si="123"/>
        <v>1993.3</v>
      </c>
      <c r="B7883" s="54">
        <v>34239</v>
      </c>
      <c r="C7883" s="52">
        <v>5.97</v>
      </c>
      <c r="D7883" s="9"/>
    </row>
    <row r="7884" spans="1:4" x14ac:dyDescent="0.25">
      <c r="A7884" s="7" t="str">
        <f t="shared" si="123"/>
        <v>1993.3</v>
      </c>
      <c r="B7884" s="54">
        <v>34236</v>
      </c>
      <c r="C7884" s="52">
        <v>6.06</v>
      </c>
      <c r="D7884" s="9"/>
    </row>
    <row r="7885" spans="1:4" x14ac:dyDescent="0.25">
      <c r="A7885" s="7" t="str">
        <f t="shared" si="123"/>
        <v>1993.3</v>
      </c>
      <c r="B7885" s="54">
        <v>34235</v>
      </c>
      <c r="C7885" s="52">
        <v>6.06</v>
      </c>
      <c r="D7885" s="9"/>
    </row>
    <row r="7886" spans="1:4" x14ac:dyDescent="0.25">
      <c r="A7886" s="7" t="str">
        <f t="shared" si="123"/>
        <v>1993.3</v>
      </c>
      <c r="B7886" s="54">
        <v>34234</v>
      </c>
      <c r="C7886" s="52">
        <v>6.1</v>
      </c>
      <c r="D7886" s="9"/>
    </row>
    <row r="7887" spans="1:4" x14ac:dyDescent="0.25">
      <c r="A7887" s="7" t="str">
        <f t="shared" si="123"/>
        <v>1993.3</v>
      </c>
      <c r="B7887" s="54">
        <v>34233</v>
      </c>
      <c r="C7887" s="52">
        <v>6.14</v>
      </c>
      <c r="D7887" s="9"/>
    </row>
    <row r="7888" spans="1:4" x14ac:dyDescent="0.25">
      <c r="A7888" s="7" t="str">
        <f t="shared" si="123"/>
        <v>1993.3</v>
      </c>
      <c r="B7888" s="54">
        <v>34232</v>
      </c>
      <c r="C7888" s="52">
        <v>6.08</v>
      </c>
      <c r="D7888" s="9"/>
    </row>
    <row r="7889" spans="1:3" x14ac:dyDescent="0.25">
      <c r="A7889" s="7" t="str">
        <f t="shared" si="123"/>
        <v>1993.3</v>
      </c>
      <c r="B7889" s="54">
        <v>34229</v>
      </c>
      <c r="C7889" s="52">
        <v>6.04</v>
      </c>
    </row>
    <row r="7890" spans="1:3" x14ac:dyDescent="0.25">
      <c r="A7890" s="7" t="str">
        <f t="shared" si="123"/>
        <v>1993.3</v>
      </c>
      <c r="B7890" s="54">
        <v>34228</v>
      </c>
      <c r="C7890" s="9">
        <v>6.01</v>
      </c>
    </row>
    <row r="7891" spans="1:3" x14ac:dyDescent="0.25">
      <c r="A7891" s="7" t="str">
        <f t="shared" si="123"/>
        <v>1993.3</v>
      </c>
      <c r="B7891" s="54">
        <v>34227</v>
      </c>
      <c r="C7891" s="9">
        <v>6</v>
      </c>
    </row>
    <row r="7892" spans="1:3" x14ac:dyDescent="0.25">
      <c r="A7892" s="7" t="str">
        <f t="shared" si="123"/>
        <v>1993.3</v>
      </c>
      <c r="B7892" s="54">
        <v>34226</v>
      </c>
      <c r="C7892" s="9">
        <v>5.97</v>
      </c>
    </row>
    <row r="7893" spans="1:3" x14ac:dyDescent="0.25">
      <c r="A7893" s="7" t="str">
        <f t="shared" si="123"/>
        <v>1993.3</v>
      </c>
      <c r="B7893" s="54">
        <v>34225</v>
      </c>
      <c r="C7893" s="9">
        <v>5.86</v>
      </c>
    </row>
    <row r="7894" spans="1:3" x14ac:dyDescent="0.25">
      <c r="A7894" s="7" t="str">
        <f t="shared" si="123"/>
        <v>1993.3</v>
      </c>
      <c r="B7894" s="54">
        <v>34222</v>
      </c>
      <c r="C7894" s="9">
        <v>5.89</v>
      </c>
    </row>
    <row r="7895" spans="1:3" x14ac:dyDescent="0.25">
      <c r="A7895" s="7" t="str">
        <f t="shared" si="123"/>
        <v>1993.3</v>
      </c>
      <c r="B7895" s="54">
        <v>34221</v>
      </c>
      <c r="C7895" s="9">
        <v>5.96</v>
      </c>
    </row>
    <row r="7896" spans="1:3" x14ac:dyDescent="0.25">
      <c r="A7896" s="7" t="str">
        <f t="shared" si="123"/>
        <v>1993.3</v>
      </c>
      <c r="B7896" s="54">
        <v>34220</v>
      </c>
      <c r="C7896" s="9">
        <v>5.86</v>
      </c>
    </row>
    <row r="7897" spans="1:3" x14ac:dyDescent="0.25">
      <c r="A7897" s="7" t="str">
        <f t="shared" si="123"/>
        <v>1993.3</v>
      </c>
      <c r="B7897" s="54">
        <v>34219</v>
      </c>
      <c r="C7897" s="9">
        <v>5.88</v>
      </c>
    </row>
    <row r="7898" spans="1:3" x14ac:dyDescent="0.25">
      <c r="A7898" s="7" t="str">
        <f t="shared" si="123"/>
        <v>1993.3</v>
      </c>
      <c r="B7898" s="54">
        <v>34215</v>
      </c>
      <c r="C7898" s="9">
        <v>5.95</v>
      </c>
    </row>
    <row r="7899" spans="1:3" x14ac:dyDescent="0.25">
      <c r="A7899" s="7" t="str">
        <f t="shared" si="123"/>
        <v>1993.3</v>
      </c>
      <c r="B7899" s="54">
        <v>34214</v>
      </c>
      <c r="C7899" s="9">
        <v>6.04</v>
      </c>
    </row>
    <row r="7900" spans="1:3" x14ac:dyDescent="0.25">
      <c r="A7900" s="7" t="str">
        <f t="shared" si="123"/>
        <v>1993.3</v>
      </c>
      <c r="B7900" s="54">
        <v>34213</v>
      </c>
      <c r="C7900" s="9">
        <v>6.09</v>
      </c>
    </row>
    <row r="7901" spans="1:3" x14ac:dyDescent="0.25">
      <c r="A7901" s="7" t="str">
        <f t="shared" si="123"/>
        <v>1993.3</v>
      </c>
      <c r="B7901" s="54">
        <v>34212</v>
      </c>
      <c r="C7901" s="9">
        <v>6.09</v>
      </c>
    </row>
    <row r="7902" spans="1:3" x14ac:dyDescent="0.25">
      <c r="A7902" s="7" t="str">
        <f t="shared" si="123"/>
        <v>1993.3</v>
      </c>
      <c r="B7902" s="54">
        <v>34211</v>
      </c>
      <c r="C7902" s="9">
        <v>6.12</v>
      </c>
    </row>
    <row r="7903" spans="1:3" x14ac:dyDescent="0.25">
      <c r="A7903" s="7" t="str">
        <f t="shared" si="123"/>
        <v>1993.3</v>
      </c>
      <c r="B7903" s="54">
        <v>34208</v>
      </c>
      <c r="C7903" s="9">
        <v>6.13</v>
      </c>
    </row>
    <row r="7904" spans="1:3" x14ac:dyDescent="0.25">
      <c r="A7904" s="7" t="str">
        <f t="shared" si="123"/>
        <v>1993.3</v>
      </c>
      <c r="B7904" s="54">
        <v>34207</v>
      </c>
      <c r="C7904" s="9">
        <v>6.09</v>
      </c>
    </row>
    <row r="7905" spans="1:3" x14ac:dyDescent="0.25">
      <c r="A7905" s="7" t="str">
        <f t="shared" si="123"/>
        <v>1993.3</v>
      </c>
      <c r="B7905" s="54">
        <v>34206</v>
      </c>
      <c r="C7905" s="9">
        <v>6.18</v>
      </c>
    </row>
    <row r="7906" spans="1:3" x14ac:dyDescent="0.25">
      <c r="A7906" s="7" t="str">
        <f t="shared" si="123"/>
        <v>1993.3</v>
      </c>
      <c r="B7906" s="54">
        <v>34205</v>
      </c>
      <c r="C7906" s="9">
        <v>6.2</v>
      </c>
    </row>
    <row r="7907" spans="1:3" x14ac:dyDescent="0.25">
      <c r="A7907" s="7" t="str">
        <f t="shared" si="123"/>
        <v>1993.3</v>
      </c>
      <c r="B7907" s="54">
        <v>34204</v>
      </c>
      <c r="C7907" s="9">
        <v>6.22</v>
      </c>
    </row>
    <row r="7908" spans="1:3" x14ac:dyDescent="0.25">
      <c r="A7908" s="7" t="str">
        <f t="shared" si="123"/>
        <v>1993.3</v>
      </c>
      <c r="B7908" s="54">
        <v>34201</v>
      </c>
      <c r="C7908" s="9">
        <v>6.22</v>
      </c>
    </row>
    <row r="7909" spans="1:3" x14ac:dyDescent="0.25">
      <c r="A7909" s="7" t="str">
        <f t="shared" si="123"/>
        <v>1993.3</v>
      </c>
      <c r="B7909" s="54">
        <v>34200</v>
      </c>
      <c r="C7909" s="9">
        <v>6.21</v>
      </c>
    </row>
    <row r="7910" spans="1:3" x14ac:dyDescent="0.25">
      <c r="A7910" s="7" t="str">
        <f t="shared" si="123"/>
        <v>1993.3</v>
      </c>
      <c r="B7910" s="54">
        <v>34199</v>
      </c>
      <c r="C7910" s="9">
        <v>6.26</v>
      </c>
    </row>
    <row r="7911" spans="1:3" x14ac:dyDescent="0.25">
      <c r="A7911" s="7" t="str">
        <f t="shared" si="123"/>
        <v>1993.3</v>
      </c>
      <c r="B7911" s="54">
        <v>34198</v>
      </c>
      <c r="C7911" s="9">
        <v>6.31</v>
      </c>
    </row>
    <row r="7912" spans="1:3" x14ac:dyDescent="0.25">
      <c r="A7912" s="7" t="str">
        <f t="shared" si="123"/>
        <v>1993.3</v>
      </c>
      <c r="B7912" s="54">
        <v>34197</v>
      </c>
      <c r="C7912" s="9">
        <v>6.31</v>
      </c>
    </row>
    <row r="7913" spans="1:3" x14ac:dyDescent="0.25">
      <c r="A7913" s="7" t="str">
        <f t="shared" si="123"/>
        <v>1993.3</v>
      </c>
      <c r="B7913" s="54">
        <v>34194</v>
      </c>
      <c r="C7913" s="9">
        <v>6.35</v>
      </c>
    </row>
    <row r="7914" spans="1:3" x14ac:dyDescent="0.25">
      <c r="A7914" s="7" t="str">
        <f t="shared" si="123"/>
        <v>1993.3</v>
      </c>
      <c r="B7914" s="54">
        <v>34193</v>
      </c>
      <c r="C7914" s="9">
        <v>6.37</v>
      </c>
    </row>
    <row r="7915" spans="1:3" x14ac:dyDescent="0.25">
      <c r="A7915" s="7" t="str">
        <f t="shared" si="123"/>
        <v>1993.3</v>
      </c>
      <c r="B7915" s="54">
        <v>34192</v>
      </c>
      <c r="C7915" s="9">
        <v>6.44</v>
      </c>
    </row>
    <row r="7916" spans="1:3" x14ac:dyDescent="0.25">
      <c r="A7916" s="7" t="str">
        <f t="shared" si="123"/>
        <v>1993.3</v>
      </c>
      <c r="B7916" s="54">
        <v>34191</v>
      </c>
      <c r="C7916" s="9">
        <v>6.45</v>
      </c>
    </row>
    <row r="7917" spans="1:3" x14ac:dyDescent="0.25">
      <c r="A7917" s="7" t="str">
        <f t="shared" si="123"/>
        <v>1993.3</v>
      </c>
      <c r="B7917" s="54">
        <v>34190</v>
      </c>
      <c r="C7917" s="9">
        <v>6.47</v>
      </c>
    </row>
    <row r="7918" spans="1:3" x14ac:dyDescent="0.25">
      <c r="A7918" s="7" t="str">
        <f t="shared" si="123"/>
        <v>1993.3</v>
      </c>
      <c r="B7918" s="54">
        <v>34187</v>
      </c>
      <c r="C7918" s="9">
        <v>6.53</v>
      </c>
    </row>
    <row r="7919" spans="1:3" x14ac:dyDescent="0.25">
      <c r="A7919" s="7" t="str">
        <f t="shared" si="123"/>
        <v>1993.3</v>
      </c>
      <c r="B7919" s="54">
        <v>34186</v>
      </c>
      <c r="C7919" s="9">
        <v>6.53</v>
      </c>
    </row>
    <row r="7920" spans="1:3" x14ac:dyDescent="0.25">
      <c r="A7920" s="7" t="str">
        <f t="shared" si="123"/>
        <v>1993.3</v>
      </c>
      <c r="B7920" s="54">
        <v>34185</v>
      </c>
      <c r="C7920" s="9">
        <v>6.54</v>
      </c>
    </row>
    <row r="7921" spans="1:3" x14ac:dyDescent="0.25">
      <c r="A7921" s="7" t="str">
        <f t="shared" si="123"/>
        <v>1993.3</v>
      </c>
      <c r="B7921" s="54">
        <v>34184</v>
      </c>
      <c r="C7921" s="9">
        <v>6.53</v>
      </c>
    </row>
    <row r="7922" spans="1:3" x14ac:dyDescent="0.25">
      <c r="A7922" s="7" t="str">
        <f t="shared" si="123"/>
        <v>1993.3</v>
      </c>
      <c r="B7922" s="54">
        <v>34183</v>
      </c>
      <c r="C7922" s="9">
        <v>6.56</v>
      </c>
    </row>
    <row r="7923" spans="1:3" x14ac:dyDescent="0.25">
      <c r="A7923" s="7" t="str">
        <f t="shared" si="123"/>
        <v>1993.3</v>
      </c>
      <c r="B7923" s="54">
        <v>34180</v>
      </c>
      <c r="C7923" s="9">
        <v>6.57</v>
      </c>
    </row>
    <row r="7924" spans="1:3" x14ac:dyDescent="0.25">
      <c r="A7924" s="7" t="str">
        <f t="shared" si="123"/>
        <v>1993.3</v>
      </c>
      <c r="B7924" s="54">
        <v>34179</v>
      </c>
      <c r="C7924" s="9">
        <v>6.57</v>
      </c>
    </row>
    <row r="7925" spans="1:3" x14ac:dyDescent="0.25">
      <c r="A7925" s="7" t="str">
        <f t="shared" si="123"/>
        <v>1993.3</v>
      </c>
      <c r="B7925" s="54">
        <v>34178</v>
      </c>
      <c r="C7925" s="9">
        <v>6.66</v>
      </c>
    </row>
    <row r="7926" spans="1:3" x14ac:dyDescent="0.25">
      <c r="A7926" s="7" t="str">
        <f t="shared" si="123"/>
        <v>1993.3</v>
      </c>
      <c r="B7926" s="54">
        <v>34177</v>
      </c>
      <c r="C7926" s="9">
        <v>6.68</v>
      </c>
    </row>
    <row r="7927" spans="1:3" x14ac:dyDescent="0.25">
      <c r="A7927" s="7" t="str">
        <f t="shared" si="123"/>
        <v>1993.3</v>
      </c>
      <c r="B7927" s="54">
        <v>34176</v>
      </c>
      <c r="C7927" s="9">
        <v>6.68</v>
      </c>
    </row>
    <row r="7928" spans="1:3" x14ac:dyDescent="0.25">
      <c r="A7928" s="7" t="str">
        <f t="shared" si="123"/>
        <v>1993.3</v>
      </c>
      <c r="B7928" s="54">
        <v>34173</v>
      </c>
      <c r="C7928" s="9">
        <v>6.71</v>
      </c>
    </row>
    <row r="7929" spans="1:3" x14ac:dyDescent="0.25">
      <c r="A7929" s="7" t="str">
        <f t="shared" si="123"/>
        <v>1993.3</v>
      </c>
      <c r="B7929" s="54">
        <v>34172</v>
      </c>
      <c r="C7929" s="9">
        <v>6.65</v>
      </c>
    </row>
    <row r="7930" spans="1:3" x14ac:dyDescent="0.25">
      <c r="A7930" s="7" t="str">
        <f t="shared" si="123"/>
        <v>1993.3</v>
      </c>
      <c r="B7930" s="54">
        <v>34171</v>
      </c>
      <c r="C7930" s="9">
        <v>6.62</v>
      </c>
    </row>
    <row r="7931" spans="1:3" x14ac:dyDescent="0.25">
      <c r="A7931" s="7" t="str">
        <f t="shared" si="123"/>
        <v>1993.3</v>
      </c>
      <c r="B7931" s="54">
        <v>34170</v>
      </c>
      <c r="C7931" s="9">
        <v>6.55</v>
      </c>
    </row>
    <row r="7932" spans="1:3" x14ac:dyDescent="0.25">
      <c r="A7932" s="7" t="str">
        <f t="shared" si="123"/>
        <v>1993.3</v>
      </c>
      <c r="B7932" s="54">
        <v>34169</v>
      </c>
      <c r="C7932" s="9">
        <v>6.54</v>
      </c>
    </row>
    <row r="7933" spans="1:3" x14ac:dyDescent="0.25">
      <c r="A7933" s="7" t="str">
        <f t="shared" si="123"/>
        <v>1993.3</v>
      </c>
      <c r="B7933" s="54">
        <v>34166</v>
      </c>
      <c r="C7933" s="9">
        <v>6.54</v>
      </c>
    </row>
    <row r="7934" spans="1:3" x14ac:dyDescent="0.25">
      <c r="A7934" s="7" t="str">
        <f t="shared" si="123"/>
        <v>1993.3</v>
      </c>
      <c r="B7934" s="54">
        <v>34165</v>
      </c>
      <c r="C7934" s="9">
        <v>6.55</v>
      </c>
    </row>
    <row r="7935" spans="1:3" x14ac:dyDescent="0.25">
      <c r="A7935" s="7" t="str">
        <f t="shared" si="123"/>
        <v>1993.3</v>
      </c>
      <c r="B7935" s="54">
        <v>34164</v>
      </c>
      <c r="C7935" s="9">
        <v>6.56</v>
      </c>
    </row>
    <row r="7936" spans="1:3" x14ac:dyDescent="0.25">
      <c r="A7936" s="7" t="str">
        <f t="shared" si="123"/>
        <v>1993.3</v>
      </c>
      <c r="B7936" s="54">
        <v>34163</v>
      </c>
      <c r="C7936" s="9">
        <v>6.62</v>
      </c>
    </row>
    <row r="7937" spans="1:3" x14ac:dyDescent="0.25">
      <c r="A7937" s="7" t="str">
        <f t="shared" si="123"/>
        <v>1993.3</v>
      </c>
      <c r="B7937" s="54">
        <v>34162</v>
      </c>
      <c r="C7937" s="9">
        <v>6.62</v>
      </c>
    </row>
    <row r="7938" spans="1:3" x14ac:dyDescent="0.25">
      <c r="A7938" s="7" t="str">
        <f t="shared" si="123"/>
        <v>1993.3</v>
      </c>
      <c r="B7938" s="54">
        <v>34159</v>
      </c>
      <c r="C7938" s="9">
        <v>6.64</v>
      </c>
    </row>
    <row r="7939" spans="1:3" x14ac:dyDescent="0.25">
      <c r="A7939" s="7" t="str">
        <f t="shared" si="123"/>
        <v>1993.3</v>
      </c>
      <c r="B7939" s="54">
        <v>34158</v>
      </c>
      <c r="C7939" s="9">
        <v>6.66</v>
      </c>
    </row>
    <row r="7940" spans="1:3" x14ac:dyDescent="0.25">
      <c r="A7940" s="7" t="str">
        <f t="shared" ref="A7940:A8003" si="124">YEAR(B7940)&amp;"."&amp;INT((MONTH(B7940)-1)/3)+1</f>
        <v>1993.3</v>
      </c>
      <c r="B7940" s="54">
        <v>34157</v>
      </c>
      <c r="C7940" s="9">
        <v>6.68</v>
      </c>
    </row>
    <row r="7941" spans="1:3" x14ac:dyDescent="0.25">
      <c r="A7941" s="7" t="str">
        <f t="shared" si="124"/>
        <v>1993.3</v>
      </c>
      <c r="B7941" s="54">
        <v>34156</v>
      </c>
      <c r="C7941" s="9">
        <v>6.68</v>
      </c>
    </row>
    <row r="7942" spans="1:3" x14ac:dyDescent="0.25">
      <c r="A7942" s="7" t="str">
        <f t="shared" si="124"/>
        <v>1993.3</v>
      </c>
      <c r="B7942" s="54">
        <v>34152</v>
      </c>
      <c r="C7942" s="9">
        <v>6.67</v>
      </c>
    </row>
    <row r="7943" spans="1:3" x14ac:dyDescent="0.25">
      <c r="A7943" s="7" t="str">
        <f t="shared" si="124"/>
        <v>1993.3</v>
      </c>
      <c r="B7943" s="54">
        <v>34151</v>
      </c>
      <c r="C7943" s="9">
        <v>6.69</v>
      </c>
    </row>
    <row r="7944" spans="1:3" x14ac:dyDescent="0.25">
      <c r="A7944" s="7" t="str">
        <f t="shared" si="124"/>
        <v>1993.2</v>
      </c>
      <c r="B7944" s="54">
        <v>34150</v>
      </c>
      <c r="C7944" s="9">
        <v>6.68</v>
      </c>
    </row>
    <row r="7945" spans="1:3" x14ac:dyDescent="0.25">
      <c r="A7945" s="7" t="str">
        <f t="shared" si="124"/>
        <v>1993.2</v>
      </c>
      <c r="B7945" s="54">
        <v>34149</v>
      </c>
      <c r="C7945" s="9">
        <v>6.67</v>
      </c>
    </row>
    <row r="7946" spans="1:3" x14ac:dyDescent="0.25">
      <c r="A7946" s="7" t="str">
        <f t="shared" si="124"/>
        <v>1993.2</v>
      </c>
      <c r="B7946" s="54">
        <v>34148</v>
      </c>
      <c r="C7946" s="9">
        <v>6.67</v>
      </c>
    </row>
    <row r="7947" spans="1:3" x14ac:dyDescent="0.25">
      <c r="A7947" s="7" t="str">
        <f t="shared" si="124"/>
        <v>1993.2</v>
      </c>
      <c r="B7947" s="54">
        <v>34145</v>
      </c>
      <c r="C7947" s="9">
        <v>6.71</v>
      </c>
    </row>
    <row r="7948" spans="1:3" x14ac:dyDescent="0.25">
      <c r="A7948" s="7" t="str">
        <f t="shared" si="124"/>
        <v>1993.2</v>
      </c>
      <c r="B7948" s="54">
        <v>34144</v>
      </c>
      <c r="C7948" s="9">
        <v>6.74</v>
      </c>
    </row>
    <row r="7949" spans="1:3" x14ac:dyDescent="0.25">
      <c r="A7949" s="7" t="str">
        <f t="shared" si="124"/>
        <v>1993.2</v>
      </c>
      <c r="B7949" s="54">
        <v>34143</v>
      </c>
      <c r="C7949" s="9">
        <v>6.77</v>
      </c>
    </row>
    <row r="7950" spans="1:3" x14ac:dyDescent="0.25">
      <c r="A7950" s="7" t="str">
        <f t="shared" si="124"/>
        <v>1993.2</v>
      </c>
      <c r="B7950" s="54">
        <v>34142</v>
      </c>
      <c r="C7950" s="9">
        <v>6.78</v>
      </c>
    </row>
    <row r="7951" spans="1:3" x14ac:dyDescent="0.25">
      <c r="A7951" s="7" t="str">
        <f t="shared" si="124"/>
        <v>1993.2</v>
      </c>
      <c r="B7951" s="54">
        <v>34141</v>
      </c>
      <c r="C7951" s="9">
        <v>6.78</v>
      </c>
    </row>
    <row r="7952" spans="1:3" x14ac:dyDescent="0.25">
      <c r="A7952" s="7" t="str">
        <f t="shared" si="124"/>
        <v>1993.2</v>
      </c>
      <c r="B7952" s="54">
        <v>34138</v>
      </c>
      <c r="C7952" s="9">
        <v>6.82</v>
      </c>
    </row>
    <row r="7953" spans="1:3" x14ac:dyDescent="0.25">
      <c r="A7953" s="7" t="str">
        <f t="shared" si="124"/>
        <v>1993.2</v>
      </c>
      <c r="B7953" s="54">
        <v>34137</v>
      </c>
      <c r="C7953" s="9">
        <v>6.81</v>
      </c>
    </row>
    <row r="7954" spans="1:3" x14ac:dyDescent="0.25">
      <c r="A7954" s="7" t="str">
        <f t="shared" si="124"/>
        <v>1993.2</v>
      </c>
      <c r="B7954" s="54">
        <v>34136</v>
      </c>
      <c r="C7954" s="9">
        <v>6.82</v>
      </c>
    </row>
    <row r="7955" spans="1:3" x14ac:dyDescent="0.25">
      <c r="A7955" s="7" t="str">
        <f t="shared" si="124"/>
        <v>1993.2</v>
      </c>
      <c r="B7955" s="54">
        <v>34135</v>
      </c>
      <c r="C7955" s="9">
        <v>6.83</v>
      </c>
    </row>
    <row r="7956" spans="1:3" x14ac:dyDescent="0.25">
      <c r="A7956" s="7" t="str">
        <f t="shared" si="124"/>
        <v>1993.2</v>
      </c>
      <c r="B7956" s="54">
        <v>34134</v>
      </c>
      <c r="C7956" s="9">
        <v>6.81</v>
      </c>
    </row>
    <row r="7957" spans="1:3" x14ac:dyDescent="0.25">
      <c r="A7957" s="7" t="str">
        <f t="shared" si="124"/>
        <v>1993.2</v>
      </c>
      <c r="B7957" s="54">
        <v>34131</v>
      </c>
      <c r="C7957" s="9">
        <v>6.8</v>
      </c>
    </row>
    <row r="7958" spans="1:3" x14ac:dyDescent="0.25">
      <c r="A7958" s="7" t="str">
        <f t="shared" si="124"/>
        <v>1993.2</v>
      </c>
      <c r="B7958" s="54">
        <v>34130</v>
      </c>
      <c r="C7958" s="9">
        <v>6.88</v>
      </c>
    </row>
    <row r="7959" spans="1:3" x14ac:dyDescent="0.25">
      <c r="A7959" s="7" t="str">
        <f t="shared" si="124"/>
        <v>1993.2</v>
      </c>
      <c r="B7959" s="54">
        <v>34129</v>
      </c>
      <c r="C7959" s="9">
        <v>6.87</v>
      </c>
    </row>
    <row r="7960" spans="1:3" x14ac:dyDescent="0.25">
      <c r="A7960" s="7" t="str">
        <f t="shared" si="124"/>
        <v>1993.2</v>
      </c>
      <c r="B7960" s="54">
        <v>34128</v>
      </c>
      <c r="C7960" s="9">
        <v>6.91</v>
      </c>
    </row>
    <row r="7961" spans="1:3" x14ac:dyDescent="0.25">
      <c r="A7961" s="7" t="str">
        <f t="shared" si="124"/>
        <v>1993.2</v>
      </c>
      <c r="B7961" s="54">
        <v>34127</v>
      </c>
      <c r="C7961" s="9">
        <v>6.88</v>
      </c>
    </row>
    <row r="7962" spans="1:3" x14ac:dyDescent="0.25">
      <c r="A7962" s="7" t="str">
        <f t="shared" si="124"/>
        <v>1993.2</v>
      </c>
      <c r="B7962" s="54">
        <v>34124</v>
      </c>
      <c r="C7962" s="9">
        <v>6.91</v>
      </c>
    </row>
    <row r="7963" spans="1:3" x14ac:dyDescent="0.25">
      <c r="A7963" s="7" t="str">
        <f t="shared" si="124"/>
        <v>1993.2</v>
      </c>
      <c r="B7963" s="54">
        <v>34123</v>
      </c>
      <c r="C7963" s="9">
        <v>6.86</v>
      </c>
    </row>
    <row r="7964" spans="1:3" x14ac:dyDescent="0.25">
      <c r="A7964" s="7" t="str">
        <f t="shared" si="124"/>
        <v>1993.2</v>
      </c>
      <c r="B7964" s="54">
        <v>34122</v>
      </c>
      <c r="C7964" s="9">
        <v>6.88</v>
      </c>
    </row>
    <row r="7965" spans="1:3" x14ac:dyDescent="0.25">
      <c r="A7965" s="7" t="str">
        <f t="shared" si="124"/>
        <v>1993.2</v>
      </c>
      <c r="B7965" s="54">
        <v>34121</v>
      </c>
      <c r="C7965" s="9">
        <v>6.88</v>
      </c>
    </row>
    <row r="7966" spans="1:3" x14ac:dyDescent="0.25">
      <c r="A7966" s="7" t="str">
        <f t="shared" si="124"/>
        <v>1993.2</v>
      </c>
      <c r="B7966" s="54">
        <v>34117</v>
      </c>
      <c r="C7966" s="9">
        <v>6.98</v>
      </c>
    </row>
    <row r="7967" spans="1:3" x14ac:dyDescent="0.25">
      <c r="A7967" s="7" t="str">
        <f t="shared" si="124"/>
        <v>1993.2</v>
      </c>
      <c r="B7967" s="54">
        <v>34116</v>
      </c>
      <c r="C7967" s="9">
        <v>6.93</v>
      </c>
    </row>
    <row r="7968" spans="1:3" x14ac:dyDescent="0.25">
      <c r="A7968" s="7" t="str">
        <f t="shared" si="124"/>
        <v>1993.2</v>
      </c>
      <c r="B7968" s="54">
        <v>34115</v>
      </c>
      <c r="C7968" s="9">
        <v>6.94</v>
      </c>
    </row>
    <row r="7969" spans="1:3" x14ac:dyDescent="0.25">
      <c r="A7969" s="7" t="str">
        <f t="shared" si="124"/>
        <v>1993.2</v>
      </c>
      <c r="B7969" s="54">
        <v>34114</v>
      </c>
      <c r="C7969" s="9">
        <v>7.01</v>
      </c>
    </row>
    <row r="7970" spans="1:3" x14ac:dyDescent="0.25">
      <c r="A7970" s="7" t="str">
        <f t="shared" si="124"/>
        <v>1993.2</v>
      </c>
      <c r="B7970" s="54">
        <v>34113</v>
      </c>
      <c r="C7970" s="9">
        <v>6.99</v>
      </c>
    </row>
    <row r="7971" spans="1:3" x14ac:dyDescent="0.25">
      <c r="A7971" s="7" t="str">
        <f t="shared" si="124"/>
        <v>1993.2</v>
      </c>
      <c r="B7971" s="54">
        <v>34110</v>
      </c>
      <c r="C7971" s="9">
        <v>7.03</v>
      </c>
    </row>
    <row r="7972" spans="1:3" x14ac:dyDescent="0.25">
      <c r="A7972" s="7" t="str">
        <f t="shared" si="124"/>
        <v>1993.2</v>
      </c>
      <c r="B7972" s="54">
        <v>34109</v>
      </c>
      <c r="C7972" s="9">
        <v>6.99</v>
      </c>
    </row>
    <row r="7973" spans="1:3" x14ac:dyDescent="0.25">
      <c r="A7973" s="7" t="str">
        <f t="shared" si="124"/>
        <v>1993.2</v>
      </c>
      <c r="B7973" s="54">
        <v>34108</v>
      </c>
      <c r="C7973" s="9">
        <v>6.98</v>
      </c>
    </row>
    <row r="7974" spans="1:3" x14ac:dyDescent="0.25">
      <c r="A7974" s="7" t="str">
        <f t="shared" si="124"/>
        <v>1993.2</v>
      </c>
      <c r="B7974" s="54">
        <v>34107</v>
      </c>
      <c r="C7974" s="9">
        <v>7.02</v>
      </c>
    </row>
    <row r="7975" spans="1:3" x14ac:dyDescent="0.25">
      <c r="A7975" s="7" t="str">
        <f t="shared" si="124"/>
        <v>1993.2</v>
      </c>
      <c r="B7975" s="54">
        <v>34106</v>
      </c>
      <c r="C7975" s="9">
        <v>6.97</v>
      </c>
    </row>
    <row r="7976" spans="1:3" x14ac:dyDescent="0.25">
      <c r="A7976" s="7" t="str">
        <f t="shared" si="124"/>
        <v>1993.2</v>
      </c>
      <c r="B7976" s="54">
        <v>34103</v>
      </c>
      <c r="C7976" s="9">
        <v>6.95</v>
      </c>
    </row>
    <row r="7977" spans="1:3" x14ac:dyDescent="0.25">
      <c r="A7977" s="7" t="str">
        <f t="shared" si="124"/>
        <v>1993.2</v>
      </c>
      <c r="B7977" s="54">
        <v>34102</v>
      </c>
      <c r="C7977" s="9">
        <v>6.96</v>
      </c>
    </row>
    <row r="7978" spans="1:3" x14ac:dyDescent="0.25">
      <c r="A7978" s="7" t="str">
        <f t="shared" si="124"/>
        <v>1993.2</v>
      </c>
      <c r="B7978" s="54">
        <v>34101</v>
      </c>
      <c r="C7978" s="9">
        <v>6.86</v>
      </c>
    </row>
    <row r="7979" spans="1:3" x14ac:dyDescent="0.25">
      <c r="A7979" s="7" t="str">
        <f t="shared" si="124"/>
        <v>1993.2</v>
      </c>
      <c r="B7979" s="54">
        <v>34100</v>
      </c>
      <c r="C7979" s="9">
        <v>6.82</v>
      </c>
    </row>
    <row r="7980" spans="1:3" x14ac:dyDescent="0.25">
      <c r="A7980" s="7" t="str">
        <f t="shared" si="124"/>
        <v>1993.2</v>
      </c>
      <c r="B7980" s="54">
        <v>34099</v>
      </c>
      <c r="C7980" s="9">
        <v>6.81</v>
      </c>
    </row>
    <row r="7981" spans="1:3" x14ac:dyDescent="0.25">
      <c r="A7981" s="7" t="str">
        <f t="shared" si="124"/>
        <v>1993.2</v>
      </c>
      <c r="B7981" s="54">
        <v>34096</v>
      </c>
      <c r="C7981" s="9">
        <v>6.85</v>
      </c>
    </row>
    <row r="7982" spans="1:3" x14ac:dyDescent="0.25">
      <c r="A7982" s="7" t="str">
        <f t="shared" si="124"/>
        <v>1993.2</v>
      </c>
      <c r="B7982" s="54">
        <v>34095</v>
      </c>
      <c r="C7982" s="9">
        <v>6.8</v>
      </c>
    </row>
    <row r="7983" spans="1:3" x14ac:dyDescent="0.25">
      <c r="A7983" s="7" t="str">
        <f t="shared" si="124"/>
        <v>1993.2</v>
      </c>
      <c r="B7983" s="54">
        <v>34094</v>
      </c>
      <c r="C7983" s="9">
        <v>6.82</v>
      </c>
    </row>
    <row r="7984" spans="1:3" x14ac:dyDescent="0.25">
      <c r="A7984" s="7" t="str">
        <f t="shared" si="124"/>
        <v>1993.2</v>
      </c>
      <c r="B7984" s="54">
        <v>34093</v>
      </c>
      <c r="C7984" s="9">
        <v>6.81</v>
      </c>
    </row>
    <row r="7985" spans="1:3" x14ac:dyDescent="0.25">
      <c r="A7985" s="7" t="str">
        <f t="shared" si="124"/>
        <v>1993.2</v>
      </c>
      <c r="B7985" s="54">
        <v>34092</v>
      </c>
      <c r="C7985" s="9">
        <v>6.86</v>
      </c>
    </row>
    <row r="7986" spans="1:3" x14ac:dyDescent="0.25">
      <c r="A7986" s="7" t="str">
        <f t="shared" si="124"/>
        <v>1993.2</v>
      </c>
      <c r="B7986" s="54">
        <v>34089</v>
      </c>
      <c r="C7986" s="9">
        <v>6.95</v>
      </c>
    </row>
    <row r="7987" spans="1:3" x14ac:dyDescent="0.25">
      <c r="A7987" s="7" t="str">
        <f t="shared" si="124"/>
        <v>1993.2</v>
      </c>
      <c r="B7987" s="54">
        <v>34088</v>
      </c>
      <c r="C7987" s="9">
        <v>6.88</v>
      </c>
    </row>
    <row r="7988" spans="1:3" x14ac:dyDescent="0.25">
      <c r="A7988" s="7" t="str">
        <f t="shared" si="124"/>
        <v>1993.2</v>
      </c>
      <c r="B7988" s="54">
        <v>34087</v>
      </c>
      <c r="C7988" s="9">
        <v>6.91</v>
      </c>
    </row>
    <row r="7989" spans="1:3" x14ac:dyDescent="0.25">
      <c r="A7989" s="7" t="str">
        <f t="shared" si="124"/>
        <v>1993.2</v>
      </c>
      <c r="B7989" s="54">
        <v>34086</v>
      </c>
      <c r="C7989" s="9">
        <v>6.9</v>
      </c>
    </row>
    <row r="7990" spans="1:3" x14ac:dyDescent="0.25">
      <c r="A7990" s="7" t="str">
        <f t="shared" si="124"/>
        <v>1993.2</v>
      </c>
      <c r="B7990" s="54">
        <v>34085</v>
      </c>
      <c r="C7990" s="9">
        <v>6.83</v>
      </c>
    </row>
    <row r="7991" spans="1:3" x14ac:dyDescent="0.25">
      <c r="A7991" s="7" t="str">
        <f t="shared" si="124"/>
        <v>1993.2</v>
      </c>
      <c r="B7991" s="54">
        <v>34082</v>
      </c>
      <c r="C7991" s="9">
        <v>6.79</v>
      </c>
    </row>
    <row r="7992" spans="1:3" x14ac:dyDescent="0.25">
      <c r="A7992" s="7" t="str">
        <f t="shared" si="124"/>
        <v>1993.2</v>
      </c>
      <c r="B7992" s="54">
        <v>34081</v>
      </c>
      <c r="C7992" s="9">
        <v>6.75</v>
      </c>
    </row>
    <row r="7993" spans="1:3" x14ac:dyDescent="0.25">
      <c r="A7993" s="7" t="str">
        <f t="shared" si="124"/>
        <v>1993.2</v>
      </c>
      <c r="B7993" s="54">
        <v>34080</v>
      </c>
      <c r="C7993" s="9">
        <v>6.75</v>
      </c>
    </row>
    <row r="7994" spans="1:3" x14ac:dyDescent="0.25">
      <c r="A7994" s="7" t="str">
        <f t="shared" si="124"/>
        <v>1993.2</v>
      </c>
      <c r="B7994" s="54">
        <v>34079</v>
      </c>
      <c r="C7994" s="9">
        <v>6.76</v>
      </c>
    </row>
    <row r="7995" spans="1:3" x14ac:dyDescent="0.25">
      <c r="A7995" s="7" t="str">
        <f t="shared" si="124"/>
        <v>1993.2</v>
      </c>
      <c r="B7995" s="54">
        <v>34078</v>
      </c>
      <c r="C7995" s="9">
        <v>6.73</v>
      </c>
    </row>
    <row r="7996" spans="1:3" x14ac:dyDescent="0.25">
      <c r="A7996" s="7" t="str">
        <f t="shared" si="124"/>
        <v>1993.2</v>
      </c>
      <c r="B7996" s="54">
        <v>34075</v>
      </c>
      <c r="C7996" s="9">
        <v>6.76</v>
      </c>
    </row>
    <row r="7997" spans="1:3" x14ac:dyDescent="0.25">
      <c r="A7997" s="7" t="str">
        <f t="shared" si="124"/>
        <v>1993.2</v>
      </c>
      <c r="B7997" s="54">
        <v>34074</v>
      </c>
      <c r="C7997" s="9">
        <v>6.73</v>
      </c>
    </row>
    <row r="7998" spans="1:3" x14ac:dyDescent="0.25">
      <c r="A7998" s="7" t="str">
        <f t="shared" si="124"/>
        <v>1993.2</v>
      </c>
      <c r="B7998" s="54">
        <v>34073</v>
      </c>
      <c r="C7998" s="9">
        <v>6.76</v>
      </c>
    </row>
    <row r="7999" spans="1:3" x14ac:dyDescent="0.25">
      <c r="A7999" s="7" t="str">
        <f t="shared" si="124"/>
        <v>1993.2</v>
      </c>
      <c r="B7999" s="54">
        <v>34072</v>
      </c>
      <c r="C7999" s="9">
        <v>6.8</v>
      </c>
    </row>
    <row r="8000" spans="1:3" x14ac:dyDescent="0.25">
      <c r="A8000" s="7" t="str">
        <f t="shared" si="124"/>
        <v>1993.2</v>
      </c>
      <c r="B8000" s="54">
        <v>34071</v>
      </c>
      <c r="C8000" s="9">
        <v>6.79</v>
      </c>
    </row>
    <row r="8001" spans="1:3" x14ac:dyDescent="0.25">
      <c r="A8001" s="7" t="str">
        <f t="shared" si="124"/>
        <v>1993.2</v>
      </c>
      <c r="B8001" s="54">
        <v>34067</v>
      </c>
      <c r="C8001" s="9">
        <v>6.85</v>
      </c>
    </row>
    <row r="8002" spans="1:3" x14ac:dyDescent="0.25">
      <c r="A8002" s="7" t="str">
        <f t="shared" si="124"/>
        <v>1993.2</v>
      </c>
      <c r="B8002" s="54">
        <v>34066</v>
      </c>
      <c r="C8002" s="9">
        <v>6.96</v>
      </c>
    </row>
    <row r="8003" spans="1:3" x14ac:dyDescent="0.25">
      <c r="A8003" s="7" t="str">
        <f t="shared" si="124"/>
        <v>1993.2</v>
      </c>
      <c r="B8003" s="54">
        <v>34065</v>
      </c>
      <c r="C8003" s="9">
        <v>6.97</v>
      </c>
    </row>
    <row r="8004" spans="1:3" x14ac:dyDescent="0.25">
      <c r="A8004" s="7" t="str">
        <f t="shared" ref="A8004:A8067" si="125">YEAR(B8004)&amp;"."&amp;INT((MONTH(B8004)-1)/3)+1</f>
        <v>1993.2</v>
      </c>
      <c r="B8004" s="54">
        <v>34064</v>
      </c>
      <c r="C8004" s="9">
        <v>7.04</v>
      </c>
    </row>
    <row r="8005" spans="1:3" x14ac:dyDescent="0.25">
      <c r="A8005" s="7" t="str">
        <f t="shared" si="125"/>
        <v>1993.2</v>
      </c>
      <c r="B8005" s="54">
        <v>34061</v>
      </c>
      <c r="C8005" s="9">
        <v>7.06</v>
      </c>
    </row>
    <row r="8006" spans="1:3" x14ac:dyDescent="0.25">
      <c r="A8006" s="7" t="str">
        <f t="shared" si="125"/>
        <v>1993.2</v>
      </c>
      <c r="B8006" s="54">
        <v>34060</v>
      </c>
      <c r="C8006" s="9">
        <v>6.97</v>
      </c>
    </row>
    <row r="8007" spans="1:3" x14ac:dyDescent="0.25">
      <c r="A8007" s="7" t="str">
        <f t="shared" si="125"/>
        <v>1993.1</v>
      </c>
      <c r="B8007" s="54">
        <v>34059</v>
      </c>
      <c r="C8007" s="9">
        <v>6.93</v>
      </c>
    </row>
    <row r="8008" spans="1:3" x14ac:dyDescent="0.25">
      <c r="A8008" s="7" t="str">
        <f t="shared" si="125"/>
        <v>1993.1</v>
      </c>
      <c r="B8008" s="54">
        <v>34058</v>
      </c>
      <c r="C8008" s="9">
        <v>6.91</v>
      </c>
    </row>
    <row r="8009" spans="1:3" x14ac:dyDescent="0.25">
      <c r="A8009" s="7" t="str">
        <f t="shared" si="125"/>
        <v>1993.1</v>
      </c>
      <c r="B8009" s="54">
        <v>34057</v>
      </c>
      <c r="C8009" s="9">
        <v>6.9</v>
      </c>
    </row>
    <row r="8010" spans="1:3" x14ac:dyDescent="0.25">
      <c r="A8010" s="7" t="str">
        <f t="shared" si="125"/>
        <v>1993.1</v>
      </c>
      <c r="B8010" s="54">
        <v>34054</v>
      </c>
      <c r="C8010" s="9">
        <v>6.94</v>
      </c>
    </row>
    <row r="8011" spans="1:3" x14ac:dyDescent="0.25">
      <c r="A8011" s="7" t="str">
        <f t="shared" si="125"/>
        <v>1993.1</v>
      </c>
      <c r="B8011" s="54">
        <v>34053</v>
      </c>
      <c r="C8011" s="9">
        <v>6.83</v>
      </c>
    </row>
    <row r="8012" spans="1:3" x14ac:dyDescent="0.25">
      <c r="A8012" s="7" t="str">
        <f t="shared" si="125"/>
        <v>1993.1</v>
      </c>
      <c r="B8012" s="54">
        <v>34052</v>
      </c>
      <c r="C8012" s="9">
        <v>6.81</v>
      </c>
    </row>
    <row r="8013" spans="1:3" x14ac:dyDescent="0.25">
      <c r="A8013" s="7" t="str">
        <f t="shared" si="125"/>
        <v>1993.1</v>
      </c>
      <c r="B8013" s="54">
        <v>34051</v>
      </c>
      <c r="C8013" s="9">
        <v>6.77</v>
      </c>
    </row>
    <row r="8014" spans="1:3" x14ac:dyDescent="0.25">
      <c r="A8014" s="7" t="str">
        <f t="shared" si="125"/>
        <v>1993.1</v>
      </c>
      <c r="B8014" s="54">
        <v>34050</v>
      </c>
      <c r="C8014" s="9">
        <v>6.81</v>
      </c>
    </row>
    <row r="8015" spans="1:3" x14ac:dyDescent="0.25">
      <c r="A8015" s="7" t="str">
        <f t="shared" si="125"/>
        <v>1993.1</v>
      </c>
      <c r="B8015" s="54">
        <v>34047</v>
      </c>
      <c r="C8015" s="9">
        <v>6.81</v>
      </c>
    </row>
    <row r="8016" spans="1:3" x14ac:dyDescent="0.25">
      <c r="A8016" s="7" t="str">
        <f t="shared" si="125"/>
        <v>1993.1</v>
      </c>
      <c r="B8016" s="54">
        <v>34046</v>
      </c>
      <c r="C8016" s="9">
        <v>6.8</v>
      </c>
    </row>
    <row r="8017" spans="1:3" x14ac:dyDescent="0.25">
      <c r="A8017" s="7" t="str">
        <f t="shared" si="125"/>
        <v>1993.1</v>
      </c>
      <c r="B8017" s="54">
        <v>34045</v>
      </c>
      <c r="C8017" s="9">
        <v>6.86</v>
      </c>
    </row>
    <row r="8018" spans="1:3" x14ac:dyDescent="0.25">
      <c r="A8018" s="7" t="str">
        <f t="shared" si="125"/>
        <v>1993.1</v>
      </c>
      <c r="B8018" s="54">
        <v>34044</v>
      </c>
      <c r="C8018" s="9">
        <v>6.87</v>
      </c>
    </row>
    <row r="8019" spans="1:3" x14ac:dyDescent="0.25">
      <c r="A8019" s="7" t="str">
        <f t="shared" si="125"/>
        <v>1993.1</v>
      </c>
      <c r="B8019" s="54">
        <v>34043</v>
      </c>
      <c r="C8019" s="9">
        <v>6.91</v>
      </c>
    </row>
    <row r="8020" spans="1:3" x14ac:dyDescent="0.25">
      <c r="A8020" s="7" t="str">
        <f t="shared" si="125"/>
        <v>1993.1</v>
      </c>
      <c r="B8020" s="54">
        <v>34040</v>
      </c>
      <c r="C8020" s="9">
        <v>6.86</v>
      </c>
    </row>
    <row r="8021" spans="1:3" x14ac:dyDescent="0.25">
      <c r="A8021" s="7" t="str">
        <f t="shared" si="125"/>
        <v>1993.1</v>
      </c>
      <c r="B8021" s="54">
        <v>34039</v>
      </c>
      <c r="C8021" s="9">
        <v>6.75</v>
      </c>
    </row>
    <row r="8022" spans="1:3" x14ac:dyDescent="0.25">
      <c r="A8022" s="7" t="str">
        <f t="shared" si="125"/>
        <v>1993.1</v>
      </c>
      <c r="B8022" s="54">
        <v>34038</v>
      </c>
      <c r="C8022" s="9">
        <v>6.75</v>
      </c>
    </row>
    <row r="8023" spans="1:3" x14ac:dyDescent="0.25">
      <c r="A8023" s="7" t="str">
        <f t="shared" si="125"/>
        <v>1993.1</v>
      </c>
      <c r="B8023" s="54">
        <v>34037</v>
      </c>
      <c r="C8023" s="9">
        <v>6.73</v>
      </c>
    </row>
    <row r="8024" spans="1:3" x14ac:dyDescent="0.25">
      <c r="A8024" s="7" t="str">
        <f t="shared" si="125"/>
        <v>1993.1</v>
      </c>
      <c r="B8024" s="54">
        <v>34036</v>
      </c>
      <c r="C8024" s="9">
        <v>6.72</v>
      </c>
    </row>
    <row r="8025" spans="1:3" x14ac:dyDescent="0.25">
      <c r="A8025" s="7" t="str">
        <f t="shared" si="125"/>
        <v>1993.1</v>
      </c>
      <c r="B8025" s="54">
        <v>34033</v>
      </c>
      <c r="C8025" s="9">
        <v>6.76</v>
      </c>
    </row>
    <row r="8026" spans="1:3" x14ac:dyDescent="0.25">
      <c r="A8026" s="7" t="str">
        <f t="shared" si="125"/>
        <v>1993.1</v>
      </c>
      <c r="B8026" s="54">
        <v>34032</v>
      </c>
      <c r="C8026" s="9">
        <v>6.73</v>
      </c>
    </row>
    <row r="8027" spans="1:3" x14ac:dyDescent="0.25">
      <c r="A8027" s="7" t="str">
        <f t="shared" si="125"/>
        <v>1993.1</v>
      </c>
      <c r="B8027" s="54">
        <v>34031</v>
      </c>
      <c r="C8027" s="9">
        <v>6.78</v>
      </c>
    </row>
    <row r="8028" spans="1:3" x14ac:dyDescent="0.25">
      <c r="A8028" s="7" t="str">
        <f t="shared" si="125"/>
        <v>1993.1</v>
      </c>
      <c r="B8028" s="54">
        <v>34030</v>
      </c>
      <c r="C8028" s="9">
        <v>6.84</v>
      </c>
    </row>
    <row r="8029" spans="1:3" x14ac:dyDescent="0.25">
      <c r="A8029" s="7" t="str">
        <f t="shared" si="125"/>
        <v>1993.1</v>
      </c>
      <c r="B8029" s="54">
        <v>34029</v>
      </c>
      <c r="C8029" s="9">
        <v>6.83</v>
      </c>
    </row>
    <row r="8030" spans="1:3" x14ac:dyDescent="0.25">
      <c r="A8030" s="7" t="str">
        <f t="shared" si="125"/>
        <v>1993.1</v>
      </c>
      <c r="B8030" s="54">
        <v>34026</v>
      </c>
      <c r="C8030" s="9">
        <v>6.9</v>
      </c>
    </row>
    <row r="8031" spans="1:3" x14ac:dyDescent="0.25">
      <c r="A8031" s="7" t="str">
        <f t="shared" si="125"/>
        <v>1993.1</v>
      </c>
      <c r="B8031" s="54">
        <v>34025</v>
      </c>
      <c r="C8031" s="9">
        <v>6.89</v>
      </c>
    </row>
    <row r="8032" spans="1:3" x14ac:dyDescent="0.25">
      <c r="A8032" s="7" t="str">
        <f t="shared" si="125"/>
        <v>1993.1</v>
      </c>
      <c r="B8032" s="54">
        <v>34024</v>
      </c>
      <c r="C8032" s="9">
        <v>6.88</v>
      </c>
    </row>
    <row r="8033" spans="1:3" x14ac:dyDescent="0.25">
      <c r="A8033" s="7" t="str">
        <f t="shared" si="125"/>
        <v>1993.1</v>
      </c>
      <c r="B8033" s="54">
        <v>34023</v>
      </c>
      <c r="C8033" s="9">
        <v>6.83</v>
      </c>
    </row>
    <row r="8034" spans="1:3" x14ac:dyDescent="0.25">
      <c r="A8034" s="7" t="str">
        <f t="shared" si="125"/>
        <v>1993.1</v>
      </c>
      <c r="B8034" s="54">
        <v>34022</v>
      </c>
      <c r="C8034" s="9">
        <v>6.95</v>
      </c>
    </row>
    <row r="8035" spans="1:3" x14ac:dyDescent="0.25">
      <c r="A8035" s="7" t="str">
        <f t="shared" si="125"/>
        <v>1993.1</v>
      </c>
      <c r="B8035" s="54">
        <v>34019</v>
      </c>
      <c r="C8035" s="9">
        <v>7.01</v>
      </c>
    </row>
    <row r="8036" spans="1:3" x14ac:dyDescent="0.25">
      <c r="A8036" s="7" t="str">
        <f t="shared" si="125"/>
        <v>1993.1</v>
      </c>
      <c r="B8036" s="54">
        <v>34018</v>
      </c>
      <c r="C8036" s="9">
        <v>7.02</v>
      </c>
    </row>
    <row r="8037" spans="1:3" x14ac:dyDescent="0.25">
      <c r="A8037" s="7" t="str">
        <f t="shared" si="125"/>
        <v>1993.1</v>
      </c>
      <c r="B8037" s="54">
        <v>34017</v>
      </c>
      <c r="C8037" s="9">
        <v>7.11</v>
      </c>
    </row>
    <row r="8038" spans="1:3" x14ac:dyDescent="0.25">
      <c r="A8038" s="7" t="str">
        <f t="shared" si="125"/>
        <v>1993.1</v>
      </c>
      <c r="B8038" s="54">
        <v>34016</v>
      </c>
      <c r="C8038" s="9">
        <v>7.14</v>
      </c>
    </row>
    <row r="8039" spans="1:3" x14ac:dyDescent="0.25">
      <c r="A8039" s="7" t="str">
        <f t="shared" si="125"/>
        <v>1993.1</v>
      </c>
      <c r="B8039" s="54">
        <v>34012</v>
      </c>
      <c r="C8039" s="9">
        <v>7.13</v>
      </c>
    </row>
    <row r="8040" spans="1:3" x14ac:dyDescent="0.25">
      <c r="A8040" s="7" t="str">
        <f t="shared" si="125"/>
        <v>1993.1</v>
      </c>
      <c r="B8040" s="54">
        <v>34011</v>
      </c>
      <c r="C8040" s="9">
        <v>7.15</v>
      </c>
    </row>
    <row r="8041" spans="1:3" x14ac:dyDescent="0.25">
      <c r="A8041" s="7" t="str">
        <f t="shared" si="125"/>
        <v>1993.1</v>
      </c>
      <c r="B8041" s="54">
        <v>34010</v>
      </c>
      <c r="C8041" s="9">
        <v>7.26</v>
      </c>
    </row>
    <row r="8042" spans="1:3" x14ac:dyDescent="0.25">
      <c r="A8042" s="7" t="str">
        <f t="shared" si="125"/>
        <v>1993.1</v>
      </c>
      <c r="B8042" s="54">
        <v>34009</v>
      </c>
      <c r="C8042" s="9">
        <v>7.2</v>
      </c>
    </row>
    <row r="8043" spans="1:3" x14ac:dyDescent="0.25">
      <c r="A8043" s="7" t="str">
        <f t="shared" si="125"/>
        <v>1993.1</v>
      </c>
      <c r="B8043" s="54">
        <v>34008</v>
      </c>
      <c r="C8043" s="9">
        <v>7.18</v>
      </c>
    </row>
    <row r="8044" spans="1:3" x14ac:dyDescent="0.25">
      <c r="A8044" s="7" t="str">
        <f t="shared" si="125"/>
        <v>1993.1</v>
      </c>
      <c r="B8044" s="54">
        <v>34005</v>
      </c>
      <c r="C8044" s="9">
        <v>7.17</v>
      </c>
    </row>
    <row r="8045" spans="1:3" x14ac:dyDescent="0.25">
      <c r="A8045" s="7" t="str">
        <f t="shared" si="125"/>
        <v>1993.1</v>
      </c>
      <c r="B8045" s="54">
        <v>34004</v>
      </c>
      <c r="C8045" s="9">
        <v>7.19</v>
      </c>
    </row>
    <row r="8046" spans="1:3" x14ac:dyDescent="0.25">
      <c r="A8046" s="7" t="str">
        <f t="shared" si="125"/>
        <v>1993.1</v>
      </c>
      <c r="B8046" s="54">
        <v>34003</v>
      </c>
      <c r="C8046" s="9">
        <v>7.23</v>
      </c>
    </row>
    <row r="8047" spans="1:3" x14ac:dyDescent="0.25">
      <c r="A8047" s="7" t="str">
        <f t="shared" si="125"/>
        <v>1993.1</v>
      </c>
      <c r="B8047" s="54">
        <v>34002</v>
      </c>
      <c r="C8047" s="9">
        <v>7.25</v>
      </c>
    </row>
    <row r="8048" spans="1:3" x14ac:dyDescent="0.25">
      <c r="A8048" s="7" t="str">
        <f t="shared" si="125"/>
        <v>1993.1</v>
      </c>
      <c r="B8048" s="54">
        <v>34001</v>
      </c>
      <c r="C8048" s="9">
        <v>7.21</v>
      </c>
    </row>
    <row r="8049" spans="1:3" x14ac:dyDescent="0.25">
      <c r="A8049" s="7" t="str">
        <f t="shared" si="125"/>
        <v>1993.1</v>
      </c>
      <c r="B8049" s="54">
        <v>33998</v>
      </c>
      <c r="C8049" s="9">
        <v>7.21</v>
      </c>
    </row>
    <row r="8050" spans="1:3" x14ac:dyDescent="0.25">
      <c r="A8050" s="7" t="str">
        <f t="shared" si="125"/>
        <v>1993.1</v>
      </c>
      <c r="B8050" s="54">
        <v>33997</v>
      </c>
      <c r="C8050" s="9">
        <v>7.23</v>
      </c>
    </row>
    <row r="8051" spans="1:3" x14ac:dyDescent="0.25">
      <c r="A8051" s="7" t="str">
        <f t="shared" si="125"/>
        <v>1993.1</v>
      </c>
      <c r="B8051" s="54">
        <v>33996</v>
      </c>
      <c r="C8051" s="9">
        <v>7.25</v>
      </c>
    </row>
    <row r="8052" spans="1:3" x14ac:dyDescent="0.25">
      <c r="A8052" s="7" t="str">
        <f t="shared" si="125"/>
        <v>1993.1</v>
      </c>
      <c r="B8052" s="54">
        <v>33995</v>
      </c>
      <c r="C8052" s="9">
        <v>7.26</v>
      </c>
    </row>
    <row r="8053" spans="1:3" x14ac:dyDescent="0.25">
      <c r="A8053" s="7" t="str">
        <f t="shared" si="125"/>
        <v>1993.1</v>
      </c>
      <c r="B8053" s="54">
        <v>33994</v>
      </c>
      <c r="C8053" s="9">
        <v>7.22</v>
      </c>
    </row>
    <row r="8054" spans="1:3" x14ac:dyDescent="0.25">
      <c r="A8054" s="7" t="str">
        <f t="shared" si="125"/>
        <v>1993.1</v>
      </c>
      <c r="B8054" s="54">
        <v>33991</v>
      </c>
      <c r="C8054" s="9">
        <v>7.3</v>
      </c>
    </row>
    <row r="8055" spans="1:3" x14ac:dyDescent="0.25">
      <c r="A8055" s="7" t="str">
        <f t="shared" si="125"/>
        <v>1993.1</v>
      </c>
      <c r="B8055" s="54">
        <v>33990</v>
      </c>
      <c r="C8055" s="9">
        <v>7.31</v>
      </c>
    </row>
    <row r="8056" spans="1:3" x14ac:dyDescent="0.25">
      <c r="A8056" s="7" t="str">
        <f t="shared" si="125"/>
        <v>1993.1</v>
      </c>
      <c r="B8056" s="54">
        <v>33989</v>
      </c>
      <c r="C8056" s="9">
        <v>7.32</v>
      </c>
    </row>
    <row r="8057" spans="1:3" x14ac:dyDescent="0.25">
      <c r="A8057" s="7" t="str">
        <f t="shared" si="125"/>
        <v>1993.1</v>
      </c>
      <c r="B8057" s="54">
        <v>33988</v>
      </c>
      <c r="C8057" s="9">
        <v>7.31</v>
      </c>
    </row>
    <row r="8058" spans="1:3" x14ac:dyDescent="0.25">
      <c r="A8058" s="7" t="str">
        <f t="shared" si="125"/>
        <v>1993.1</v>
      </c>
      <c r="B8058" s="54">
        <v>33987</v>
      </c>
      <c r="C8058" s="9">
        <v>7.35</v>
      </c>
    </row>
    <row r="8059" spans="1:3" x14ac:dyDescent="0.25">
      <c r="A8059" s="7" t="str">
        <f t="shared" si="125"/>
        <v>1993.1</v>
      </c>
      <c r="B8059" s="54">
        <v>33984</v>
      </c>
      <c r="C8059" s="9">
        <v>7.35</v>
      </c>
    </row>
    <row r="8060" spans="1:3" x14ac:dyDescent="0.25">
      <c r="A8060" s="7" t="str">
        <f t="shared" si="125"/>
        <v>1993.1</v>
      </c>
      <c r="B8060" s="54">
        <v>33983</v>
      </c>
      <c r="C8060" s="9">
        <v>7.41</v>
      </c>
    </row>
    <row r="8061" spans="1:3" x14ac:dyDescent="0.25">
      <c r="A8061" s="7" t="str">
        <f t="shared" si="125"/>
        <v>1993.1</v>
      </c>
      <c r="B8061" s="54">
        <v>33982</v>
      </c>
      <c r="C8061" s="9">
        <v>7.45</v>
      </c>
    </row>
    <row r="8062" spans="1:3" x14ac:dyDescent="0.25">
      <c r="A8062" s="7" t="str">
        <f t="shared" si="125"/>
        <v>1993.1</v>
      </c>
      <c r="B8062" s="54">
        <v>33981</v>
      </c>
      <c r="C8062" s="9">
        <v>7.48</v>
      </c>
    </row>
    <row r="8063" spans="1:3" x14ac:dyDescent="0.25">
      <c r="A8063" s="7" t="str">
        <f t="shared" si="125"/>
        <v>1993.1</v>
      </c>
      <c r="B8063" s="54">
        <v>33980</v>
      </c>
      <c r="C8063" s="9">
        <v>7.47</v>
      </c>
    </row>
    <row r="8064" spans="1:3" x14ac:dyDescent="0.25">
      <c r="A8064" s="7" t="str">
        <f t="shared" si="125"/>
        <v>1993.1</v>
      </c>
      <c r="B8064" s="54">
        <v>33977</v>
      </c>
      <c r="C8064" s="9">
        <v>7.47</v>
      </c>
    </row>
    <row r="8065" spans="1:3" x14ac:dyDescent="0.25">
      <c r="A8065" s="7" t="str">
        <f t="shared" si="125"/>
        <v>1993.1</v>
      </c>
      <c r="B8065" s="54">
        <v>33976</v>
      </c>
      <c r="C8065" s="9">
        <v>7.45</v>
      </c>
    </row>
    <row r="8066" spans="1:3" x14ac:dyDescent="0.25">
      <c r="A8066" s="7" t="str">
        <f t="shared" si="125"/>
        <v>1993.1</v>
      </c>
      <c r="B8066" s="54">
        <v>33975</v>
      </c>
      <c r="C8066" s="9">
        <v>7.34</v>
      </c>
    </row>
    <row r="8067" spans="1:3" x14ac:dyDescent="0.25">
      <c r="A8067" s="7" t="str">
        <f t="shared" si="125"/>
        <v>1993.1</v>
      </c>
      <c r="B8067" s="54">
        <v>33974</v>
      </c>
      <c r="C8067" s="9">
        <v>7.33</v>
      </c>
    </row>
    <row r="8068" spans="1:3" x14ac:dyDescent="0.25">
      <c r="A8068" s="7" t="str">
        <f t="shared" ref="A8068:A8131" si="126">YEAR(B8068)&amp;"."&amp;INT((MONTH(B8068)-1)/3)+1</f>
        <v>1993.1</v>
      </c>
      <c r="B8068" s="54">
        <v>33973</v>
      </c>
      <c r="C8068" s="9">
        <v>7.33</v>
      </c>
    </row>
    <row r="8069" spans="1:3" x14ac:dyDescent="0.25">
      <c r="A8069" s="7" t="str">
        <f t="shared" si="126"/>
        <v>1992.4</v>
      </c>
      <c r="B8069" s="54">
        <v>33969</v>
      </c>
      <c r="C8069" s="9">
        <v>7.4</v>
      </c>
    </row>
    <row r="8070" spans="1:3" x14ac:dyDescent="0.25">
      <c r="A8070" s="7" t="str">
        <f t="shared" si="126"/>
        <v>1992.4</v>
      </c>
      <c r="B8070" s="54">
        <v>33968</v>
      </c>
      <c r="C8070" s="9">
        <v>7.39</v>
      </c>
    </row>
    <row r="8071" spans="1:3" x14ac:dyDescent="0.25">
      <c r="A8071" s="7" t="str">
        <f t="shared" si="126"/>
        <v>1992.4</v>
      </c>
      <c r="B8071" s="54">
        <v>33967</v>
      </c>
      <c r="C8071" s="9">
        <v>7.37</v>
      </c>
    </row>
    <row r="8072" spans="1:3" x14ac:dyDescent="0.25">
      <c r="A8072" s="7" t="str">
        <f t="shared" si="126"/>
        <v>1992.4</v>
      </c>
      <c r="B8072" s="54">
        <v>33966</v>
      </c>
      <c r="C8072" s="9">
        <v>7.4</v>
      </c>
    </row>
    <row r="8073" spans="1:3" x14ac:dyDescent="0.25">
      <c r="A8073" s="7" t="str">
        <f t="shared" si="126"/>
        <v>1992.4</v>
      </c>
      <c r="B8073" s="54">
        <v>33962</v>
      </c>
      <c r="C8073" s="9">
        <v>7.36</v>
      </c>
    </row>
    <row r="8074" spans="1:3" x14ac:dyDescent="0.25">
      <c r="A8074" s="7" t="str">
        <f t="shared" si="126"/>
        <v>1992.4</v>
      </c>
      <c r="B8074" s="54">
        <v>33961</v>
      </c>
      <c r="C8074" s="9">
        <v>7.36</v>
      </c>
    </row>
    <row r="8075" spans="1:3" x14ac:dyDescent="0.25">
      <c r="A8075" s="7" t="str">
        <f t="shared" si="126"/>
        <v>1992.4</v>
      </c>
      <c r="B8075" s="54">
        <v>33960</v>
      </c>
      <c r="C8075" s="9">
        <v>7.34</v>
      </c>
    </row>
    <row r="8076" spans="1:3" x14ac:dyDescent="0.25">
      <c r="A8076" s="7" t="str">
        <f t="shared" si="126"/>
        <v>1992.4</v>
      </c>
      <c r="B8076" s="54">
        <v>33959</v>
      </c>
      <c r="C8076" s="9">
        <v>7.38</v>
      </c>
    </row>
    <row r="8077" spans="1:3" x14ac:dyDescent="0.25">
      <c r="A8077" s="7" t="str">
        <f t="shared" si="126"/>
        <v>1992.4</v>
      </c>
      <c r="B8077" s="54">
        <v>33956</v>
      </c>
      <c r="C8077" s="9">
        <v>7.43</v>
      </c>
    </row>
    <row r="8078" spans="1:3" x14ac:dyDescent="0.25">
      <c r="A8078" s="7" t="str">
        <f t="shared" si="126"/>
        <v>1992.4</v>
      </c>
      <c r="B8078" s="54">
        <v>33955</v>
      </c>
      <c r="C8078" s="9">
        <v>7.43</v>
      </c>
    </row>
    <row r="8079" spans="1:3" x14ac:dyDescent="0.25">
      <c r="A8079" s="7" t="str">
        <f t="shared" si="126"/>
        <v>1992.4</v>
      </c>
      <c r="B8079" s="54">
        <v>33954</v>
      </c>
      <c r="C8079" s="9">
        <v>7.44</v>
      </c>
    </row>
    <row r="8080" spans="1:3" x14ac:dyDescent="0.25">
      <c r="A8080" s="7" t="str">
        <f t="shared" si="126"/>
        <v>1992.4</v>
      </c>
      <c r="B8080" s="54">
        <v>33953</v>
      </c>
      <c r="C8080" s="9">
        <v>7.45</v>
      </c>
    </row>
    <row r="8081" spans="1:3" x14ac:dyDescent="0.25">
      <c r="A8081" s="7" t="str">
        <f t="shared" si="126"/>
        <v>1992.4</v>
      </c>
      <c r="B8081" s="54">
        <v>33952</v>
      </c>
      <c r="C8081" s="9">
        <v>7.45</v>
      </c>
    </row>
    <row r="8082" spans="1:3" x14ac:dyDescent="0.25">
      <c r="A8082" s="7" t="str">
        <f t="shared" si="126"/>
        <v>1992.4</v>
      </c>
      <c r="B8082" s="54">
        <v>33949</v>
      </c>
      <c r="C8082" s="9">
        <v>7.44</v>
      </c>
    </row>
    <row r="8083" spans="1:3" x14ac:dyDescent="0.25">
      <c r="A8083" s="7" t="str">
        <f t="shared" si="126"/>
        <v>1992.4</v>
      </c>
      <c r="B8083" s="54">
        <v>33948</v>
      </c>
      <c r="C8083" s="9">
        <v>7.42</v>
      </c>
    </row>
    <row r="8084" spans="1:3" x14ac:dyDescent="0.25">
      <c r="A8084" s="7" t="str">
        <f t="shared" si="126"/>
        <v>1992.4</v>
      </c>
      <c r="B8084" s="54">
        <v>33947</v>
      </c>
      <c r="C8084" s="9">
        <v>7.44</v>
      </c>
    </row>
    <row r="8085" spans="1:3" x14ac:dyDescent="0.25">
      <c r="A8085" s="7" t="str">
        <f t="shared" si="126"/>
        <v>1992.4</v>
      </c>
      <c r="B8085" s="54">
        <v>33946</v>
      </c>
      <c r="C8085" s="9">
        <v>7.44</v>
      </c>
    </row>
    <row r="8086" spans="1:3" x14ac:dyDescent="0.25">
      <c r="A8086" s="7" t="str">
        <f t="shared" si="126"/>
        <v>1992.4</v>
      </c>
      <c r="B8086" s="54">
        <v>33945</v>
      </c>
      <c r="C8086" s="9">
        <v>7.45</v>
      </c>
    </row>
    <row r="8087" spans="1:3" x14ac:dyDescent="0.25">
      <c r="A8087" s="7" t="str">
        <f t="shared" si="126"/>
        <v>1992.4</v>
      </c>
      <c r="B8087" s="54">
        <v>33942</v>
      </c>
      <c r="C8087" s="9">
        <v>7.5</v>
      </c>
    </row>
    <row r="8088" spans="1:3" x14ac:dyDescent="0.25">
      <c r="A8088" s="7" t="str">
        <f t="shared" si="126"/>
        <v>1992.4</v>
      </c>
      <c r="B8088" s="54">
        <v>33941</v>
      </c>
      <c r="C8088" s="9">
        <v>7.57</v>
      </c>
    </row>
    <row r="8089" spans="1:3" x14ac:dyDescent="0.25">
      <c r="A8089" s="7" t="str">
        <f t="shared" si="126"/>
        <v>1992.4</v>
      </c>
      <c r="B8089" s="54">
        <v>33940</v>
      </c>
      <c r="C8089" s="9">
        <v>7.57</v>
      </c>
    </row>
    <row r="8090" spans="1:3" x14ac:dyDescent="0.25">
      <c r="A8090" s="7" t="str">
        <f t="shared" si="126"/>
        <v>1992.4</v>
      </c>
      <c r="B8090" s="54">
        <v>33939</v>
      </c>
      <c r="C8090" s="9">
        <v>7.57</v>
      </c>
    </row>
    <row r="8091" spans="1:3" x14ac:dyDescent="0.25">
      <c r="A8091" s="7" t="str">
        <f t="shared" si="126"/>
        <v>1992.4</v>
      </c>
      <c r="B8091" s="54">
        <v>33938</v>
      </c>
      <c r="C8091" s="9">
        <v>7.59</v>
      </c>
    </row>
    <row r="8092" spans="1:3" x14ac:dyDescent="0.25">
      <c r="A8092" s="7" t="str">
        <f t="shared" si="126"/>
        <v>1992.4</v>
      </c>
      <c r="B8092" s="54">
        <v>33935</v>
      </c>
      <c r="C8092" s="9">
        <v>7.59</v>
      </c>
    </row>
    <row r="8093" spans="1:3" x14ac:dyDescent="0.25">
      <c r="A8093" s="7" t="str">
        <f t="shared" si="126"/>
        <v>1992.4</v>
      </c>
      <c r="B8093" s="54">
        <v>33933</v>
      </c>
      <c r="C8093" s="9">
        <v>7.54</v>
      </c>
    </row>
    <row r="8094" spans="1:3" x14ac:dyDescent="0.25">
      <c r="A8094" s="7" t="str">
        <f t="shared" si="126"/>
        <v>1992.4</v>
      </c>
      <c r="B8094" s="54">
        <v>33932</v>
      </c>
      <c r="C8094" s="9">
        <v>7.53</v>
      </c>
    </row>
    <row r="8095" spans="1:3" x14ac:dyDescent="0.25">
      <c r="A8095" s="7" t="str">
        <f t="shared" si="126"/>
        <v>1992.4</v>
      </c>
      <c r="B8095" s="54">
        <v>33931</v>
      </c>
      <c r="C8095" s="9">
        <v>7.56</v>
      </c>
    </row>
    <row r="8096" spans="1:3" x14ac:dyDescent="0.25">
      <c r="A8096" s="7" t="str">
        <f t="shared" si="126"/>
        <v>1992.4</v>
      </c>
      <c r="B8096" s="54">
        <v>33928</v>
      </c>
      <c r="C8096" s="9">
        <v>7.54</v>
      </c>
    </row>
    <row r="8097" spans="1:3" x14ac:dyDescent="0.25">
      <c r="A8097" s="7" t="str">
        <f t="shared" si="126"/>
        <v>1992.4</v>
      </c>
      <c r="B8097" s="54">
        <v>33927</v>
      </c>
      <c r="C8097" s="9">
        <v>7.54</v>
      </c>
    </row>
    <row r="8098" spans="1:3" x14ac:dyDescent="0.25">
      <c r="A8098" s="7" t="str">
        <f t="shared" si="126"/>
        <v>1992.4</v>
      </c>
      <c r="B8098" s="54">
        <v>33926</v>
      </c>
      <c r="C8098" s="9">
        <v>7.51</v>
      </c>
    </row>
    <row r="8099" spans="1:3" x14ac:dyDescent="0.25">
      <c r="A8099" s="7" t="str">
        <f t="shared" si="126"/>
        <v>1992.4</v>
      </c>
      <c r="B8099" s="54">
        <v>33925</v>
      </c>
      <c r="C8099" s="9">
        <v>7.55</v>
      </c>
    </row>
    <row r="8100" spans="1:3" x14ac:dyDescent="0.25">
      <c r="A8100" s="7" t="str">
        <f t="shared" si="126"/>
        <v>1992.4</v>
      </c>
      <c r="B8100" s="54">
        <v>33924</v>
      </c>
      <c r="C8100" s="9">
        <v>7.56</v>
      </c>
    </row>
    <row r="8101" spans="1:3" x14ac:dyDescent="0.25">
      <c r="A8101" s="7" t="str">
        <f t="shared" si="126"/>
        <v>1992.4</v>
      </c>
      <c r="B8101" s="54">
        <v>33921</v>
      </c>
      <c r="C8101" s="9">
        <v>7.57</v>
      </c>
    </row>
    <row r="8102" spans="1:3" x14ac:dyDescent="0.25">
      <c r="A8102" s="7" t="str">
        <f t="shared" si="126"/>
        <v>1992.4</v>
      </c>
      <c r="B8102" s="54">
        <v>33920</v>
      </c>
      <c r="C8102" s="9">
        <v>7.57</v>
      </c>
    </row>
    <row r="8103" spans="1:3" x14ac:dyDescent="0.25">
      <c r="A8103" s="7" t="str">
        <f t="shared" si="126"/>
        <v>1992.4</v>
      </c>
      <c r="B8103" s="54">
        <v>33919</v>
      </c>
      <c r="C8103" s="9">
        <v>7.69</v>
      </c>
    </row>
    <row r="8104" spans="1:3" x14ac:dyDescent="0.25">
      <c r="A8104" s="7" t="str">
        <f t="shared" si="126"/>
        <v>1992.4</v>
      </c>
      <c r="B8104" s="54">
        <v>33918</v>
      </c>
      <c r="C8104" s="9">
        <v>7.68</v>
      </c>
    </row>
    <row r="8105" spans="1:3" x14ac:dyDescent="0.25">
      <c r="A8105" s="7" t="str">
        <f t="shared" si="126"/>
        <v>1992.4</v>
      </c>
      <c r="B8105" s="54">
        <v>33917</v>
      </c>
      <c r="C8105" s="9">
        <v>7.75</v>
      </c>
    </row>
    <row r="8106" spans="1:3" x14ac:dyDescent="0.25">
      <c r="A8106" s="7" t="str">
        <f t="shared" si="126"/>
        <v>1992.4</v>
      </c>
      <c r="B8106" s="54">
        <v>33914</v>
      </c>
      <c r="C8106" s="9">
        <v>7.76</v>
      </c>
    </row>
    <row r="8107" spans="1:3" x14ac:dyDescent="0.25">
      <c r="A8107" s="7" t="str">
        <f t="shared" si="126"/>
        <v>1992.4</v>
      </c>
      <c r="B8107" s="54">
        <v>33913</v>
      </c>
      <c r="C8107" s="9">
        <v>7.69</v>
      </c>
    </row>
    <row r="8108" spans="1:3" x14ac:dyDescent="0.25">
      <c r="A8108" s="7" t="str">
        <f t="shared" si="126"/>
        <v>1992.4</v>
      </c>
      <c r="B8108" s="54">
        <v>33912</v>
      </c>
      <c r="C8108" s="9">
        <v>7.69</v>
      </c>
    </row>
    <row r="8109" spans="1:3" x14ac:dyDescent="0.25">
      <c r="A8109" s="7" t="str">
        <f t="shared" si="126"/>
        <v>1992.4</v>
      </c>
      <c r="B8109" s="54">
        <v>33911</v>
      </c>
      <c r="C8109" s="9">
        <v>7.65</v>
      </c>
    </row>
    <row r="8110" spans="1:3" x14ac:dyDescent="0.25">
      <c r="A8110" s="7" t="str">
        <f t="shared" si="126"/>
        <v>1992.4</v>
      </c>
      <c r="B8110" s="54">
        <v>33910</v>
      </c>
      <c r="C8110" s="9">
        <v>7.66</v>
      </c>
    </row>
    <row r="8111" spans="1:3" x14ac:dyDescent="0.25">
      <c r="A8111" s="7" t="str">
        <f t="shared" si="126"/>
        <v>1992.4</v>
      </c>
      <c r="B8111" s="54">
        <v>33907</v>
      </c>
      <c r="C8111" s="9">
        <v>7.63</v>
      </c>
    </row>
    <row r="8112" spans="1:3" x14ac:dyDescent="0.25">
      <c r="A8112" s="7" t="str">
        <f t="shared" si="126"/>
        <v>1992.4</v>
      </c>
      <c r="B8112" s="54">
        <v>33906</v>
      </c>
      <c r="C8112" s="9">
        <v>7.6</v>
      </c>
    </row>
    <row r="8113" spans="1:3" x14ac:dyDescent="0.25">
      <c r="A8113" s="7" t="str">
        <f t="shared" si="126"/>
        <v>1992.4</v>
      </c>
      <c r="B8113" s="54">
        <v>33905</v>
      </c>
      <c r="C8113" s="9">
        <v>7.64</v>
      </c>
    </row>
    <row r="8114" spans="1:3" x14ac:dyDescent="0.25">
      <c r="A8114" s="7" t="str">
        <f t="shared" si="126"/>
        <v>1992.4</v>
      </c>
      <c r="B8114" s="54">
        <v>33904</v>
      </c>
      <c r="C8114" s="9">
        <v>7.62</v>
      </c>
    </row>
    <row r="8115" spans="1:3" x14ac:dyDescent="0.25">
      <c r="A8115" s="7" t="str">
        <f t="shared" si="126"/>
        <v>1992.4</v>
      </c>
      <c r="B8115" s="54">
        <v>33903</v>
      </c>
      <c r="C8115" s="9">
        <v>7.66</v>
      </c>
    </row>
    <row r="8116" spans="1:3" x14ac:dyDescent="0.25">
      <c r="A8116" s="7" t="str">
        <f t="shared" si="126"/>
        <v>1992.4</v>
      </c>
      <c r="B8116" s="54">
        <v>33900</v>
      </c>
      <c r="C8116" s="9">
        <v>7.65</v>
      </c>
    </row>
    <row r="8117" spans="1:3" x14ac:dyDescent="0.25">
      <c r="A8117" s="7" t="str">
        <f t="shared" si="126"/>
        <v>1992.4</v>
      </c>
      <c r="B8117" s="54">
        <v>33899</v>
      </c>
      <c r="C8117" s="9">
        <v>7.61</v>
      </c>
    </row>
    <row r="8118" spans="1:3" x14ac:dyDescent="0.25">
      <c r="A8118" s="7" t="str">
        <f t="shared" si="126"/>
        <v>1992.4</v>
      </c>
      <c r="B8118" s="54">
        <v>33898</v>
      </c>
      <c r="C8118" s="9">
        <v>7.63</v>
      </c>
    </row>
    <row r="8119" spans="1:3" x14ac:dyDescent="0.25">
      <c r="A8119" s="7" t="str">
        <f t="shared" si="126"/>
        <v>1992.4</v>
      </c>
      <c r="B8119" s="54">
        <v>33897</v>
      </c>
      <c r="C8119" s="9">
        <v>7.65</v>
      </c>
    </row>
    <row r="8120" spans="1:3" x14ac:dyDescent="0.25">
      <c r="A8120" s="7" t="str">
        <f t="shared" si="126"/>
        <v>1992.4</v>
      </c>
      <c r="B8120" s="54">
        <v>33896</v>
      </c>
      <c r="C8120" s="9">
        <v>7.57</v>
      </c>
    </row>
    <row r="8121" spans="1:3" x14ac:dyDescent="0.25">
      <c r="A8121" s="7" t="str">
        <f t="shared" si="126"/>
        <v>1992.4</v>
      </c>
      <c r="B8121" s="54">
        <v>33893</v>
      </c>
      <c r="C8121" s="9">
        <v>7.54</v>
      </c>
    </row>
    <row r="8122" spans="1:3" x14ac:dyDescent="0.25">
      <c r="A8122" s="7" t="str">
        <f t="shared" si="126"/>
        <v>1992.4</v>
      </c>
      <c r="B8122" s="54">
        <v>33892</v>
      </c>
      <c r="C8122" s="9">
        <v>7.51</v>
      </c>
    </row>
    <row r="8123" spans="1:3" x14ac:dyDescent="0.25">
      <c r="A8123" s="7" t="str">
        <f t="shared" si="126"/>
        <v>1992.4</v>
      </c>
      <c r="B8123" s="54">
        <v>33891</v>
      </c>
      <c r="C8123" s="9">
        <v>7.5</v>
      </c>
    </row>
    <row r="8124" spans="1:3" x14ac:dyDescent="0.25">
      <c r="A8124" s="7" t="str">
        <f t="shared" si="126"/>
        <v>1992.4</v>
      </c>
      <c r="B8124" s="54">
        <v>33890</v>
      </c>
      <c r="C8124" s="9">
        <v>7.53</v>
      </c>
    </row>
    <row r="8125" spans="1:3" x14ac:dyDescent="0.25">
      <c r="A8125" s="7" t="str">
        <f t="shared" si="126"/>
        <v>1992.4</v>
      </c>
      <c r="B8125" s="54">
        <v>33889</v>
      </c>
      <c r="C8125" s="9">
        <v>7.52</v>
      </c>
    </row>
    <row r="8126" spans="1:3" x14ac:dyDescent="0.25">
      <c r="A8126" s="7" t="str">
        <f t="shared" si="126"/>
        <v>1992.4</v>
      </c>
      <c r="B8126" s="54">
        <v>33886</v>
      </c>
      <c r="C8126" s="9">
        <v>7.52</v>
      </c>
    </row>
    <row r="8127" spans="1:3" x14ac:dyDescent="0.25">
      <c r="A8127" s="7" t="str">
        <f t="shared" si="126"/>
        <v>1992.4</v>
      </c>
      <c r="B8127" s="54">
        <v>33885</v>
      </c>
      <c r="C8127" s="9">
        <v>7.45</v>
      </c>
    </row>
    <row r="8128" spans="1:3" x14ac:dyDescent="0.25">
      <c r="A8128" s="7" t="str">
        <f t="shared" si="126"/>
        <v>1992.4</v>
      </c>
      <c r="B8128" s="54">
        <v>33884</v>
      </c>
      <c r="C8128" s="9">
        <v>7.48</v>
      </c>
    </row>
    <row r="8129" spans="1:3" x14ac:dyDescent="0.25">
      <c r="A8129" s="7" t="str">
        <f t="shared" si="126"/>
        <v>1992.4</v>
      </c>
      <c r="B8129" s="54">
        <v>33883</v>
      </c>
      <c r="C8129" s="9">
        <v>7.41</v>
      </c>
    </row>
    <row r="8130" spans="1:3" x14ac:dyDescent="0.25">
      <c r="A8130" s="7" t="str">
        <f t="shared" si="126"/>
        <v>1992.4</v>
      </c>
      <c r="B8130" s="54">
        <v>33882</v>
      </c>
      <c r="C8130" s="9">
        <v>7.34</v>
      </c>
    </row>
    <row r="8131" spans="1:3" x14ac:dyDescent="0.25">
      <c r="A8131" s="7" t="str">
        <f t="shared" si="126"/>
        <v>1992.4</v>
      </c>
      <c r="B8131" s="54">
        <v>33879</v>
      </c>
      <c r="C8131" s="9">
        <v>7.33</v>
      </c>
    </row>
    <row r="8132" spans="1:3" x14ac:dyDescent="0.25">
      <c r="A8132" s="7" t="str">
        <f t="shared" ref="A8132:A8195" si="127">YEAR(B8132)&amp;"."&amp;INT((MONTH(B8132)-1)/3)+1</f>
        <v>1992.4</v>
      </c>
      <c r="B8132" s="54">
        <v>33878</v>
      </c>
      <c r="C8132" s="9">
        <v>7.3</v>
      </c>
    </row>
    <row r="8133" spans="1:3" x14ac:dyDescent="0.25">
      <c r="A8133" s="7" t="str">
        <f t="shared" si="127"/>
        <v>1992.3</v>
      </c>
      <c r="B8133" s="54">
        <v>33877</v>
      </c>
      <c r="C8133" s="9">
        <v>7.38</v>
      </c>
    </row>
    <row r="8134" spans="1:3" x14ac:dyDescent="0.25">
      <c r="A8134" s="7" t="str">
        <f t="shared" si="127"/>
        <v>1992.3</v>
      </c>
      <c r="B8134" s="54">
        <v>33876</v>
      </c>
      <c r="C8134" s="9">
        <v>7.36</v>
      </c>
    </row>
    <row r="8135" spans="1:3" x14ac:dyDescent="0.25">
      <c r="A8135" s="7" t="str">
        <f t="shared" si="127"/>
        <v>1992.3</v>
      </c>
      <c r="B8135" s="54">
        <v>33875</v>
      </c>
      <c r="C8135" s="9">
        <v>7.34</v>
      </c>
    </row>
    <row r="8136" spans="1:3" x14ac:dyDescent="0.25">
      <c r="A8136" s="7" t="str">
        <f t="shared" si="127"/>
        <v>1992.3</v>
      </c>
      <c r="B8136" s="54">
        <v>33872</v>
      </c>
      <c r="C8136" s="9">
        <v>7.35</v>
      </c>
    </row>
    <row r="8137" spans="1:3" x14ac:dyDescent="0.25">
      <c r="A8137" s="7" t="str">
        <f t="shared" si="127"/>
        <v>1992.3</v>
      </c>
      <c r="B8137" s="54">
        <v>33871</v>
      </c>
      <c r="C8137" s="9">
        <v>7.42</v>
      </c>
    </row>
    <row r="8138" spans="1:3" x14ac:dyDescent="0.25">
      <c r="A8138" s="7" t="str">
        <f t="shared" si="127"/>
        <v>1992.3</v>
      </c>
      <c r="B8138" s="54">
        <v>33870</v>
      </c>
      <c r="C8138" s="9">
        <v>7.48</v>
      </c>
    </row>
    <row r="8139" spans="1:3" x14ac:dyDescent="0.25">
      <c r="A8139" s="7" t="str">
        <f t="shared" si="127"/>
        <v>1992.3</v>
      </c>
      <c r="B8139" s="54">
        <v>33869</v>
      </c>
      <c r="C8139" s="9">
        <v>7.45</v>
      </c>
    </row>
    <row r="8140" spans="1:3" x14ac:dyDescent="0.25">
      <c r="A8140" s="7" t="str">
        <f t="shared" si="127"/>
        <v>1992.3</v>
      </c>
      <c r="B8140" s="54">
        <v>33868</v>
      </c>
      <c r="C8140" s="9">
        <v>7.35</v>
      </c>
    </row>
    <row r="8141" spans="1:3" x14ac:dyDescent="0.25">
      <c r="A8141" s="7" t="str">
        <f t="shared" si="127"/>
        <v>1992.3</v>
      </c>
      <c r="B8141" s="54">
        <v>33865</v>
      </c>
      <c r="C8141" s="9">
        <v>7.32</v>
      </c>
    </row>
    <row r="8142" spans="1:3" x14ac:dyDescent="0.25">
      <c r="A8142" s="7" t="str">
        <f t="shared" si="127"/>
        <v>1992.3</v>
      </c>
      <c r="B8142" s="54">
        <v>33864</v>
      </c>
      <c r="C8142" s="9">
        <v>7.34</v>
      </c>
    </row>
    <row r="8143" spans="1:3" x14ac:dyDescent="0.25">
      <c r="A8143" s="7" t="str">
        <f t="shared" si="127"/>
        <v>1992.3</v>
      </c>
      <c r="B8143" s="54">
        <v>33863</v>
      </c>
      <c r="C8143" s="9">
        <v>7.35</v>
      </c>
    </row>
    <row r="8144" spans="1:3" x14ac:dyDescent="0.25">
      <c r="A8144" s="7" t="str">
        <f t="shared" si="127"/>
        <v>1992.3</v>
      </c>
      <c r="B8144" s="54">
        <v>33862</v>
      </c>
      <c r="C8144" s="9">
        <v>7.33</v>
      </c>
    </row>
    <row r="8145" spans="1:3" x14ac:dyDescent="0.25">
      <c r="A8145" s="7" t="str">
        <f t="shared" si="127"/>
        <v>1992.3</v>
      </c>
      <c r="B8145" s="54">
        <v>33861</v>
      </c>
      <c r="C8145" s="9">
        <v>7.26</v>
      </c>
    </row>
    <row r="8146" spans="1:3" x14ac:dyDescent="0.25">
      <c r="A8146" s="7" t="str">
        <f t="shared" si="127"/>
        <v>1992.3</v>
      </c>
      <c r="B8146" s="54">
        <v>33858</v>
      </c>
      <c r="C8146" s="9">
        <v>7.3</v>
      </c>
    </row>
    <row r="8147" spans="1:3" x14ac:dyDescent="0.25">
      <c r="A8147" s="7" t="str">
        <f t="shared" si="127"/>
        <v>1992.3</v>
      </c>
      <c r="B8147" s="54">
        <v>33857</v>
      </c>
      <c r="C8147" s="9">
        <v>7.24</v>
      </c>
    </row>
    <row r="8148" spans="1:3" x14ac:dyDescent="0.25">
      <c r="A8148" s="7" t="str">
        <f t="shared" si="127"/>
        <v>1992.3</v>
      </c>
      <c r="B8148" s="54">
        <v>33856</v>
      </c>
      <c r="C8148" s="9">
        <v>7.25</v>
      </c>
    </row>
    <row r="8149" spans="1:3" x14ac:dyDescent="0.25">
      <c r="A8149" s="7" t="str">
        <f t="shared" si="127"/>
        <v>1992.3</v>
      </c>
      <c r="B8149" s="54">
        <v>33855</v>
      </c>
      <c r="C8149" s="9">
        <v>7.23</v>
      </c>
    </row>
    <row r="8150" spans="1:3" x14ac:dyDescent="0.25">
      <c r="A8150" s="7" t="str">
        <f t="shared" si="127"/>
        <v>1992.3</v>
      </c>
      <c r="B8150" s="54">
        <v>33851</v>
      </c>
      <c r="C8150" s="9">
        <v>7.29</v>
      </c>
    </row>
    <row r="8151" spans="1:3" x14ac:dyDescent="0.25">
      <c r="A8151" s="7" t="str">
        <f t="shared" si="127"/>
        <v>1992.3</v>
      </c>
      <c r="B8151" s="54">
        <v>33850</v>
      </c>
      <c r="C8151" s="9">
        <v>7.37</v>
      </c>
    </row>
    <row r="8152" spans="1:3" x14ac:dyDescent="0.25">
      <c r="A8152" s="7" t="str">
        <f t="shared" si="127"/>
        <v>1992.3</v>
      </c>
      <c r="B8152" s="54">
        <v>33849</v>
      </c>
      <c r="C8152" s="9">
        <v>7.37</v>
      </c>
    </row>
    <row r="8153" spans="1:3" x14ac:dyDescent="0.25">
      <c r="A8153" s="7" t="str">
        <f t="shared" si="127"/>
        <v>1992.3</v>
      </c>
      <c r="B8153" s="54">
        <v>33848</v>
      </c>
      <c r="C8153" s="9">
        <v>7.38</v>
      </c>
    </row>
    <row r="8154" spans="1:3" x14ac:dyDescent="0.25">
      <c r="A8154" s="7" t="str">
        <f t="shared" si="127"/>
        <v>1992.3</v>
      </c>
      <c r="B8154" s="54">
        <v>33847</v>
      </c>
      <c r="C8154" s="9">
        <v>7.42</v>
      </c>
    </row>
    <row r="8155" spans="1:3" x14ac:dyDescent="0.25">
      <c r="A8155" s="7" t="str">
        <f t="shared" si="127"/>
        <v>1992.3</v>
      </c>
      <c r="B8155" s="54">
        <v>33844</v>
      </c>
      <c r="C8155" s="9">
        <v>7.42</v>
      </c>
    </row>
    <row r="8156" spans="1:3" x14ac:dyDescent="0.25">
      <c r="A8156" s="7" t="str">
        <f t="shared" si="127"/>
        <v>1992.3</v>
      </c>
      <c r="B8156" s="54">
        <v>33843</v>
      </c>
      <c r="C8156" s="9">
        <v>7.42</v>
      </c>
    </row>
    <row r="8157" spans="1:3" x14ac:dyDescent="0.25">
      <c r="A8157" s="7" t="str">
        <f t="shared" si="127"/>
        <v>1992.3</v>
      </c>
      <c r="B8157" s="54">
        <v>33842</v>
      </c>
      <c r="C8157" s="9">
        <v>7.43</v>
      </c>
    </row>
    <row r="8158" spans="1:3" x14ac:dyDescent="0.25">
      <c r="A8158" s="7" t="str">
        <f t="shared" si="127"/>
        <v>1992.3</v>
      </c>
      <c r="B8158" s="54">
        <v>33841</v>
      </c>
      <c r="C8158" s="9">
        <v>7.47</v>
      </c>
    </row>
    <row r="8159" spans="1:3" x14ac:dyDescent="0.25">
      <c r="A8159" s="7" t="str">
        <f t="shared" si="127"/>
        <v>1992.3</v>
      </c>
      <c r="B8159" s="54">
        <v>33840</v>
      </c>
      <c r="C8159" s="9">
        <v>7.44</v>
      </c>
    </row>
    <row r="8160" spans="1:3" x14ac:dyDescent="0.25">
      <c r="A8160" s="7" t="str">
        <f t="shared" si="127"/>
        <v>1992.3</v>
      </c>
      <c r="B8160" s="54">
        <v>33837</v>
      </c>
      <c r="C8160" s="9">
        <v>7.36</v>
      </c>
    </row>
    <row r="8161" spans="1:3" x14ac:dyDescent="0.25">
      <c r="A8161" s="7" t="str">
        <f t="shared" si="127"/>
        <v>1992.3</v>
      </c>
      <c r="B8161" s="54">
        <v>33836</v>
      </c>
      <c r="C8161" s="9">
        <v>7.32</v>
      </c>
    </row>
    <row r="8162" spans="1:3" x14ac:dyDescent="0.25">
      <c r="A8162" s="7" t="str">
        <f t="shared" si="127"/>
        <v>1992.3</v>
      </c>
      <c r="B8162" s="54">
        <v>33835</v>
      </c>
      <c r="C8162" s="9">
        <v>7.33</v>
      </c>
    </row>
    <row r="8163" spans="1:3" x14ac:dyDescent="0.25">
      <c r="A8163" s="7" t="str">
        <f t="shared" si="127"/>
        <v>1992.3</v>
      </c>
      <c r="B8163" s="54">
        <v>33834</v>
      </c>
      <c r="C8163" s="9">
        <v>7.33</v>
      </c>
    </row>
    <row r="8164" spans="1:3" x14ac:dyDescent="0.25">
      <c r="A8164" s="7" t="str">
        <f t="shared" si="127"/>
        <v>1992.3</v>
      </c>
      <c r="B8164" s="54">
        <v>33833</v>
      </c>
      <c r="C8164" s="9">
        <v>7.37</v>
      </c>
    </row>
    <row r="8165" spans="1:3" x14ac:dyDescent="0.25">
      <c r="A8165" s="7" t="str">
        <f t="shared" si="127"/>
        <v>1992.3</v>
      </c>
      <c r="B8165" s="54">
        <v>33830</v>
      </c>
      <c r="C8165" s="9">
        <v>7.33</v>
      </c>
    </row>
    <row r="8166" spans="1:3" x14ac:dyDescent="0.25">
      <c r="A8166" s="7" t="str">
        <f t="shared" si="127"/>
        <v>1992.3</v>
      </c>
      <c r="B8166" s="54">
        <v>33829</v>
      </c>
      <c r="C8166" s="9">
        <v>7.36</v>
      </c>
    </row>
    <row r="8167" spans="1:3" x14ac:dyDescent="0.25">
      <c r="A8167" s="7" t="str">
        <f t="shared" si="127"/>
        <v>1992.3</v>
      </c>
      <c r="B8167" s="54">
        <v>33828</v>
      </c>
      <c r="C8167" s="9">
        <v>7.33</v>
      </c>
    </row>
    <row r="8168" spans="1:3" x14ac:dyDescent="0.25">
      <c r="A8168" s="7" t="str">
        <f t="shared" si="127"/>
        <v>1992.3</v>
      </c>
      <c r="B8168" s="54">
        <v>33827</v>
      </c>
      <c r="C8168" s="9">
        <v>7.33</v>
      </c>
    </row>
    <row r="8169" spans="1:3" x14ac:dyDescent="0.25">
      <c r="A8169" s="7" t="str">
        <f t="shared" si="127"/>
        <v>1992.3</v>
      </c>
      <c r="B8169" s="54">
        <v>33826</v>
      </c>
      <c r="C8169" s="9">
        <v>7.37</v>
      </c>
    </row>
    <row r="8170" spans="1:3" x14ac:dyDescent="0.25">
      <c r="A8170" s="7" t="str">
        <f t="shared" si="127"/>
        <v>1992.3</v>
      </c>
      <c r="B8170" s="54">
        <v>33823</v>
      </c>
      <c r="C8170" s="9">
        <v>7.4</v>
      </c>
    </row>
    <row r="8171" spans="1:3" x14ac:dyDescent="0.25">
      <c r="A8171" s="7" t="str">
        <f t="shared" si="127"/>
        <v>1992.3</v>
      </c>
      <c r="B8171" s="54">
        <v>33822</v>
      </c>
      <c r="C8171" s="9">
        <v>7.45</v>
      </c>
    </row>
    <row r="8172" spans="1:3" x14ac:dyDescent="0.25">
      <c r="A8172" s="7" t="str">
        <f t="shared" si="127"/>
        <v>1992.3</v>
      </c>
      <c r="B8172" s="54">
        <v>33821</v>
      </c>
      <c r="C8172" s="9">
        <v>7.43</v>
      </c>
    </row>
    <row r="8173" spans="1:3" x14ac:dyDescent="0.25">
      <c r="A8173" s="7" t="str">
        <f t="shared" si="127"/>
        <v>1992.3</v>
      </c>
      <c r="B8173" s="54">
        <v>33820</v>
      </c>
      <c r="C8173" s="9">
        <v>7.43</v>
      </c>
    </row>
    <row r="8174" spans="1:3" x14ac:dyDescent="0.25">
      <c r="A8174" s="7" t="str">
        <f t="shared" si="127"/>
        <v>1992.3</v>
      </c>
      <c r="B8174" s="54">
        <v>33819</v>
      </c>
      <c r="C8174" s="9">
        <v>7.46</v>
      </c>
    </row>
    <row r="8175" spans="1:3" x14ac:dyDescent="0.25">
      <c r="A8175" s="7" t="str">
        <f t="shared" si="127"/>
        <v>1992.3</v>
      </c>
      <c r="B8175" s="54">
        <v>33816</v>
      </c>
      <c r="C8175" s="9">
        <v>7.46</v>
      </c>
    </row>
    <row r="8176" spans="1:3" x14ac:dyDescent="0.25">
      <c r="A8176" s="7" t="str">
        <f t="shared" si="127"/>
        <v>1992.3</v>
      </c>
      <c r="B8176" s="54">
        <v>33815</v>
      </c>
      <c r="C8176" s="9">
        <v>7.46</v>
      </c>
    </row>
    <row r="8177" spans="1:3" x14ac:dyDescent="0.25">
      <c r="A8177" s="7" t="str">
        <f t="shared" si="127"/>
        <v>1992.3</v>
      </c>
      <c r="B8177" s="54">
        <v>33814</v>
      </c>
      <c r="C8177" s="9">
        <v>7.43</v>
      </c>
    </row>
    <row r="8178" spans="1:3" x14ac:dyDescent="0.25">
      <c r="A8178" s="7" t="str">
        <f t="shared" si="127"/>
        <v>1992.3</v>
      </c>
      <c r="B8178" s="54">
        <v>33813</v>
      </c>
      <c r="C8178" s="9">
        <v>7.44</v>
      </c>
    </row>
    <row r="8179" spans="1:3" x14ac:dyDescent="0.25">
      <c r="A8179" s="7" t="str">
        <f t="shared" si="127"/>
        <v>1992.3</v>
      </c>
      <c r="B8179" s="54">
        <v>33812</v>
      </c>
      <c r="C8179" s="9">
        <v>7.53</v>
      </c>
    </row>
    <row r="8180" spans="1:3" x14ac:dyDescent="0.25">
      <c r="A8180" s="7" t="str">
        <f t="shared" si="127"/>
        <v>1992.3</v>
      </c>
      <c r="B8180" s="54">
        <v>33809</v>
      </c>
      <c r="C8180" s="9">
        <v>7.57</v>
      </c>
    </row>
    <row r="8181" spans="1:3" x14ac:dyDescent="0.25">
      <c r="A8181" s="7" t="str">
        <f t="shared" si="127"/>
        <v>1992.3</v>
      </c>
      <c r="B8181" s="54">
        <v>33808</v>
      </c>
      <c r="C8181" s="9">
        <v>7.54</v>
      </c>
    </row>
    <row r="8182" spans="1:3" x14ac:dyDescent="0.25">
      <c r="A8182" s="7" t="str">
        <f t="shared" si="127"/>
        <v>1992.3</v>
      </c>
      <c r="B8182" s="54">
        <v>33807</v>
      </c>
      <c r="C8182" s="9">
        <v>7.62</v>
      </c>
    </row>
    <row r="8183" spans="1:3" x14ac:dyDescent="0.25">
      <c r="A8183" s="7" t="str">
        <f t="shared" si="127"/>
        <v>1992.3</v>
      </c>
      <c r="B8183" s="54">
        <v>33806</v>
      </c>
      <c r="C8183" s="9">
        <v>7.67</v>
      </c>
    </row>
    <row r="8184" spans="1:3" x14ac:dyDescent="0.25">
      <c r="A8184" s="7" t="str">
        <f t="shared" si="127"/>
        <v>1992.3</v>
      </c>
      <c r="B8184" s="54">
        <v>33805</v>
      </c>
      <c r="C8184" s="9">
        <v>7.66</v>
      </c>
    </row>
    <row r="8185" spans="1:3" x14ac:dyDescent="0.25">
      <c r="A8185" s="7" t="str">
        <f t="shared" si="127"/>
        <v>1992.3</v>
      </c>
      <c r="B8185" s="54">
        <v>33802</v>
      </c>
      <c r="C8185" s="9">
        <v>7.68</v>
      </c>
    </row>
    <row r="8186" spans="1:3" x14ac:dyDescent="0.25">
      <c r="A8186" s="7" t="str">
        <f t="shared" si="127"/>
        <v>1992.3</v>
      </c>
      <c r="B8186" s="54">
        <v>33801</v>
      </c>
      <c r="C8186" s="9">
        <v>7.62</v>
      </c>
    </row>
    <row r="8187" spans="1:3" x14ac:dyDescent="0.25">
      <c r="A8187" s="7" t="str">
        <f t="shared" si="127"/>
        <v>1992.3</v>
      </c>
      <c r="B8187" s="54">
        <v>33800</v>
      </c>
      <c r="C8187" s="9">
        <v>7.64</v>
      </c>
    </row>
    <row r="8188" spans="1:3" x14ac:dyDescent="0.25">
      <c r="A8188" s="7" t="str">
        <f t="shared" si="127"/>
        <v>1992.3</v>
      </c>
      <c r="B8188" s="54">
        <v>33799</v>
      </c>
      <c r="C8188" s="9">
        <v>7.69</v>
      </c>
    </row>
    <row r="8189" spans="1:3" x14ac:dyDescent="0.25">
      <c r="A8189" s="7" t="str">
        <f t="shared" si="127"/>
        <v>1992.3</v>
      </c>
      <c r="B8189" s="54">
        <v>33798</v>
      </c>
      <c r="C8189" s="9">
        <v>7.67</v>
      </c>
    </row>
    <row r="8190" spans="1:3" x14ac:dyDescent="0.25">
      <c r="A8190" s="7" t="str">
        <f t="shared" si="127"/>
        <v>1992.3</v>
      </c>
      <c r="B8190" s="54">
        <v>33795</v>
      </c>
      <c r="C8190" s="9">
        <v>7.64</v>
      </c>
    </row>
    <row r="8191" spans="1:3" x14ac:dyDescent="0.25">
      <c r="A8191" s="7" t="str">
        <f t="shared" si="127"/>
        <v>1992.3</v>
      </c>
      <c r="B8191" s="54">
        <v>33794</v>
      </c>
      <c r="C8191" s="9">
        <v>7.61</v>
      </c>
    </row>
    <row r="8192" spans="1:3" x14ac:dyDescent="0.25">
      <c r="A8192" s="7" t="str">
        <f t="shared" si="127"/>
        <v>1992.3</v>
      </c>
      <c r="B8192" s="54">
        <v>33793</v>
      </c>
      <c r="C8192" s="9">
        <v>7.61</v>
      </c>
    </row>
    <row r="8193" spans="1:3" x14ac:dyDescent="0.25">
      <c r="A8193" s="7" t="str">
        <f t="shared" si="127"/>
        <v>1992.3</v>
      </c>
      <c r="B8193" s="54">
        <v>33792</v>
      </c>
      <c r="C8193" s="9">
        <v>7.61</v>
      </c>
    </row>
    <row r="8194" spans="1:3" x14ac:dyDescent="0.25">
      <c r="A8194" s="7" t="str">
        <f t="shared" si="127"/>
        <v>1992.3</v>
      </c>
      <c r="B8194" s="54">
        <v>33791</v>
      </c>
      <c r="C8194" s="9">
        <v>7.62</v>
      </c>
    </row>
    <row r="8195" spans="1:3" x14ac:dyDescent="0.25">
      <c r="A8195" s="7" t="str">
        <f t="shared" si="127"/>
        <v>1992.3</v>
      </c>
      <c r="B8195" s="54">
        <v>33787</v>
      </c>
      <c r="C8195" s="9">
        <v>7.63</v>
      </c>
    </row>
    <row r="8196" spans="1:3" x14ac:dyDescent="0.25">
      <c r="A8196" s="7" t="str">
        <f t="shared" ref="A8196:A8259" si="128">YEAR(B8196)&amp;"."&amp;INT((MONTH(B8196)-1)/3)+1</f>
        <v>1992.3</v>
      </c>
      <c r="B8196" s="54">
        <v>33786</v>
      </c>
      <c r="C8196" s="9">
        <v>7.76</v>
      </c>
    </row>
    <row r="8197" spans="1:3" x14ac:dyDescent="0.25">
      <c r="A8197" s="7" t="str">
        <f t="shared" si="128"/>
        <v>1992.2</v>
      </c>
      <c r="B8197" s="54">
        <v>33785</v>
      </c>
      <c r="C8197" s="9">
        <v>7.79</v>
      </c>
    </row>
    <row r="8198" spans="1:3" x14ac:dyDescent="0.25">
      <c r="A8198" s="7" t="str">
        <f t="shared" si="128"/>
        <v>1992.2</v>
      </c>
      <c r="B8198" s="54">
        <v>33784</v>
      </c>
      <c r="C8198" s="9">
        <v>7.78</v>
      </c>
    </row>
    <row r="8199" spans="1:3" x14ac:dyDescent="0.25">
      <c r="A8199" s="7" t="str">
        <f t="shared" si="128"/>
        <v>1992.2</v>
      </c>
      <c r="B8199" s="54">
        <v>33781</v>
      </c>
      <c r="C8199" s="9">
        <v>7.79</v>
      </c>
    </row>
    <row r="8200" spans="1:3" x14ac:dyDescent="0.25">
      <c r="A8200" s="7" t="str">
        <f t="shared" si="128"/>
        <v>1992.2</v>
      </c>
      <c r="B8200" s="54">
        <v>33780</v>
      </c>
      <c r="C8200" s="9">
        <v>7.78</v>
      </c>
    </row>
    <row r="8201" spans="1:3" x14ac:dyDescent="0.25">
      <c r="A8201" s="7" t="str">
        <f t="shared" si="128"/>
        <v>1992.2</v>
      </c>
      <c r="B8201" s="54">
        <v>33779</v>
      </c>
      <c r="C8201" s="9">
        <v>7.83</v>
      </c>
    </row>
    <row r="8202" spans="1:3" x14ac:dyDescent="0.25">
      <c r="A8202" s="7" t="str">
        <f t="shared" si="128"/>
        <v>1992.2</v>
      </c>
      <c r="B8202" s="54">
        <v>33778</v>
      </c>
      <c r="C8202" s="9">
        <v>7.85</v>
      </c>
    </row>
    <row r="8203" spans="1:3" x14ac:dyDescent="0.25">
      <c r="A8203" s="7" t="str">
        <f t="shared" si="128"/>
        <v>1992.2</v>
      </c>
      <c r="B8203" s="54">
        <v>33777</v>
      </c>
      <c r="C8203" s="9">
        <v>7.84</v>
      </c>
    </row>
    <row r="8204" spans="1:3" x14ac:dyDescent="0.25">
      <c r="A8204" s="7" t="str">
        <f t="shared" si="128"/>
        <v>1992.2</v>
      </c>
      <c r="B8204" s="54">
        <v>33774</v>
      </c>
      <c r="C8204" s="9">
        <v>7.83</v>
      </c>
    </row>
    <row r="8205" spans="1:3" x14ac:dyDescent="0.25">
      <c r="A8205" s="7" t="str">
        <f t="shared" si="128"/>
        <v>1992.2</v>
      </c>
      <c r="B8205" s="54">
        <v>33773</v>
      </c>
      <c r="C8205" s="9">
        <v>7.8</v>
      </c>
    </row>
    <row r="8206" spans="1:3" x14ac:dyDescent="0.25">
      <c r="A8206" s="7" t="str">
        <f t="shared" si="128"/>
        <v>1992.2</v>
      </c>
      <c r="B8206" s="54">
        <v>33772</v>
      </c>
      <c r="C8206" s="9">
        <v>7.82</v>
      </c>
    </row>
    <row r="8207" spans="1:3" x14ac:dyDescent="0.25">
      <c r="A8207" s="7" t="str">
        <f t="shared" si="128"/>
        <v>1992.2</v>
      </c>
      <c r="B8207" s="54">
        <v>33771</v>
      </c>
      <c r="C8207" s="9">
        <v>7.84</v>
      </c>
    </row>
    <row r="8208" spans="1:3" x14ac:dyDescent="0.25">
      <c r="A8208" s="7" t="str">
        <f t="shared" si="128"/>
        <v>1992.2</v>
      </c>
      <c r="B8208" s="54">
        <v>33770</v>
      </c>
      <c r="C8208" s="9">
        <v>7.85</v>
      </c>
    </row>
    <row r="8209" spans="1:3" x14ac:dyDescent="0.25">
      <c r="A8209" s="7" t="str">
        <f t="shared" si="128"/>
        <v>1992.2</v>
      </c>
      <c r="B8209" s="54">
        <v>33767</v>
      </c>
      <c r="C8209" s="9">
        <v>7.85</v>
      </c>
    </row>
    <row r="8210" spans="1:3" x14ac:dyDescent="0.25">
      <c r="A8210" s="7" t="str">
        <f t="shared" si="128"/>
        <v>1992.2</v>
      </c>
      <c r="B8210" s="54">
        <v>33766</v>
      </c>
      <c r="C8210" s="9">
        <v>7.88</v>
      </c>
    </row>
    <row r="8211" spans="1:3" x14ac:dyDescent="0.25">
      <c r="A8211" s="7" t="str">
        <f t="shared" si="128"/>
        <v>1992.2</v>
      </c>
      <c r="B8211" s="54">
        <v>33765</v>
      </c>
      <c r="C8211" s="9">
        <v>7.9</v>
      </c>
    </row>
    <row r="8212" spans="1:3" x14ac:dyDescent="0.25">
      <c r="A8212" s="7" t="str">
        <f t="shared" si="128"/>
        <v>1992.2</v>
      </c>
      <c r="B8212" s="54">
        <v>33764</v>
      </c>
      <c r="C8212" s="9">
        <v>7.88</v>
      </c>
    </row>
    <row r="8213" spans="1:3" x14ac:dyDescent="0.25">
      <c r="A8213" s="7" t="str">
        <f t="shared" si="128"/>
        <v>1992.2</v>
      </c>
      <c r="B8213" s="54">
        <v>33763</v>
      </c>
      <c r="C8213" s="9">
        <v>7.84</v>
      </c>
    </row>
    <row r="8214" spans="1:3" x14ac:dyDescent="0.25">
      <c r="A8214" s="7" t="str">
        <f t="shared" si="128"/>
        <v>1992.2</v>
      </c>
      <c r="B8214" s="54">
        <v>33760</v>
      </c>
      <c r="C8214" s="9">
        <v>7.84</v>
      </c>
    </row>
    <row r="8215" spans="1:3" x14ac:dyDescent="0.25">
      <c r="A8215" s="7" t="str">
        <f t="shared" si="128"/>
        <v>1992.2</v>
      </c>
      <c r="B8215" s="54">
        <v>33759</v>
      </c>
      <c r="C8215" s="9">
        <v>7.88</v>
      </c>
    </row>
    <row r="8216" spans="1:3" x14ac:dyDescent="0.25">
      <c r="A8216" s="7" t="str">
        <f t="shared" si="128"/>
        <v>1992.2</v>
      </c>
      <c r="B8216" s="54">
        <v>33758</v>
      </c>
      <c r="C8216" s="9">
        <v>7.88</v>
      </c>
    </row>
    <row r="8217" spans="1:3" x14ac:dyDescent="0.25">
      <c r="A8217" s="7" t="str">
        <f t="shared" si="128"/>
        <v>1992.2</v>
      </c>
      <c r="B8217" s="54">
        <v>33757</v>
      </c>
      <c r="C8217" s="9">
        <v>7.87</v>
      </c>
    </row>
    <row r="8218" spans="1:3" x14ac:dyDescent="0.25">
      <c r="A8218" s="7" t="str">
        <f t="shared" si="128"/>
        <v>1992.2</v>
      </c>
      <c r="B8218" s="54">
        <v>33756</v>
      </c>
      <c r="C8218" s="9">
        <v>7.9</v>
      </c>
    </row>
    <row r="8219" spans="1:3" x14ac:dyDescent="0.25">
      <c r="A8219" s="7" t="str">
        <f t="shared" si="128"/>
        <v>1992.2</v>
      </c>
      <c r="B8219" s="54">
        <v>33753</v>
      </c>
      <c r="C8219" s="9">
        <v>7.84</v>
      </c>
    </row>
    <row r="8220" spans="1:3" x14ac:dyDescent="0.25">
      <c r="A8220" s="7" t="str">
        <f t="shared" si="128"/>
        <v>1992.2</v>
      </c>
      <c r="B8220" s="54">
        <v>33752</v>
      </c>
      <c r="C8220" s="9">
        <v>7.87</v>
      </c>
    </row>
    <row r="8221" spans="1:3" x14ac:dyDescent="0.25">
      <c r="A8221" s="7" t="str">
        <f t="shared" si="128"/>
        <v>1992.2</v>
      </c>
      <c r="B8221" s="54">
        <v>33751</v>
      </c>
      <c r="C8221" s="9">
        <v>7.91</v>
      </c>
    </row>
    <row r="8222" spans="1:3" x14ac:dyDescent="0.25">
      <c r="A8222" s="7" t="str">
        <f t="shared" si="128"/>
        <v>1992.2</v>
      </c>
      <c r="B8222" s="54">
        <v>33750</v>
      </c>
      <c r="C8222" s="9">
        <v>7.92</v>
      </c>
    </row>
    <row r="8223" spans="1:3" x14ac:dyDescent="0.25">
      <c r="A8223" s="7" t="str">
        <f t="shared" si="128"/>
        <v>1992.2</v>
      </c>
      <c r="B8223" s="54">
        <v>33746</v>
      </c>
      <c r="C8223" s="9">
        <v>7.83</v>
      </c>
    </row>
    <row r="8224" spans="1:3" x14ac:dyDescent="0.25">
      <c r="A8224" s="7" t="str">
        <f t="shared" si="128"/>
        <v>1992.2</v>
      </c>
      <c r="B8224" s="54">
        <v>33745</v>
      </c>
      <c r="C8224" s="9">
        <v>7.86</v>
      </c>
    </row>
    <row r="8225" spans="1:3" x14ac:dyDescent="0.25">
      <c r="A8225" s="7" t="str">
        <f t="shared" si="128"/>
        <v>1992.2</v>
      </c>
      <c r="B8225" s="54">
        <v>33744</v>
      </c>
      <c r="C8225" s="9">
        <v>7.79</v>
      </c>
    </row>
    <row r="8226" spans="1:3" x14ac:dyDescent="0.25">
      <c r="A8226" s="7" t="str">
        <f t="shared" si="128"/>
        <v>1992.2</v>
      </c>
      <c r="B8226" s="54">
        <v>33743</v>
      </c>
      <c r="C8226" s="9">
        <v>7.77</v>
      </c>
    </row>
    <row r="8227" spans="1:3" x14ac:dyDescent="0.25">
      <c r="A8227" s="7" t="str">
        <f t="shared" si="128"/>
        <v>1992.2</v>
      </c>
      <c r="B8227" s="54">
        <v>33742</v>
      </c>
      <c r="C8227" s="9">
        <v>7.82</v>
      </c>
    </row>
    <row r="8228" spans="1:3" x14ac:dyDescent="0.25">
      <c r="A8228" s="7" t="str">
        <f t="shared" si="128"/>
        <v>1992.2</v>
      </c>
      <c r="B8228" s="54">
        <v>33739</v>
      </c>
      <c r="C8228" s="9">
        <v>7.81</v>
      </c>
    </row>
    <row r="8229" spans="1:3" x14ac:dyDescent="0.25">
      <c r="A8229" s="7" t="str">
        <f t="shared" si="128"/>
        <v>1992.2</v>
      </c>
      <c r="B8229" s="54">
        <v>33738</v>
      </c>
      <c r="C8229" s="9">
        <v>7.87</v>
      </c>
    </row>
    <row r="8230" spans="1:3" x14ac:dyDescent="0.25">
      <c r="A8230" s="7" t="str">
        <f t="shared" si="128"/>
        <v>1992.2</v>
      </c>
      <c r="B8230" s="54">
        <v>33737</v>
      </c>
      <c r="C8230" s="9">
        <v>7.85</v>
      </c>
    </row>
    <row r="8231" spans="1:3" x14ac:dyDescent="0.25">
      <c r="A8231" s="7" t="str">
        <f t="shared" si="128"/>
        <v>1992.2</v>
      </c>
      <c r="B8231" s="54">
        <v>33736</v>
      </c>
      <c r="C8231" s="9">
        <v>7.86</v>
      </c>
    </row>
    <row r="8232" spans="1:3" x14ac:dyDescent="0.25">
      <c r="A8232" s="7" t="str">
        <f t="shared" si="128"/>
        <v>1992.2</v>
      </c>
      <c r="B8232" s="54">
        <v>33735</v>
      </c>
      <c r="C8232" s="9">
        <v>7.9</v>
      </c>
    </row>
    <row r="8233" spans="1:3" x14ac:dyDescent="0.25">
      <c r="A8233" s="7" t="str">
        <f t="shared" si="128"/>
        <v>1992.2</v>
      </c>
      <c r="B8233" s="54">
        <v>33732</v>
      </c>
      <c r="C8233" s="9">
        <v>7.9</v>
      </c>
    </row>
    <row r="8234" spans="1:3" x14ac:dyDescent="0.25">
      <c r="A8234" s="7" t="str">
        <f t="shared" si="128"/>
        <v>1992.2</v>
      </c>
      <c r="B8234" s="54">
        <v>33731</v>
      </c>
      <c r="C8234" s="9">
        <v>8</v>
      </c>
    </row>
    <row r="8235" spans="1:3" x14ac:dyDescent="0.25">
      <c r="A8235" s="7" t="str">
        <f t="shared" si="128"/>
        <v>1992.2</v>
      </c>
      <c r="B8235" s="54">
        <v>33730</v>
      </c>
      <c r="C8235" s="9">
        <v>7.97</v>
      </c>
    </row>
    <row r="8236" spans="1:3" x14ac:dyDescent="0.25">
      <c r="A8236" s="7" t="str">
        <f t="shared" si="128"/>
        <v>1992.2</v>
      </c>
      <c r="B8236" s="54">
        <v>33729</v>
      </c>
      <c r="C8236" s="9">
        <v>8.01</v>
      </c>
    </row>
    <row r="8237" spans="1:3" x14ac:dyDescent="0.25">
      <c r="A8237" s="7" t="str">
        <f t="shared" si="128"/>
        <v>1992.2</v>
      </c>
      <c r="B8237" s="54">
        <v>33728</v>
      </c>
      <c r="C8237" s="9">
        <v>8.0299999999999994</v>
      </c>
    </row>
    <row r="8238" spans="1:3" x14ac:dyDescent="0.25">
      <c r="A8238" s="7" t="str">
        <f t="shared" si="128"/>
        <v>1992.2</v>
      </c>
      <c r="B8238" s="54">
        <v>33725</v>
      </c>
      <c r="C8238" s="9">
        <v>8.01</v>
      </c>
    </row>
    <row r="8239" spans="1:3" x14ac:dyDescent="0.25">
      <c r="A8239" s="7" t="str">
        <f t="shared" si="128"/>
        <v>1992.2</v>
      </c>
      <c r="B8239" s="54">
        <v>33724</v>
      </c>
      <c r="C8239" s="9">
        <v>8.06</v>
      </c>
    </row>
    <row r="8240" spans="1:3" x14ac:dyDescent="0.25">
      <c r="A8240" s="7" t="str">
        <f t="shared" si="128"/>
        <v>1992.2</v>
      </c>
      <c r="B8240" s="54">
        <v>33723</v>
      </c>
      <c r="C8240" s="9">
        <v>8.08</v>
      </c>
    </row>
    <row r="8241" spans="1:3" x14ac:dyDescent="0.25">
      <c r="A8241" s="7" t="str">
        <f t="shared" si="128"/>
        <v>1992.2</v>
      </c>
      <c r="B8241" s="54">
        <v>33722</v>
      </c>
      <c r="C8241" s="9">
        <v>8.06</v>
      </c>
    </row>
    <row r="8242" spans="1:3" x14ac:dyDescent="0.25">
      <c r="A8242" s="7" t="str">
        <f t="shared" si="128"/>
        <v>1992.2</v>
      </c>
      <c r="B8242" s="54">
        <v>33721</v>
      </c>
      <c r="C8242" s="9">
        <v>8.1</v>
      </c>
    </row>
    <row r="8243" spans="1:3" x14ac:dyDescent="0.25">
      <c r="A8243" s="7" t="str">
        <f t="shared" si="128"/>
        <v>1992.2</v>
      </c>
      <c r="B8243" s="54">
        <v>33718</v>
      </c>
      <c r="C8243" s="9">
        <v>8.06</v>
      </c>
    </row>
    <row r="8244" spans="1:3" x14ac:dyDescent="0.25">
      <c r="A8244" s="7" t="str">
        <f t="shared" si="128"/>
        <v>1992.2</v>
      </c>
      <c r="B8244" s="54">
        <v>33717</v>
      </c>
      <c r="C8244" s="9">
        <v>8.06</v>
      </c>
    </row>
    <row r="8245" spans="1:3" x14ac:dyDescent="0.25">
      <c r="A8245" s="7" t="str">
        <f t="shared" si="128"/>
        <v>1992.2</v>
      </c>
      <c r="B8245" s="54">
        <v>33716</v>
      </c>
      <c r="C8245" s="9">
        <v>8.0399999999999991</v>
      </c>
    </row>
    <row r="8246" spans="1:3" x14ac:dyDescent="0.25">
      <c r="A8246" s="7" t="str">
        <f t="shared" si="128"/>
        <v>1992.2</v>
      </c>
      <c r="B8246" s="54">
        <v>33715</v>
      </c>
      <c r="C8246" s="9">
        <v>8.0299999999999994</v>
      </c>
    </row>
    <row r="8247" spans="1:3" x14ac:dyDescent="0.25">
      <c r="A8247" s="7" t="str">
        <f t="shared" si="128"/>
        <v>1992.2</v>
      </c>
      <c r="B8247" s="54">
        <v>33714</v>
      </c>
      <c r="C8247" s="9">
        <v>8.02</v>
      </c>
    </row>
    <row r="8248" spans="1:3" x14ac:dyDescent="0.25">
      <c r="A8248" s="7" t="str">
        <f t="shared" si="128"/>
        <v>1992.2</v>
      </c>
      <c r="B8248" s="54">
        <v>33710</v>
      </c>
      <c r="C8248" s="9">
        <v>7.93</v>
      </c>
    </row>
    <row r="8249" spans="1:3" x14ac:dyDescent="0.25">
      <c r="A8249" s="7" t="str">
        <f t="shared" si="128"/>
        <v>1992.2</v>
      </c>
      <c r="B8249" s="54">
        <v>33709</v>
      </c>
      <c r="C8249" s="9">
        <v>7.87</v>
      </c>
    </row>
    <row r="8250" spans="1:3" x14ac:dyDescent="0.25">
      <c r="A8250" s="7" t="str">
        <f t="shared" si="128"/>
        <v>1992.2</v>
      </c>
      <c r="B8250" s="54">
        <v>33708</v>
      </c>
      <c r="C8250" s="9">
        <v>7.88</v>
      </c>
    </row>
    <row r="8251" spans="1:3" x14ac:dyDescent="0.25">
      <c r="A8251" s="7" t="str">
        <f t="shared" si="128"/>
        <v>1992.2</v>
      </c>
      <c r="B8251" s="54">
        <v>33707</v>
      </c>
      <c r="C8251" s="9">
        <v>7.86</v>
      </c>
    </row>
    <row r="8252" spans="1:3" x14ac:dyDescent="0.25">
      <c r="A8252" s="7" t="str">
        <f t="shared" si="128"/>
        <v>1992.2</v>
      </c>
      <c r="B8252" s="54">
        <v>33704</v>
      </c>
      <c r="C8252" s="9">
        <v>7.89</v>
      </c>
    </row>
    <row r="8253" spans="1:3" x14ac:dyDescent="0.25">
      <c r="A8253" s="7" t="str">
        <f t="shared" si="128"/>
        <v>1992.2</v>
      </c>
      <c r="B8253" s="54">
        <v>33703</v>
      </c>
      <c r="C8253" s="9">
        <v>7.85</v>
      </c>
    </row>
    <row r="8254" spans="1:3" x14ac:dyDescent="0.25">
      <c r="A8254" s="7" t="str">
        <f t="shared" si="128"/>
        <v>1992.2</v>
      </c>
      <c r="B8254" s="54">
        <v>33702</v>
      </c>
      <c r="C8254" s="9">
        <v>7.94</v>
      </c>
    </row>
    <row r="8255" spans="1:3" x14ac:dyDescent="0.25">
      <c r="A8255" s="7" t="str">
        <f t="shared" si="128"/>
        <v>1992.2</v>
      </c>
      <c r="B8255" s="54">
        <v>33701</v>
      </c>
      <c r="C8255" s="9">
        <v>7.9</v>
      </c>
    </row>
    <row r="8256" spans="1:3" x14ac:dyDescent="0.25">
      <c r="A8256" s="7" t="str">
        <f t="shared" si="128"/>
        <v>1992.2</v>
      </c>
      <c r="B8256" s="54">
        <v>33700</v>
      </c>
      <c r="C8256" s="9">
        <v>7.88</v>
      </c>
    </row>
    <row r="8257" spans="1:3" x14ac:dyDescent="0.25">
      <c r="A8257" s="7" t="str">
        <f t="shared" si="128"/>
        <v>1992.2</v>
      </c>
      <c r="B8257" s="54">
        <v>33697</v>
      </c>
      <c r="C8257" s="9">
        <v>7.88</v>
      </c>
    </row>
    <row r="8258" spans="1:3" x14ac:dyDescent="0.25">
      <c r="A8258" s="7" t="str">
        <f t="shared" si="128"/>
        <v>1992.2</v>
      </c>
      <c r="B8258" s="54">
        <v>33696</v>
      </c>
      <c r="C8258" s="9">
        <v>7.92</v>
      </c>
    </row>
    <row r="8259" spans="1:3" x14ac:dyDescent="0.25">
      <c r="A8259" s="7" t="str">
        <f t="shared" si="128"/>
        <v>1992.2</v>
      </c>
      <c r="B8259" s="54">
        <v>33695</v>
      </c>
      <c r="C8259" s="9">
        <v>7.9</v>
      </c>
    </row>
    <row r="8260" spans="1:3" x14ac:dyDescent="0.25">
      <c r="A8260" s="7" t="str">
        <f t="shared" ref="A8260:A8323" si="129">YEAR(B8260)&amp;"."&amp;INT((MONTH(B8260)-1)/3)+1</f>
        <v>1992.1</v>
      </c>
      <c r="B8260" s="54">
        <v>33694</v>
      </c>
      <c r="C8260" s="9">
        <v>7.96</v>
      </c>
    </row>
    <row r="8261" spans="1:3" x14ac:dyDescent="0.25">
      <c r="A8261" s="7" t="str">
        <f t="shared" si="129"/>
        <v>1992.1</v>
      </c>
      <c r="B8261" s="54">
        <v>33693</v>
      </c>
      <c r="C8261" s="9">
        <v>7.95</v>
      </c>
    </row>
    <row r="8262" spans="1:3" x14ac:dyDescent="0.25">
      <c r="A8262" s="7" t="str">
        <f t="shared" si="129"/>
        <v>1992.1</v>
      </c>
      <c r="B8262" s="54">
        <v>33690</v>
      </c>
      <c r="C8262" s="9">
        <v>7.94</v>
      </c>
    </row>
    <row r="8263" spans="1:3" x14ac:dyDescent="0.25">
      <c r="A8263" s="7" t="str">
        <f t="shared" si="129"/>
        <v>1992.1</v>
      </c>
      <c r="B8263" s="54">
        <v>33689</v>
      </c>
      <c r="C8263" s="9">
        <v>7.99</v>
      </c>
    </row>
    <row r="8264" spans="1:3" x14ac:dyDescent="0.25">
      <c r="A8264" s="7" t="str">
        <f t="shared" si="129"/>
        <v>1992.1</v>
      </c>
      <c r="B8264" s="54">
        <v>33688</v>
      </c>
      <c r="C8264" s="9">
        <v>7.94</v>
      </c>
    </row>
    <row r="8265" spans="1:3" x14ac:dyDescent="0.25">
      <c r="A8265" s="7" t="str">
        <f t="shared" si="129"/>
        <v>1992.1</v>
      </c>
      <c r="B8265" s="54">
        <v>33687</v>
      </c>
      <c r="C8265" s="9">
        <v>7.94</v>
      </c>
    </row>
    <row r="8266" spans="1:3" x14ac:dyDescent="0.25">
      <c r="A8266" s="7" t="str">
        <f t="shared" si="129"/>
        <v>1992.1</v>
      </c>
      <c r="B8266" s="54">
        <v>33686</v>
      </c>
      <c r="C8266" s="9">
        <v>8.0399999999999991</v>
      </c>
    </row>
    <row r="8267" spans="1:3" x14ac:dyDescent="0.25">
      <c r="A8267" s="7" t="str">
        <f t="shared" si="129"/>
        <v>1992.1</v>
      </c>
      <c r="B8267" s="54">
        <v>33683</v>
      </c>
      <c r="C8267" s="9">
        <v>8.0500000000000007</v>
      </c>
    </row>
    <row r="8268" spans="1:3" x14ac:dyDescent="0.25">
      <c r="A8268" s="7" t="str">
        <f t="shared" si="129"/>
        <v>1992.1</v>
      </c>
      <c r="B8268" s="54">
        <v>33682</v>
      </c>
      <c r="C8268" s="9">
        <v>7.98</v>
      </c>
    </row>
    <row r="8269" spans="1:3" x14ac:dyDescent="0.25">
      <c r="A8269" s="7" t="str">
        <f t="shared" si="129"/>
        <v>1992.1</v>
      </c>
      <c r="B8269" s="54">
        <v>33681</v>
      </c>
      <c r="C8269" s="9">
        <v>8.01</v>
      </c>
    </row>
    <row r="8270" spans="1:3" x14ac:dyDescent="0.25">
      <c r="A8270" s="7" t="str">
        <f t="shared" si="129"/>
        <v>1992.1</v>
      </c>
      <c r="B8270" s="54">
        <v>33680</v>
      </c>
      <c r="C8270" s="9">
        <v>8.02</v>
      </c>
    </row>
    <row r="8271" spans="1:3" x14ac:dyDescent="0.25">
      <c r="A8271" s="7" t="str">
        <f t="shared" si="129"/>
        <v>1992.1</v>
      </c>
      <c r="B8271" s="54">
        <v>33679</v>
      </c>
      <c r="C8271" s="9">
        <v>8.07</v>
      </c>
    </row>
    <row r="8272" spans="1:3" x14ac:dyDescent="0.25">
      <c r="A8272" s="7" t="str">
        <f t="shared" si="129"/>
        <v>1992.1</v>
      </c>
      <c r="B8272" s="54">
        <v>33676</v>
      </c>
      <c r="C8272" s="9">
        <v>8.06</v>
      </c>
    </row>
    <row r="8273" spans="1:3" x14ac:dyDescent="0.25">
      <c r="A8273" s="7" t="str">
        <f t="shared" si="129"/>
        <v>1992.1</v>
      </c>
      <c r="B8273" s="54">
        <v>33675</v>
      </c>
      <c r="C8273" s="9">
        <v>8.0399999999999991</v>
      </c>
    </row>
    <row r="8274" spans="1:3" x14ac:dyDescent="0.25">
      <c r="A8274" s="7" t="str">
        <f t="shared" si="129"/>
        <v>1992.1</v>
      </c>
      <c r="B8274" s="54">
        <v>33674</v>
      </c>
      <c r="C8274" s="9">
        <v>7.96</v>
      </c>
    </row>
    <row r="8275" spans="1:3" x14ac:dyDescent="0.25">
      <c r="A8275" s="7" t="str">
        <f t="shared" si="129"/>
        <v>1992.1</v>
      </c>
      <c r="B8275" s="54">
        <v>33673</v>
      </c>
      <c r="C8275" s="9">
        <v>7.89</v>
      </c>
    </row>
    <row r="8276" spans="1:3" x14ac:dyDescent="0.25">
      <c r="A8276" s="7" t="str">
        <f t="shared" si="129"/>
        <v>1992.1</v>
      </c>
      <c r="B8276" s="54">
        <v>33672</v>
      </c>
      <c r="C8276" s="9">
        <v>7.88</v>
      </c>
    </row>
    <row r="8277" spans="1:3" x14ac:dyDescent="0.25">
      <c r="A8277" s="7" t="str">
        <f t="shared" si="129"/>
        <v>1992.1</v>
      </c>
      <c r="B8277" s="54">
        <v>33671</v>
      </c>
      <c r="C8277" s="9">
        <v>7.93</v>
      </c>
    </row>
    <row r="8278" spans="1:3" x14ac:dyDescent="0.25">
      <c r="A8278" s="7" t="str">
        <f t="shared" si="129"/>
        <v>1992.1</v>
      </c>
      <c r="B8278" s="54">
        <v>33669</v>
      </c>
      <c r="C8278" s="9">
        <v>7.93</v>
      </c>
    </row>
    <row r="8279" spans="1:3" x14ac:dyDescent="0.25">
      <c r="A8279" s="7" t="str">
        <f t="shared" si="129"/>
        <v>1992.1</v>
      </c>
      <c r="B8279" s="54">
        <v>33668</v>
      </c>
      <c r="C8279" s="9">
        <v>7.95</v>
      </c>
    </row>
    <row r="8280" spans="1:3" x14ac:dyDescent="0.25">
      <c r="A8280" s="7" t="str">
        <f t="shared" si="129"/>
        <v>1992.1</v>
      </c>
      <c r="B8280" s="54">
        <v>33667</v>
      </c>
      <c r="C8280" s="9">
        <v>7.9</v>
      </c>
    </row>
    <row r="8281" spans="1:3" x14ac:dyDescent="0.25">
      <c r="A8281" s="7" t="str">
        <f t="shared" si="129"/>
        <v>1992.1</v>
      </c>
      <c r="B8281" s="54">
        <v>33666</v>
      </c>
      <c r="C8281" s="9">
        <v>7.93</v>
      </c>
    </row>
    <row r="8282" spans="1:3" x14ac:dyDescent="0.25">
      <c r="A8282" s="7" t="str">
        <f t="shared" si="129"/>
        <v>1992.1</v>
      </c>
      <c r="B8282" s="54">
        <v>33665</v>
      </c>
      <c r="C8282" s="9">
        <v>7.9</v>
      </c>
    </row>
    <row r="8283" spans="1:3" x14ac:dyDescent="0.25">
      <c r="A8283" s="7" t="str">
        <f t="shared" si="129"/>
        <v>1992.1</v>
      </c>
      <c r="B8283" s="54">
        <v>33662</v>
      </c>
      <c r="C8283" s="9">
        <v>7.8</v>
      </c>
    </row>
    <row r="8284" spans="1:3" x14ac:dyDescent="0.25">
      <c r="A8284" s="7" t="str">
        <f t="shared" si="129"/>
        <v>1992.1</v>
      </c>
      <c r="B8284" s="54">
        <v>33661</v>
      </c>
      <c r="C8284" s="9">
        <v>7.86</v>
      </c>
    </row>
    <row r="8285" spans="1:3" x14ac:dyDescent="0.25">
      <c r="A8285" s="7" t="str">
        <f t="shared" si="129"/>
        <v>1992.1</v>
      </c>
      <c r="B8285" s="54">
        <v>33660</v>
      </c>
      <c r="C8285" s="9">
        <v>7.85</v>
      </c>
    </row>
    <row r="8286" spans="1:3" x14ac:dyDescent="0.25">
      <c r="A8286" s="7" t="str">
        <f t="shared" si="129"/>
        <v>1992.1</v>
      </c>
      <c r="B8286" s="54">
        <v>33659</v>
      </c>
      <c r="C8286" s="9">
        <v>7.94</v>
      </c>
    </row>
    <row r="8287" spans="1:3" x14ac:dyDescent="0.25">
      <c r="A8287" s="7" t="str">
        <f t="shared" si="129"/>
        <v>1992.1</v>
      </c>
      <c r="B8287" s="54">
        <v>33658</v>
      </c>
      <c r="C8287" s="9">
        <v>7.97</v>
      </c>
    </row>
    <row r="8288" spans="1:3" x14ac:dyDescent="0.25">
      <c r="A8288" s="7" t="str">
        <f t="shared" si="129"/>
        <v>1992.1</v>
      </c>
      <c r="B8288" s="54">
        <v>33655</v>
      </c>
      <c r="C8288" s="9">
        <v>7.95</v>
      </c>
    </row>
    <row r="8289" spans="1:3" x14ac:dyDescent="0.25">
      <c r="A8289" s="7" t="str">
        <f t="shared" si="129"/>
        <v>1992.1</v>
      </c>
      <c r="B8289" s="54">
        <v>33654</v>
      </c>
      <c r="C8289" s="9">
        <v>7.91</v>
      </c>
    </row>
    <row r="8290" spans="1:3" x14ac:dyDescent="0.25">
      <c r="A8290" s="7" t="str">
        <f t="shared" si="129"/>
        <v>1992.1</v>
      </c>
      <c r="B8290" s="54">
        <v>33653</v>
      </c>
      <c r="C8290" s="9">
        <v>7.93</v>
      </c>
    </row>
    <row r="8291" spans="1:3" x14ac:dyDescent="0.25">
      <c r="A8291" s="7" t="str">
        <f t="shared" si="129"/>
        <v>1992.1</v>
      </c>
      <c r="B8291" s="54">
        <v>33652</v>
      </c>
      <c r="C8291" s="9">
        <v>7.97</v>
      </c>
    </row>
    <row r="8292" spans="1:3" x14ac:dyDescent="0.25">
      <c r="A8292" s="7" t="str">
        <f t="shared" si="129"/>
        <v>1992.1</v>
      </c>
      <c r="B8292" s="54">
        <v>33648</v>
      </c>
      <c r="C8292" s="9">
        <v>7.91</v>
      </c>
    </row>
    <row r="8293" spans="1:3" x14ac:dyDescent="0.25">
      <c r="A8293" s="7" t="str">
        <f t="shared" si="129"/>
        <v>1992.1</v>
      </c>
      <c r="B8293" s="54">
        <v>33647</v>
      </c>
      <c r="C8293" s="9">
        <v>7.92</v>
      </c>
    </row>
    <row r="8294" spans="1:3" x14ac:dyDescent="0.25">
      <c r="A8294" s="7" t="str">
        <f t="shared" si="129"/>
        <v>1992.1</v>
      </c>
      <c r="B8294" s="54">
        <v>33646</v>
      </c>
      <c r="C8294" s="9">
        <v>7.81</v>
      </c>
    </row>
    <row r="8295" spans="1:3" x14ac:dyDescent="0.25">
      <c r="A8295" s="7" t="str">
        <f t="shared" si="129"/>
        <v>1992.1</v>
      </c>
      <c r="B8295" s="54">
        <v>33645</v>
      </c>
      <c r="C8295" s="9">
        <v>7.79</v>
      </c>
    </row>
    <row r="8296" spans="1:3" x14ac:dyDescent="0.25">
      <c r="A8296" s="7" t="str">
        <f t="shared" si="129"/>
        <v>1992.1</v>
      </c>
      <c r="B8296" s="54">
        <v>33644</v>
      </c>
      <c r="C8296" s="9">
        <v>7.79</v>
      </c>
    </row>
    <row r="8297" spans="1:3" x14ac:dyDescent="0.25">
      <c r="A8297" s="7" t="str">
        <f t="shared" si="129"/>
        <v>1992.1</v>
      </c>
      <c r="B8297" s="54">
        <v>33641</v>
      </c>
      <c r="C8297" s="9">
        <v>7.77</v>
      </c>
    </row>
    <row r="8298" spans="1:3" x14ac:dyDescent="0.25">
      <c r="A8298" s="7" t="str">
        <f t="shared" si="129"/>
        <v>1992.1</v>
      </c>
      <c r="B8298" s="54">
        <v>33640</v>
      </c>
      <c r="C8298" s="9">
        <v>7.75</v>
      </c>
    </row>
    <row r="8299" spans="1:3" x14ac:dyDescent="0.25">
      <c r="A8299" s="7" t="str">
        <f t="shared" si="129"/>
        <v>1992.1</v>
      </c>
      <c r="B8299" s="54">
        <v>33639</v>
      </c>
      <c r="C8299" s="9">
        <v>7.74</v>
      </c>
    </row>
    <row r="8300" spans="1:3" x14ac:dyDescent="0.25">
      <c r="A8300" s="7" t="str">
        <f t="shared" si="129"/>
        <v>1992.1</v>
      </c>
      <c r="B8300" s="54">
        <v>33638</v>
      </c>
      <c r="C8300" s="9">
        <v>7.76</v>
      </c>
    </row>
    <row r="8301" spans="1:3" x14ac:dyDescent="0.25">
      <c r="A8301" s="7" t="str">
        <f t="shared" si="129"/>
        <v>1992.1</v>
      </c>
      <c r="B8301" s="54">
        <v>33637</v>
      </c>
      <c r="C8301" s="9">
        <v>7.82</v>
      </c>
    </row>
    <row r="8302" spans="1:3" x14ac:dyDescent="0.25">
      <c r="A8302" s="7" t="str">
        <f t="shared" si="129"/>
        <v>1992.1</v>
      </c>
      <c r="B8302" s="54">
        <v>33634</v>
      </c>
      <c r="C8302" s="9">
        <v>7.77</v>
      </c>
    </row>
    <row r="8303" spans="1:3" x14ac:dyDescent="0.25">
      <c r="A8303" s="7" t="str">
        <f t="shared" si="129"/>
        <v>1992.1</v>
      </c>
      <c r="B8303" s="54">
        <v>33633</v>
      </c>
      <c r="C8303" s="9">
        <v>7.79</v>
      </c>
    </row>
    <row r="8304" spans="1:3" x14ac:dyDescent="0.25">
      <c r="A8304" s="7" t="str">
        <f t="shared" si="129"/>
        <v>1992.1</v>
      </c>
      <c r="B8304" s="54">
        <v>33632</v>
      </c>
      <c r="C8304" s="9">
        <v>7.75</v>
      </c>
    </row>
    <row r="8305" spans="1:3" x14ac:dyDescent="0.25">
      <c r="A8305" s="7" t="str">
        <f t="shared" si="129"/>
        <v>1992.1</v>
      </c>
      <c r="B8305" s="54">
        <v>33631</v>
      </c>
      <c r="C8305" s="9">
        <v>7.66</v>
      </c>
    </row>
    <row r="8306" spans="1:3" x14ac:dyDescent="0.25">
      <c r="A8306" s="7" t="str">
        <f t="shared" si="129"/>
        <v>1992.1</v>
      </c>
      <c r="B8306" s="54">
        <v>33630</v>
      </c>
      <c r="C8306" s="9">
        <v>7.71</v>
      </c>
    </row>
    <row r="8307" spans="1:3" x14ac:dyDescent="0.25">
      <c r="A8307" s="7" t="str">
        <f t="shared" si="129"/>
        <v>1992.1</v>
      </c>
      <c r="B8307" s="54">
        <v>33627</v>
      </c>
      <c r="C8307" s="9">
        <v>7.71</v>
      </c>
    </row>
    <row r="8308" spans="1:3" x14ac:dyDescent="0.25">
      <c r="A8308" s="7" t="str">
        <f t="shared" si="129"/>
        <v>1992.1</v>
      </c>
      <c r="B8308" s="54">
        <v>33626</v>
      </c>
      <c r="C8308" s="9">
        <v>7.71</v>
      </c>
    </row>
    <row r="8309" spans="1:3" x14ac:dyDescent="0.25">
      <c r="A8309" s="7" t="str">
        <f t="shared" si="129"/>
        <v>1992.1</v>
      </c>
      <c r="B8309" s="54">
        <v>33625</v>
      </c>
      <c r="C8309" s="9">
        <v>7.62</v>
      </c>
    </row>
    <row r="8310" spans="1:3" x14ac:dyDescent="0.25">
      <c r="A8310" s="7" t="str">
        <f t="shared" si="129"/>
        <v>1992.1</v>
      </c>
      <c r="B8310" s="54">
        <v>33624</v>
      </c>
      <c r="C8310" s="9">
        <v>7.57</v>
      </c>
    </row>
    <row r="8311" spans="1:3" x14ac:dyDescent="0.25">
      <c r="A8311" s="7" t="str">
        <f t="shared" si="129"/>
        <v>1992.1</v>
      </c>
      <c r="B8311" s="54">
        <v>33620</v>
      </c>
      <c r="C8311" s="9">
        <v>7.61</v>
      </c>
    </row>
    <row r="8312" spans="1:3" x14ac:dyDescent="0.25">
      <c r="A8312" s="7" t="str">
        <f t="shared" si="129"/>
        <v>1992.1</v>
      </c>
      <c r="B8312" s="54">
        <v>33619</v>
      </c>
      <c r="C8312" s="9">
        <v>7.65</v>
      </c>
    </row>
    <row r="8313" spans="1:3" x14ac:dyDescent="0.25">
      <c r="A8313" s="7" t="str">
        <f t="shared" si="129"/>
        <v>1992.1</v>
      </c>
      <c r="B8313" s="54">
        <v>33618</v>
      </c>
      <c r="C8313" s="9">
        <v>7.57</v>
      </c>
    </row>
    <row r="8314" spans="1:3" x14ac:dyDescent="0.25">
      <c r="A8314" s="7" t="str">
        <f t="shared" si="129"/>
        <v>1992.1</v>
      </c>
      <c r="B8314" s="54">
        <v>33617</v>
      </c>
      <c r="C8314" s="9">
        <v>7.54</v>
      </c>
    </row>
    <row r="8315" spans="1:3" x14ac:dyDescent="0.25">
      <c r="A8315" s="7" t="str">
        <f t="shared" si="129"/>
        <v>1992.1</v>
      </c>
      <c r="B8315" s="54">
        <v>33616</v>
      </c>
      <c r="C8315" s="9">
        <v>7.49</v>
      </c>
    </row>
    <row r="8316" spans="1:3" x14ac:dyDescent="0.25">
      <c r="A8316" s="7" t="str">
        <f t="shared" si="129"/>
        <v>1992.1</v>
      </c>
      <c r="B8316" s="54">
        <v>33613</v>
      </c>
      <c r="C8316" s="9">
        <v>7.47</v>
      </c>
    </row>
    <row r="8317" spans="1:3" x14ac:dyDescent="0.25">
      <c r="A8317" s="7" t="str">
        <f t="shared" si="129"/>
        <v>1992.1</v>
      </c>
      <c r="B8317" s="54">
        <v>33612</v>
      </c>
      <c r="C8317" s="9">
        <v>7.42</v>
      </c>
    </row>
    <row r="8318" spans="1:3" x14ac:dyDescent="0.25">
      <c r="A8318" s="7" t="str">
        <f t="shared" si="129"/>
        <v>1992.1</v>
      </c>
      <c r="B8318" s="54">
        <v>33611</v>
      </c>
      <c r="C8318" s="9">
        <v>7.41</v>
      </c>
    </row>
    <row r="8319" spans="1:3" x14ac:dyDescent="0.25">
      <c r="A8319" s="7" t="str">
        <f t="shared" si="129"/>
        <v>1992.1</v>
      </c>
      <c r="B8319" s="54">
        <v>33610</v>
      </c>
      <c r="C8319" s="9">
        <v>7.39</v>
      </c>
    </row>
    <row r="8320" spans="1:3" x14ac:dyDescent="0.25">
      <c r="A8320" s="7" t="str">
        <f t="shared" si="129"/>
        <v>1992.1</v>
      </c>
      <c r="B8320" s="54">
        <v>33609</v>
      </c>
      <c r="C8320" s="9">
        <v>7.44</v>
      </c>
    </row>
    <row r="8321" spans="1:3" x14ac:dyDescent="0.25">
      <c r="A8321" s="7" t="str">
        <f t="shared" si="129"/>
        <v>1992.1</v>
      </c>
      <c r="B8321" s="54">
        <v>33606</v>
      </c>
      <c r="C8321" s="9">
        <v>7.48</v>
      </c>
    </row>
    <row r="8322" spans="1:3" x14ac:dyDescent="0.25">
      <c r="A8322" s="7" t="str">
        <f t="shared" si="129"/>
        <v>1992.1</v>
      </c>
      <c r="B8322" s="54">
        <v>33605</v>
      </c>
      <c r="C8322" s="9">
        <v>7.46</v>
      </c>
    </row>
    <row r="8323" spans="1:3" x14ac:dyDescent="0.25">
      <c r="A8323" s="7" t="str">
        <f t="shared" si="129"/>
        <v>1991.4</v>
      </c>
      <c r="B8323" s="54">
        <v>33603</v>
      </c>
      <c r="C8323" s="9">
        <v>7.41</v>
      </c>
    </row>
    <row r="8324" spans="1:3" x14ac:dyDescent="0.25">
      <c r="A8324" s="7" t="str">
        <f t="shared" ref="A8324:A8387" si="130">YEAR(B8324)&amp;"."&amp;INT((MONTH(B8324)-1)/3)+1</f>
        <v>1991.4</v>
      </c>
      <c r="B8324" s="54">
        <v>33602</v>
      </c>
      <c r="C8324" s="9">
        <v>7.45</v>
      </c>
    </row>
    <row r="8325" spans="1:3" x14ac:dyDescent="0.25">
      <c r="A8325" s="7" t="str">
        <f t="shared" si="130"/>
        <v>1991.4</v>
      </c>
      <c r="B8325" s="54">
        <v>33599</v>
      </c>
      <c r="C8325" s="9">
        <v>7.52</v>
      </c>
    </row>
    <row r="8326" spans="1:3" x14ac:dyDescent="0.25">
      <c r="A8326" s="7" t="str">
        <f t="shared" si="130"/>
        <v>1991.4</v>
      </c>
      <c r="B8326" s="54">
        <v>33598</v>
      </c>
      <c r="C8326" s="9">
        <v>7.51</v>
      </c>
    </row>
    <row r="8327" spans="1:3" x14ac:dyDescent="0.25">
      <c r="A8327" s="7" t="str">
        <f t="shared" si="130"/>
        <v>1991.4</v>
      </c>
      <c r="B8327" s="54">
        <v>33596</v>
      </c>
      <c r="C8327" s="9">
        <v>7.53</v>
      </c>
    </row>
    <row r="8328" spans="1:3" x14ac:dyDescent="0.25">
      <c r="A8328" s="7" t="str">
        <f t="shared" si="130"/>
        <v>1991.4</v>
      </c>
      <c r="B8328" s="54">
        <v>33595</v>
      </c>
      <c r="C8328" s="9">
        <v>7.53</v>
      </c>
    </row>
    <row r="8329" spans="1:3" x14ac:dyDescent="0.25">
      <c r="A8329" s="7" t="str">
        <f t="shared" si="130"/>
        <v>1991.4</v>
      </c>
      <c r="B8329" s="54">
        <v>33592</v>
      </c>
      <c r="C8329" s="9">
        <v>7.59</v>
      </c>
    </row>
    <row r="8330" spans="1:3" x14ac:dyDescent="0.25">
      <c r="A8330" s="7" t="str">
        <f t="shared" si="130"/>
        <v>1991.4</v>
      </c>
      <c r="B8330" s="54">
        <v>33591</v>
      </c>
      <c r="C8330" s="9">
        <v>7.68</v>
      </c>
    </row>
    <row r="8331" spans="1:3" x14ac:dyDescent="0.25">
      <c r="A8331" s="7" t="str">
        <f t="shared" si="130"/>
        <v>1991.4</v>
      </c>
      <c r="B8331" s="54">
        <v>33590</v>
      </c>
      <c r="C8331" s="9">
        <v>7.76</v>
      </c>
    </row>
    <row r="8332" spans="1:3" x14ac:dyDescent="0.25">
      <c r="A8332" s="7" t="str">
        <f t="shared" si="130"/>
        <v>1991.4</v>
      </c>
      <c r="B8332" s="54">
        <v>33589</v>
      </c>
      <c r="C8332" s="9">
        <v>7.75</v>
      </c>
    </row>
    <row r="8333" spans="1:3" x14ac:dyDescent="0.25">
      <c r="A8333" s="7" t="str">
        <f t="shared" si="130"/>
        <v>1991.4</v>
      </c>
      <c r="B8333" s="54">
        <v>33588</v>
      </c>
      <c r="C8333" s="9">
        <v>7.77</v>
      </c>
    </row>
    <row r="8334" spans="1:3" x14ac:dyDescent="0.25">
      <c r="A8334" s="7" t="str">
        <f t="shared" si="130"/>
        <v>1991.4</v>
      </c>
      <c r="B8334" s="54">
        <v>33585</v>
      </c>
      <c r="C8334" s="9">
        <v>7.79</v>
      </c>
    </row>
    <row r="8335" spans="1:3" x14ac:dyDescent="0.25">
      <c r="A8335" s="7" t="str">
        <f t="shared" si="130"/>
        <v>1991.4</v>
      </c>
      <c r="B8335" s="54">
        <v>33584</v>
      </c>
      <c r="C8335" s="9">
        <v>7.77</v>
      </c>
    </row>
    <row r="8336" spans="1:3" x14ac:dyDescent="0.25">
      <c r="A8336" s="7" t="str">
        <f t="shared" si="130"/>
        <v>1991.4</v>
      </c>
      <c r="B8336" s="54">
        <v>33583</v>
      </c>
      <c r="C8336" s="9">
        <v>7.81</v>
      </c>
    </row>
    <row r="8337" spans="1:3" x14ac:dyDescent="0.25">
      <c r="A8337" s="7" t="str">
        <f t="shared" si="130"/>
        <v>1991.4</v>
      </c>
      <c r="B8337" s="54">
        <v>33582</v>
      </c>
      <c r="C8337" s="9">
        <v>7.79</v>
      </c>
    </row>
    <row r="8338" spans="1:3" x14ac:dyDescent="0.25">
      <c r="A8338" s="7" t="str">
        <f t="shared" si="130"/>
        <v>1991.4</v>
      </c>
      <c r="B8338" s="54">
        <v>33581</v>
      </c>
      <c r="C8338" s="9">
        <v>7.78</v>
      </c>
    </row>
    <row r="8339" spans="1:3" x14ac:dyDescent="0.25">
      <c r="A8339" s="7" t="str">
        <f t="shared" si="130"/>
        <v>1991.4</v>
      </c>
      <c r="B8339" s="54">
        <v>33578</v>
      </c>
      <c r="C8339" s="9">
        <v>7.78</v>
      </c>
    </row>
    <row r="8340" spans="1:3" x14ac:dyDescent="0.25">
      <c r="A8340" s="7" t="str">
        <f t="shared" si="130"/>
        <v>1991.4</v>
      </c>
      <c r="B8340" s="54">
        <v>33577</v>
      </c>
      <c r="C8340" s="9">
        <v>7.86</v>
      </c>
    </row>
    <row r="8341" spans="1:3" x14ac:dyDescent="0.25">
      <c r="A8341" s="7" t="str">
        <f t="shared" si="130"/>
        <v>1991.4</v>
      </c>
      <c r="B8341" s="54">
        <v>33576</v>
      </c>
      <c r="C8341" s="9">
        <v>7.84</v>
      </c>
    </row>
    <row r="8342" spans="1:3" x14ac:dyDescent="0.25">
      <c r="A8342" s="7" t="str">
        <f t="shared" si="130"/>
        <v>1991.4</v>
      </c>
      <c r="B8342" s="54">
        <v>33575</v>
      </c>
      <c r="C8342" s="9">
        <v>7.9</v>
      </c>
    </row>
    <row r="8343" spans="1:3" x14ac:dyDescent="0.25">
      <c r="A8343" s="7" t="str">
        <f t="shared" si="130"/>
        <v>1991.4</v>
      </c>
      <c r="B8343" s="54">
        <v>33574</v>
      </c>
      <c r="C8343" s="9">
        <v>7.92</v>
      </c>
    </row>
    <row r="8344" spans="1:3" x14ac:dyDescent="0.25">
      <c r="A8344" s="7" t="str">
        <f t="shared" si="130"/>
        <v>1991.4</v>
      </c>
      <c r="B8344" s="54">
        <v>33571</v>
      </c>
      <c r="C8344" s="9">
        <v>7.94</v>
      </c>
    </row>
    <row r="8345" spans="1:3" x14ac:dyDescent="0.25">
      <c r="A8345" s="7" t="str">
        <f t="shared" si="130"/>
        <v>1991.4</v>
      </c>
      <c r="B8345" s="54">
        <v>33570</v>
      </c>
      <c r="C8345" s="9">
        <v>7.97</v>
      </c>
    </row>
    <row r="8346" spans="1:3" x14ac:dyDescent="0.25">
      <c r="A8346" s="7" t="str">
        <f t="shared" si="130"/>
        <v>1991.4</v>
      </c>
      <c r="B8346" s="54">
        <v>33569</v>
      </c>
      <c r="C8346" s="9">
        <v>7.97</v>
      </c>
    </row>
    <row r="8347" spans="1:3" x14ac:dyDescent="0.25">
      <c r="A8347" s="7" t="str">
        <f t="shared" si="130"/>
        <v>1991.4</v>
      </c>
      <c r="B8347" s="54">
        <v>33568</v>
      </c>
      <c r="C8347" s="9">
        <v>7.95</v>
      </c>
    </row>
    <row r="8348" spans="1:3" x14ac:dyDescent="0.25">
      <c r="A8348" s="7" t="str">
        <f t="shared" si="130"/>
        <v>1991.4</v>
      </c>
      <c r="B8348" s="54">
        <v>33567</v>
      </c>
      <c r="C8348" s="9">
        <v>7.99</v>
      </c>
    </row>
    <row r="8349" spans="1:3" x14ac:dyDescent="0.25">
      <c r="A8349" s="7" t="str">
        <f t="shared" si="130"/>
        <v>1991.4</v>
      </c>
      <c r="B8349" s="54">
        <v>33564</v>
      </c>
      <c r="C8349" s="9">
        <v>7.99</v>
      </c>
    </row>
    <row r="8350" spans="1:3" x14ac:dyDescent="0.25">
      <c r="A8350" s="7" t="str">
        <f t="shared" si="130"/>
        <v>1991.4</v>
      </c>
      <c r="B8350" s="54">
        <v>33563</v>
      </c>
      <c r="C8350" s="9">
        <v>7.96</v>
      </c>
    </row>
    <row r="8351" spans="1:3" x14ac:dyDescent="0.25">
      <c r="A8351" s="7" t="str">
        <f t="shared" si="130"/>
        <v>1991.4</v>
      </c>
      <c r="B8351" s="54">
        <v>33562</v>
      </c>
      <c r="C8351" s="9">
        <v>7.92</v>
      </c>
    </row>
    <row r="8352" spans="1:3" x14ac:dyDescent="0.25">
      <c r="A8352" s="7" t="str">
        <f t="shared" si="130"/>
        <v>1991.4</v>
      </c>
      <c r="B8352" s="54">
        <v>33561</v>
      </c>
      <c r="C8352" s="9">
        <v>7.9</v>
      </c>
    </row>
    <row r="8353" spans="1:3" x14ac:dyDescent="0.25">
      <c r="A8353" s="7" t="str">
        <f t="shared" si="130"/>
        <v>1991.4</v>
      </c>
      <c r="B8353" s="54">
        <v>33560</v>
      </c>
      <c r="C8353" s="9">
        <v>7.84</v>
      </c>
    </row>
    <row r="8354" spans="1:3" x14ac:dyDescent="0.25">
      <c r="A8354" s="7" t="str">
        <f t="shared" si="130"/>
        <v>1991.4</v>
      </c>
      <c r="B8354" s="54">
        <v>33557</v>
      </c>
      <c r="C8354" s="9">
        <v>7.84</v>
      </c>
    </row>
    <row r="8355" spans="1:3" x14ac:dyDescent="0.25">
      <c r="A8355" s="7" t="str">
        <f t="shared" si="130"/>
        <v>1991.4</v>
      </c>
      <c r="B8355" s="54">
        <v>33556</v>
      </c>
      <c r="C8355" s="9">
        <v>7.82</v>
      </c>
    </row>
    <row r="8356" spans="1:3" x14ac:dyDescent="0.25">
      <c r="A8356" s="7" t="str">
        <f t="shared" si="130"/>
        <v>1991.4</v>
      </c>
      <c r="B8356" s="54">
        <v>33555</v>
      </c>
      <c r="C8356" s="9">
        <v>7.88</v>
      </c>
    </row>
    <row r="8357" spans="1:3" x14ac:dyDescent="0.25">
      <c r="A8357" s="7" t="str">
        <f t="shared" si="130"/>
        <v>1991.4</v>
      </c>
      <c r="B8357" s="54">
        <v>33554</v>
      </c>
      <c r="C8357" s="9">
        <v>7.8</v>
      </c>
    </row>
    <row r="8358" spans="1:3" x14ac:dyDescent="0.25">
      <c r="A8358" s="7" t="str">
        <f t="shared" si="130"/>
        <v>1991.4</v>
      </c>
      <c r="B8358" s="54">
        <v>33553</v>
      </c>
      <c r="C8358" s="9">
        <v>7.87</v>
      </c>
    </row>
    <row r="8359" spans="1:3" x14ac:dyDescent="0.25">
      <c r="A8359" s="7" t="str">
        <f t="shared" si="130"/>
        <v>1991.4</v>
      </c>
      <c r="B8359" s="54">
        <v>33550</v>
      </c>
      <c r="C8359" s="9">
        <v>7.88</v>
      </c>
    </row>
    <row r="8360" spans="1:3" x14ac:dyDescent="0.25">
      <c r="A8360" s="7" t="str">
        <f t="shared" si="130"/>
        <v>1991.4</v>
      </c>
      <c r="B8360" s="54">
        <v>33549</v>
      </c>
      <c r="C8360" s="9">
        <v>7.92</v>
      </c>
    </row>
    <row r="8361" spans="1:3" x14ac:dyDescent="0.25">
      <c r="A8361" s="7" t="str">
        <f t="shared" si="130"/>
        <v>1991.4</v>
      </c>
      <c r="B8361" s="54">
        <v>33548</v>
      </c>
      <c r="C8361" s="9">
        <v>8.01</v>
      </c>
    </row>
    <row r="8362" spans="1:3" x14ac:dyDescent="0.25">
      <c r="A8362" s="7" t="str">
        <f t="shared" si="130"/>
        <v>1991.4</v>
      </c>
      <c r="B8362" s="54">
        <v>33547</v>
      </c>
      <c r="C8362" s="9">
        <v>8.02</v>
      </c>
    </row>
    <row r="8363" spans="1:3" x14ac:dyDescent="0.25">
      <c r="A8363" s="7" t="str">
        <f t="shared" si="130"/>
        <v>1991.4</v>
      </c>
      <c r="B8363" s="54">
        <v>33546</v>
      </c>
      <c r="C8363" s="9">
        <v>7.95</v>
      </c>
    </row>
    <row r="8364" spans="1:3" x14ac:dyDescent="0.25">
      <c r="A8364" s="7" t="str">
        <f t="shared" si="130"/>
        <v>1991.4</v>
      </c>
      <c r="B8364" s="54">
        <v>33543</v>
      </c>
      <c r="C8364" s="9">
        <v>7.93</v>
      </c>
    </row>
    <row r="8365" spans="1:3" x14ac:dyDescent="0.25">
      <c r="A8365" s="7" t="str">
        <f t="shared" si="130"/>
        <v>1991.4</v>
      </c>
      <c r="B8365" s="54">
        <v>33542</v>
      </c>
      <c r="C8365" s="9">
        <v>7.91</v>
      </c>
    </row>
    <row r="8366" spans="1:3" x14ac:dyDescent="0.25">
      <c r="A8366" s="7" t="str">
        <f t="shared" si="130"/>
        <v>1991.4</v>
      </c>
      <c r="B8366" s="54">
        <v>33541</v>
      </c>
      <c r="C8366" s="9">
        <v>7.9</v>
      </c>
    </row>
    <row r="8367" spans="1:3" x14ac:dyDescent="0.25">
      <c r="A8367" s="7" t="str">
        <f t="shared" si="130"/>
        <v>1991.4</v>
      </c>
      <c r="B8367" s="54">
        <v>33540</v>
      </c>
      <c r="C8367" s="9">
        <v>7.91</v>
      </c>
    </row>
    <row r="8368" spans="1:3" x14ac:dyDescent="0.25">
      <c r="A8368" s="7" t="str">
        <f t="shared" si="130"/>
        <v>1991.4</v>
      </c>
      <c r="B8368" s="54">
        <v>33539</v>
      </c>
      <c r="C8368" s="9">
        <v>8.0299999999999994</v>
      </c>
    </row>
    <row r="8369" spans="1:3" x14ac:dyDescent="0.25">
      <c r="A8369" s="7" t="str">
        <f t="shared" si="130"/>
        <v>1991.4</v>
      </c>
      <c r="B8369" s="54">
        <v>33536</v>
      </c>
      <c r="C8369" s="9">
        <v>8.0500000000000007</v>
      </c>
    </row>
    <row r="8370" spans="1:3" x14ac:dyDescent="0.25">
      <c r="A8370" s="7" t="str">
        <f t="shared" si="130"/>
        <v>1991.4</v>
      </c>
      <c r="B8370" s="54">
        <v>33535</v>
      </c>
      <c r="C8370" s="9">
        <v>8.0299999999999994</v>
      </c>
    </row>
    <row r="8371" spans="1:3" x14ac:dyDescent="0.25">
      <c r="A8371" s="7" t="str">
        <f t="shared" si="130"/>
        <v>1991.4</v>
      </c>
      <c r="B8371" s="54">
        <v>33534</v>
      </c>
      <c r="C8371" s="9">
        <v>8.09</v>
      </c>
    </row>
    <row r="8372" spans="1:3" x14ac:dyDescent="0.25">
      <c r="A8372" s="7" t="str">
        <f t="shared" si="130"/>
        <v>1991.4</v>
      </c>
      <c r="B8372" s="54">
        <v>33533</v>
      </c>
      <c r="C8372" s="9">
        <v>8.1</v>
      </c>
    </row>
    <row r="8373" spans="1:3" x14ac:dyDescent="0.25">
      <c r="A8373" s="7" t="str">
        <f t="shared" si="130"/>
        <v>1991.4</v>
      </c>
      <c r="B8373" s="54">
        <v>33532</v>
      </c>
      <c r="C8373" s="9">
        <v>8.06</v>
      </c>
    </row>
    <row r="8374" spans="1:3" x14ac:dyDescent="0.25">
      <c r="A8374" s="7" t="str">
        <f t="shared" si="130"/>
        <v>1991.4</v>
      </c>
      <c r="B8374" s="54">
        <v>33529</v>
      </c>
      <c r="C8374" s="9">
        <v>7.97</v>
      </c>
    </row>
    <row r="8375" spans="1:3" x14ac:dyDescent="0.25">
      <c r="A8375" s="7" t="str">
        <f t="shared" si="130"/>
        <v>1991.4</v>
      </c>
      <c r="B8375" s="54">
        <v>33528</v>
      </c>
      <c r="C8375" s="9">
        <v>8</v>
      </c>
    </row>
    <row r="8376" spans="1:3" x14ac:dyDescent="0.25">
      <c r="A8376" s="7" t="str">
        <f t="shared" si="130"/>
        <v>1991.4</v>
      </c>
      <c r="B8376" s="54">
        <v>33527</v>
      </c>
      <c r="C8376" s="9">
        <v>7.88</v>
      </c>
    </row>
    <row r="8377" spans="1:3" x14ac:dyDescent="0.25">
      <c r="A8377" s="7" t="str">
        <f t="shared" si="130"/>
        <v>1991.4</v>
      </c>
      <c r="B8377" s="54">
        <v>33526</v>
      </c>
      <c r="C8377" s="9">
        <v>7.87</v>
      </c>
    </row>
    <row r="8378" spans="1:3" x14ac:dyDescent="0.25">
      <c r="A8378" s="7" t="str">
        <f t="shared" si="130"/>
        <v>1991.4</v>
      </c>
      <c r="B8378" s="54">
        <v>33525</v>
      </c>
      <c r="C8378" s="9">
        <v>7.91</v>
      </c>
    </row>
    <row r="8379" spans="1:3" x14ac:dyDescent="0.25">
      <c r="A8379" s="7" t="str">
        <f t="shared" si="130"/>
        <v>1991.4</v>
      </c>
      <c r="B8379" s="54">
        <v>33522</v>
      </c>
      <c r="C8379" s="9">
        <v>7.9</v>
      </c>
    </row>
    <row r="8380" spans="1:3" x14ac:dyDescent="0.25">
      <c r="A8380" s="7" t="str">
        <f t="shared" si="130"/>
        <v>1991.4</v>
      </c>
      <c r="B8380" s="54">
        <v>33521</v>
      </c>
      <c r="C8380" s="9">
        <v>7.98</v>
      </c>
    </row>
    <row r="8381" spans="1:3" x14ac:dyDescent="0.25">
      <c r="A8381" s="7" t="str">
        <f t="shared" si="130"/>
        <v>1991.4</v>
      </c>
      <c r="B8381" s="54">
        <v>33520</v>
      </c>
      <c r="C8381" s="9">
        <v>7.91</v>
      </c>
    </row>
    <row r="8382" spans="1:3" x14ac:dyDescent="0.25">
      <c r="A8382" s="7" t="str">
        <f t="shared" si="130"/>
        <v>1991.4</v>
      </c>
      <c r="B8382" s="54">
        <v>33519</v>
      </c>
      <c r="C8382" s="9">
        <v>7.82</v>
      </c>
    </row>
    <row r="8383" spans="1:3" x14ac:dyDescent="0.25">
      <c r="A8383" s="7" t="str">
        <f t="shared" si="130"/>
        <v>1991.4</v>
      </c>
      <c r="B8383" s="54">
        <v>33518</v>
      </c>
      <c r="C8383" s="9">
        <v>7.79</v>
      </c>
    </row>
    <row r="8384" spans="1:3" x14ac:dyDescent="0.25">
      <c r="A8384" s="7" t="str">
        <f t="shared" si="130"/>
        <v>1991.4</v>
      </c>
      <c r="B8384" s="54">
        <v>33515</v>
      </c>
      <c r="C8384" s="9">
        <v>7.79</v>
      </c>
    </row>
    <row r="8385" spans="1:3" x14ac:dyDescent="0.25">
      <c r="A8385" s="7" t="str">
        <f t="shared" si="130"/>
        <v>1991.4</v>
      </c>
      <c r="B8385" s="54">
        <v>33514</v>
      </c>
      <c r="C8385" s="9">
        <v>7.84</v>
      </c>
    </row>
    <row r="8386" spans="1:3" x14ac:dyDescent="0.25">
      <c r="A8386" s="7" t="str">
        <f t="shared" si="130"/>
        <v>1991.4</v>
      </c>
      <c r="B8386" s="54">
        <v>33513</v>
      </c>
      <c r="C8386" s="9">
        <v>7.83</v>
      </c>
    </row>
    <row r="8387" spans="1:3" x14ac:dyDescent="0.25">
      <c r="A8387" s="7" t="str">
        <f t="shared" si="130"/>
        <v>1991.4</v>
      </c>
      <c r="B8387" s="54">
        <v>33512</v>
      </c>
      <c r="C8387" s="9">
        <v>7.81</v>
      </c>
    </row>
    <row r="8388" spans="1:3" x14ac:dyDescent="0.25">
      <c r="A8388" s="7" t="str">
        <f t="shared" ref="A8388:A8451" si="131">YEAR(B8388)&amp;"."&amp;INT((MONTH(B8388)-1)/3)+1</f>
        <v>1991.3</v>
      </c>
      <c r="B8388" s="54">
        <v>33511</v>
      </c>
      <c r="C8388" s="9">
        <v>7.82</v>
      </c>
    </row>
    <row r="8389" spans="1:3" x14ac:dyDescent="0.25">
      <c r="A8389" s="7" t="str">
        <f t="shared" si="131"/>
        <v>1991.3</v>
      </c>
      <c r="B8389" s="54">
        <v>33508</v>
      </c>
      <c r="C8389" s="9">
        <v>7.83</v>
      </c>
    </row>
    <row r="8390" spans="1:3" x14ac:dyDescent="0.25">
      <c r="A8390" s="7" t="str">
        <f t="shared" si="131"/>
        <v>1991.3</v>
      </c>
      <c r="B8390" s="54">
        <v>33507</v>
      </c>
      <c r="C8390" s="9">
        <v>7.89</v>
      </c>
    </row>
    <row r="8391" spans="1:3" x14ac:dyDescent="0.25">
      <c r="A8391" s="7" t="str">
        <f t="shared" si="131"/>
        <v>1991.3</v>
      </c>
      <c r="B8391" s="54">
        <v>33506</v>
      </c>
      <c r="C8391" s="9">
        <v>7.91</v>
      </c>
    </row>
    <row r="8392" spans="1:3" x14ac:dyDescent="0.25">
      <c r="A8392" s="7" t="str">
        <f t="shared" si="131"/>
        <v>1991.3</v>
      </c>
      <c r="B8392" s="54">
        <v>33505</v>
      </c>
      <c r="C8392" s="9">
        <v>7.89</v>
      </c>
    </row>
    <row r="8393" spans="1:3" x14ac:dyDescent="0.25">
      <c r="A8393" s="7" t="str">
        <f t="shared" si="131"/>
        <v>1991.3</v>
      </c>
      <c r="B8393" s="54">
        <v>33504</v>
      </c>
      <c r="C8393" s="9">
        <v>7.88</v>
      </c>
    </row>
    <row r="8394" spans="1:3" x14ac:dyDescent="0.25">
      <c r="A8394" s="7" t="str">
        <f t="shared" si="131"/>
        <v>1991.3</v>
      </c>
      <c r="B8394" s="54">
        <v>33501</v>
      </c>
      <c r="C8394" s="9">
        <v>7.89</v>
      </c>
    </row>
    <row r="8395" spans="1:3" x14ac:dyDescent="0.25">
      <c r="A8395" s="7" t="str">
        <f t="shared" si="131"/>
        <v>1991.3</v>
      </c>
      <c r="B8395" s="54">
        <v>33500</v>
      </c>
      <c r="C8395" s="9">
        <v>7.92</v>
      </c>
    </row>
    <row r="8396" spans="1:3" x14ac:dyDescent="0.25">
      <c r="A8396" s="7" t="str">
        <f t="shared" si="131"/>
        <v>1991.3</v>
      </c>
      <c r="B8396" s="54">
        <v>33499</v>
      </c>
      <c r="C8396" s="9">
        <v>7.92</v>
      </c>
    </row>
    <row r="8397" spans="1:3" x14ac:dyDescent="0.25">
      <c r="A8397" s="7" t="str">
        <f t="shared" si="131"/>
        <v>1991.3</v>
      </c>
      <c r="B8397" s="54">
        <v>33498</v>
      </c>
      <c r="C8397" s="9">
        <v>7.92</v>
      </c>
    </row>
    <row r="8398" spans="1:3" x14ac:dyDescent="0.25">
      <c r="A8398" s="7" t="str">
        <f t="shared" si="131"/>
        <v>1991.3</v>
      </c>
      <c r="B8398" s="54">
        <v>33497</v>
      </c>
      <c r="C8398" s="9">
        <v>7.93</v>
      </c>
    </row>
    <row r="8399" spans="1:3" x14ac:dyDescent="0.25">
      <c r="A8399" s="7" t="str">
        <f t="shared" si="131"/>
        <v>1991.3</v>
      </c>
      <c r="B8399" s="54">
        <v>33494</v>
      </c>
      <c r="C8399" s="9">
        <v>7.95</v>
      </c>
    </row>
    <row r="8400" spans="1:3" x14ac:dyDescent="0.25">
      <c r="A8400" s="7" t="str">
        <f t="shared" si="131"/>
        <v>1991.3</v>
      </c>
      <c r="B8400" s="54">
        <v>33493</v>
      </c>
      <c r="C8400" s="9">
        <v>7.96</v>
      </c>
    </row>
    <row r="8401" spans="1:3" x14ac:dyDescent="0.25">
      <c r="A8401" s="7" t="str">
        <f t="shared" si="131"/>
        <v>1991.3</v>
      </c>
      <c r="B8401" s="54">
        <v>33492</v>
      </c>
      <c r="C8401" s="9">
        <v>8.02</v>
      </c>
    </row>
    <row r="8402" spans="1:3" x14ac:dyDescent="0.25">
      <c r="A8402" s="7" t="str">
        <f t="shared" si="131"/>
        <v>1991.3</v>
      </c>
      <c r="B8402" s="54">
        <v>33491</v>
      </c>
      <c r="C8402" s="9">
        <v>8.01</v>
      </c>
    </row>
    <row r="8403" spans="1:3" x14ac:dyDescent="0.25">
      <c r="A8403" s="7" t="str">
        <f t="shared" si="131"/>
        <v>1991.3</v>
      </c>
      <c r="B8403" s="54">
        <v>33490</v>
      </c>
      <c r="C8403" s="9">
        <v>8</v>
      </c>
    </row>
    <row r="8404" spans="1:3" x14ac:dyDescent="0.25">
      <c r="A8404" s="7" t="str">
        <f t="shared" si="131"/>
        <v>1991.3</v>
      </c>
      <c r="B8404" s="54">
        <v>33487</v>
      </c>
      <c r="C8404" s="9">
        <v>8.02</v>
      </c>
    </row>
    <row r="8405" spans="1:3" x14ac:dyDescent="0.25">
      <c r="A8405" s="7" t="str">
        <f t="shared" si="131"/>
        <v>1991.3</v>
      </c>
      <c r="B8405" s="54">
        <v>33486</v>
      </c>
      <c r="C8405" s="9">
        <v>8.09</v>
      </c>
    </row>
    <row r="8406" spans="1:3" x14ac:dyDescent="0.25">
      <c r="A8406" s="7" t="str">
        <f t="shared" si="131"/>
        <v>1991.3</v>
      </c>
      <c r="B8406" s="54">
        <v>33485</v>
      </c>
      <c r="C8406" s="9">
        <v>8.06</v>
      </c>
    </row>
    <row r="8407" spans="1:3" x14ac:dyDescent="0.25">
      <c r="A8407" s="7" t="str">
        <f t="shared" si="131"/>
        <v>1991.3</v>
      </c>
      <c r="B8407" s="54">
        <v>33484</v>
      </c>
      <c r="C8407" s="9">
        <v>8.0500000000000007</v>
      </c>
    </row>
    <row r="8408" spans="1:3" x14ac:dyDescent="0.25">
      <c r="A8408" s="7" t="str">
        <f t="shared" si="131"/>
        <v>1991.3</v>
      </c>
      <c r="B8408" s="54">
        <v>33480</v>
      </c>
      <c r="C8408" s="9">
        <v>8.06</v>
      </c>
    </row>
    <row r="8409" spans="1:3" x14ac:dyDescent="0.25">
      <c r="A8409" s="7" t="str">
        <f t="shared" si="131"/>
        <v>1991.3</v>
      </c>
      <c r="B8409" s="54">
        <v>33479</v>
      </c>
      <c r="C8409" s="9">
        <v>7.99</v>
      </c>
    </row>
    <row r="8410" spans="1:3" x14ac:dyDescent="0.25">
      <c r="A8410" s="7" t="str">
        <f t="shared" si="131"/>
        <v>1991.3</v>
      </c>
      <c r="B8410" s="54">
        <v>33478</v>
      </c>
      <c r="C8410" s="9">
        <v>8.06</v>
      </c>
    </row>
    <row r="8411" spans="1:3" x14ac:dyDescent="0.25">
      <c r="A8411" s="7" t="str">
        <f t="shared" si="131"/>
        <v>1991.3</v>
      </c>
      <c r="B8411" s="54">
        <v>33477</v>
      </c>
      <c r="C8411" s="9">
        <v>8.14</v>
      </c>
    </row>
    <row r="8412" spans="1:3" x14ac:dyDescent="0.25">
      <c r="A8412" s="7" t="str">
        <f t="shared" si="131"/>
        <v>1991.3</v>
      </c>
      <c r="B8412" s="54">
        <v>33476</v>
      </c>
      <c r="C8412" s="9">
        <v>8.15</v>
      </c>
    </row>
    <row r="8413" spans="1:3" x14ac:dyDescent="0.25">
      <c r="A8413" s="7" t="str">
        <f t="shared" si="131"/>
        <v>1991.3</v>
      </c>
      <c r="B8413" s="54">
        <v>33473</v>
      </c>
      <c r="C8413" s="9">
        <v>8.1300000000000008</v>
      </c>
    </row>
    <row r="8414" spans="1:3" x14ac:dyDescent="0.25">
      <c r="A8414" s="7" t="str">
        <f t="shared" si="131"/>
        <v>1991.3</v>
      </c>
      <c r="B8414" s="54">
        <v>33472</v>
      </c>
      <c r="C8414" s="9">
        <v>8.0500000000000007</v>
      </c>
    </row>
    <row r="8415" spans="1:3" x14ac:dyDescent="0.25">
      <c r="A8415" s="7" t="str">
        <f t="shared" si="131"/>
        <v>1991.3</v>
      </c>
      <c r="B8415" s="54">
        <v>33471</v>
      </c>
      <c r="C8415" s="9">
        <v>8.07</v>
      </c>
    </row>
    <row r="8416" spans="1:3" x14ac:dyDescent="0.25">
      <c r="A8416" s="7" t="str">
        <f t="shared" si="131"/>
        <v>1991.3</v>
      </c>
      <c r="B8416" s="54">
        <v>33470</v>
      </c>
      <c r="C8416" s="9">
        <v>8.09</v>
      </c>
    </row>
    <row r="8417" spans="1:3" x14ac:dyDescent="0.25">
      <c r="A8417" s="7" t="str">
        <f t="shared" si="131"/>
        <v>1991.3</v>
      </c>
      <c r="B8417" s="54">
        <v>33469</v>
      </c>
      <c r="C8417" s="9">
        <v>8.11</v>
      </c>
    </row>
    <row r="8418" spans="1:3" x14ac:dyDescent="0.25">
      <c r="A8418" s="7" t="str">
        <f t="shared" si="131"/>
        <v>1991.3</v>
      </c>
      <c r="B8418" s="54">
        <v>33466</v>
      </c>
      <c r="C8418" s="9">
        <v>8.09</v>
      </c>
    </row>
    <row r="8419" spans="1:3" x14ac:dyDescent="0.25">
      <c r="A8419" s="7" t="str">
        <f t="shared" si="131"/>
        <v>1991.3</v>
      </c>
      <c r="B8419" s="54">
        <v>33465</v>
      </c>
      <c r="C8419" s="9">
        <v>8.09</v>
      </c>
    </row>
    <row r="8420" spans="1:3" x14ac:dyDescent="0.25">
      <c r="A8420" s="7" t="str">
        <f t="shared" si="131"/>
        <v>1991.3</v>
      </c>
      <c r="B8420" s="54">
        <v>33464</v>
      </c>
      <c r="C8420" s="9">
        <v>8.08</v>
      </c>
    </row>
    <row r="8421" spans="1:3" x14ac:dyDescent="0.25">
      <c r="A8421" s="7" t="str">
        <f t="shared" si="131"/>
        <v>1991.3</v>
      </c>
      <c r="B8421" s="54">
        <v>33463</v>
      </c>
      <c r="C8421" s="9">
        <v>8.17</v>
      </c>
    </row>
    <row r="8422" spans="1:3" x14ac:dyDescent="0.25">
      <c r="A8422" s="7" t="str">
        <f t="shared" si="131"/>
        <v>1991.3</v>
      </c>
      <c r="B8422" s="54">
        <v>33462</v>
      </c>
      <c r="C8422" s="9">
        <v>8.2100000000000009</v>
      </c>
    </row>
    <row r="8423" spans="1:3" x14ac:dyDescent="0.25">
      <c r="A8423" s="7" t="str">
        <f t="shared" si="131"/>
        <v>1991.3</v>
      </c>
      <c r="B8423" s="54">
        <v>33459</v>
      </c>
      <c r="C8423" s="9">
        <v>8.23</v>
      </c>
    </row>
    <row r="8424" spans="1:3" x14ac:dyDescent="0.25">
      <c r="A8424" s="7" t="str">
        <f t="shared" si="131"/>
        <v>1991.3</v>
      </c>
      <c r="B8424" s="54">
        <v>33458</v>
      </c>
      <c r="C8424" s="9">
        <v>8.2200000000000006</v>
      </c>
    </row>
    <row r="8425" spans="1:3" x14ac:dyDescent="0.25">
      <c r="A8425" s="7" t="str">
        <f t="shared" si="131"/>
        <v>1991.3</v>
      </c>
      <c r="B8425" s="54">
        <v>33457</v>
      </c>
      <c r="C8425" s="9">
        <v>8.17</v>
      </c>
    </row>
    <row r="8426" spans="1:3" x14ac:dyDescent="0.25">
      <c r="A8426" s="7" t="str">
        <f t="shared" si="131"/>
        <v>1991.3</v>
      </c>
      <c r="B8426" s="54">
        <v>33456</v>
      </c>
      <c r="C8426" s="9">
        <v>8.18</v>
      </c>
    </row>
    <row r="8427" spans="1:3" x14ac:dyDescent="0.25">
      <c r="A8427" s="7" t="str">
        <f t="shared" si="131"/>
        <v>1991.3</v>
      </c>
      <c r="B8427" s="54">
        <v>33455</v>
      </c>
      <c r="C8427" s="9">
        <v>8.24</v>
      </c>
    </row>
    <row r="8428" spans="1:3" x14ac:dyDescent="0.25">
      <c r="A8428" s="7" t="str">
        <f t="shared" si="131"/>
        <v>1991.3</v>
      </c>
      <c r="B8428" s="54">
        <v>33452</v>
      </c>
      <c r="C8428" s="9">
        <v>8.25</v>
      </c>
    </row>
    <row r="8429" spans="1:3" x14ac:dyDescent="0.25">
      <c r="A8429" s="7" t="str">
        <f t="shared" si="131"/>
        <v>1991.3</v>
      </c>
      <c r="B8429" s="54">
        <v>33451</v>
      </c>
      <c r="C8429" s="9">
        <v>8.3800000000000008</v>
      </c>
    </row>
    <row r="8430" spans="1:3" x14ac:dyDescent="0.25">
      <c r="A8430" s="7" t="str">
        <f t="shared" si="131"/>
        <v>1991.3</v>
      </c>
      <c r="B8430" s="54">
        <v>33450</v>
      </c>
      <c r="C8430" s="9">
        <v>8.36</v>
      </c>
    </row>
    <row r="8431" spans="1:3" x14ac:dyDescent="0.25">
      <c r="A8431" s="7" t="str">
        <f t="shared" si="131"/>
        <v>1991.3</v>
      </c>
      <c r="B8431" s="54">
        <v>33449</v>
      </c>
      <c r="C8431" s="9">
        <v>8.39</v>
      </c>
    </row>
    <row r="8432" spans="1:3" x14ac:dyDescent="0.25">
      <c r="A8432" s="7" t="str">
        <f t="shared" si="131"/>
        <v>1991.3</v>
      </c>
      <c r="B8432" s="54">
        <v>33448</v>
      </c>
      <c r="C8432" s="9">
        <v>8.39</v>
      </c>
    </row>
    <row r="8433" spans="1:3" x14ac:dyDescent="0.25">
      <c r="A8433" s="7" t="str">
        <f t="shared" si="131"/>
        <v>1991.3</v>
      </c>
      <c r="B8433" s="54">
        <v>33445</v>
      </c>
      <c r="C8433" s="9">
        <v>8.39</v>
      </c>
    </row>
    <row r="8434" spans="1:3" x14ac:dyDescent="0.25">
      <c r="A8434" s="7" t="str">
        <f t="shared" si="131"/>
        <v>1991.3</v>
      </c>
      <c r="B8434" s="54">
        <v>33444</v>
      </c>
      <c r="C8434" s="9">
        <v>8.3800000000000008</v>
      </c>
    </row>
    <row r="8435" spans="1:3" x14ac:dyDescent="0.25">
      <c r="A8435" s="7" t="str">
        <f t="shared" si="131"/>
        <v>1991.3</v>
      </c>
      <c r="B8435" s="54">
        <v>33443</v>
      </c>
      <c r="C8435" s="9">
        <v>8.42</v>
      </c>
    </row>
    <row r="8436" spans="1:3" x14ac:dyDescent="0.25">
      <c r="A8436" s="7" t="str">
        <f t="shared" si="131"/>
        <v>1991.3</v>
      </c>
      <c r="B8436" s="54">
        <v>33442</v>
      </c>
      <c r="C8436" s="9">
        <v>8.5</v>
      </c>
    </row>
    <row r="8437" spans="1:3" x14ac:dyDescent="0.25">
      <c r="A8437" s="7" t="str">
        <f t="shared" si="131"/>
        <v>1991.3</v>
      </c>
      <c r="B8437" s="54">
        <v>33441</v>
      </c>
      <c r="C8437" s="9">
        <v>8.48</v>
      </c>
    </row>
    <row r="8438" spans="1:3" x14ac:dyDescent="0.25">
      <c r="A8438" s="7" t="str">
        <f t="shared" si="131"/>
        <v>1991.3</v>
      </c>
      <c r="B8438" s="54">
        <v>33438</v>
      </c>
      <c r="C8438" s="9">
        <v>8.48</v>
      </c>
    </row>
    <row r="8439" spans="1:3" x14ac:dyDescent="0.25">
      <c r="A8439" s="7" t="str">
        <f t="shared" si="131"/>
        <v>1991.3</v>
      </c>
      <c r="B8439" s="54">
        <v>33437</v>
      </c>
      <c r="C8439" s="9">
        <v>8.5</v>
      </c>
    </row>
    <row r="8440" spans="1:3" x14ac:dyDescent="0.25">
      <c r="A8440" s="7" t="str">
        <f t="shared" si="131"/>
        <v>1991.3</v>
      </c>
      <c r="B8440" s="54">
        <v>33436</v>
      </c>
      <c r="C8440" s="9">
        <v>8.49</v>
      </c>
    </row>
    <row r="8441" spans="1:3" x14ac:dyDescent="0.25">
      <c r="A8441" s="7" t="str">
        <f t="shared" si="131"/>
        <v>1991.3</v>
      </c>
      <c r="B8441" s="54">
        <v>33435</v>
      </c>
      <c r="C8441" s="9">
        <v>8.4600000000000009</v>
      </c>
    </row>
    <row r="8442" spans="1:3" x14ac:dyDescent="0.25">
      <c r="A8442" s="7" t="str">
        <f t="shared" si="131"/>
        <v>1991.3</v>
      </c>
      <c r="B8442" s="54">
        <v>33434</v>
      </c>
      <c r="C8442" s="9">
        <v>8.44</v>
      </c>
    </row>
    <row r="8443" spans="1:3" x14ac:dyDescent="0.25">
      <c r="A8443" s="7" t="str">
        <f t="shared" si="131"/>
        <v>1991.3</v>
      </c>
      <c r="B8443" s="54">
        <v>33431</v>
      </c>
      <c r="C8443" s="9">
        <v>8.44</v>
      </c>
    </row>
    <row r="8444" spans="1:3" x14ac:dyDescent="0.25">
      <c r="A8444" s="7" t="str">
        <f t="shared" si="131"/>
        <v>1991.3</v>
      </c>
      <c r="B8444" s="54">
        <v>33430</v>
      </c>
      <c r="C8444" s="9">
        <v>8.4700000000000006</v>
      </c>
    </row>
    <row r="8445" spans="1:3" x14ac:dyDescent="0.25">
      <c r="A8445" s="7" t="str">
        <f t="shared" si="131"/>
        <v>1991.3</v>
      </c>
      <c r="B8445" s="54">
        <v>33429</v>
      </c>
      <c r="C8445" s="9">
        <v>8.5299999999999994</v>
      </c>
    </row>
    <row r="8446" spans="1:3" x14ac:dyDescent="0.25">
      <c r="A8446" s="7" t="str">
        <f t="shared" si="131"/>
        <v>1991.3</v>
      </c>
      <c r="B8446" s="54">
        <v>33428</v>
      </c>
      <c r="C8446" s="9">
        <v>8.5299999999999994</v>
      </c>
    </row>
    <row r="8447" spans="1:3" x14ac:dyDescent="0.25">
      <c r="A8447" s="7" t="str">
        <f t="shared" si="131"/>
        <v>1991.3</v>
      </c>
      <c r="B8447" s="54">
        <v>33427</v>
      </c>
      <c r="C8447" s="9">
        <v>8.51</v>
      </c>
    </row>
    <row r="8448" spans="1:3" x14ac:dyDescent="0.25">
      <c r="A8448" s="7" t="str">
        <f t="shared" si="131"/>
        <v>1991.3</v>
      </c>
      <c r="B8448" s="54">
        <v>33424</v>
      </c>
      <c r="C8448" s="9">
        <v>8.49</v>
      </c>
    </row>
    <row r="8449" spans="1:3" x14ac:dyDescent="0.25">
      <c r="A8449" s="7" t="str">
        <f t="shared" si="131"/>
        <v>1991.3</v>
      </c>
      <c r="B8449" s="54">
        <v>33422</v>
      </c>
      <c r="C8449" s="9">
        <v>8.42</v>
      </c>
    </row>
    <row r="8450" spans="1:3" x14ac:dyDescent="0.25">
      <c r="A8450" s="7" t="str">
        <f t="shared" si="131"/>
        <v>1991.3</v>
      </c>
      <c r="B8450" s="54">
        <v>33421</v>
      </c>
      <c r="C8450" s="9">
        <v>8.44</v>
      </c>
    </row>
    <row r="8451" spans="1:3" x14ac:dyDescent="0.25">
      <c r="A8451" s="7" t="str">
        <f t="shared" si="131"/>
        <v>1991.3</v>
      </c>
      <c r="B8451" s="54">
        <v>33420</v>
      </c>
      <c r="C8451" s="9">
        <v>8.44</v>
      </c>
    </row>
    <row r="8452" spans="1:3" x14ac:dyDescent="0.25">
      <c r="A8452" s="7" t="str">
        <f t="shared" ref="A8452:A8515" si="132">YEAR(B8452)&amp;"."&amp;INT((MONTH(B8452)-1)/3)+1</f>
        <v>1991.2</v>
      </c>
      <c r="B8452" s="54">
        <v>33417</v>
      </c>
      <c r="C8452" s="9">
        <v>8.42</v>
      </c>
    </row>
    <row r="8453" spans="1:3" x14ac:dyDescent="0.25">
      <c r="A8453" s="7" t="str">
        <f t="shared" si="132"/>
        <v>1991.2</v>
      </c>
      <c r="B8453" s="54">
        <v>33416</v>
      </c>
      <c r="C8453" s="9">
        <v>8.49</v>
      </c>
    </row>
    <row r="8454" spans="1:3" x14ac:dyDescent="0.25">
      <c r="A8454" s="7" t="str">
        <f t="shared" si="132"/>
        <v>1991.2</v>
      </c>
      <c r="B8454" s="54">
        <v>33415</v>
      </c>
      <c r="C8454" s="9">
        <v>8.51</v>
      </c>
    </row>
    <row r="8455" spans="1:3" x14ac:dyDescent="0.25">
      <c r="A8455" s="7" t="str">
        <f t="shared" si="132"/>
        <v>1991.2</v>
      </c>
      <c r="B8455" s="54">
        <v>33414</v>
      </c>
      <c r="C8455" s="9">
        <v>8.51</v>
      </c>
    </row>
    <row r="8456" spans="1:3" x14ac:dyDescent="0.25">
      <c r="A8456" s="7" t="str">
        <f t="shared" si="132"/>
        <v>1991.2</v>
      </c>
      <c r="B8456" s="54">
        <v>33413</v>
      </c>
      <c r="C8456" s="9">
        <v>8.51</v>
      </c>
    </row>
    <row r="8457" spans="1:3" x14ac:dyDescent="0.25">
      <c r="A8457" s="7" t="str">
        <f t="shared" si="132"/>
        <v>1991.2</v>
      </c>
      <c r="B8457" s="54">
        <v>33410</v>
      </c>
      <c r="C8457" s="9">
        <v>8.51</v>
      </c>
    </row>
    <row r="8458" spans="1:3" x14ac:dyDescent="0.25">
      <c r="A8458" s="7" t="str">
        <f t="shared" si="132"/>
        <v>1991.2</v>
      </c>
      <c r="B8458" s="54">
        <v>33409</v>
      </c>
      <c r="C8458" s="9">
        <v>8.48</v>
      </c>
    </row>
    <row r="8459" spans="1:3" x14ac:dyDescent="0.25">
      <c r="A8459" s="7" t="str">
        <f t="shared" si="132"/>
        <v>1991.2</v>
      </c>
      <c r="B8459" s="54">
        <v>33408</v>
      </c>
      <c r="C8459" s="9">
        <v>8.52</v>
      </c>
    </row>
    <row r="8460" spans="1:3" x14ac:dyDescent="0.25">
      <c r="A8460" s="7" t="str">
        <f t="shared" si="132"/>
        <v>1991.2</v>
      </c>
      <c r="B8460" s="54">
        <v>33407</v>
      </c>
      <c r="C8460" s="9">
        <v>8.52</v>
      </c>
    </row>
    <row r="8461" spans="1:3" x14ac:dyDescent="0.25">
      <c r="A8461" s="7" t="str">
        <f t="shared" si="132"/>
        <v>1991.2</v>
      </c>
      <c r="B8461" s="54">
        <v>33406</v>
      </c>
      <c r="C8461" s="9">
        <v>8.49</v>
      </c>
    </row>
    <row r="8462" spans="1:3" x14ac:dyDescent="0.25">
      <c r="A8462" s="7" t="str">
        <f t="shared" si="132"/>
        <v>1991.2</v>
      </c>
      <c r="B8462" s="54">
        <v>33403</v>
      </c>
      <c r="C8462" s="9">
        <v>8.4700000000000006</v>
      </c>
    </row>
    <row r="8463" spans="1:3" x14ac:dyDescent="0.25">
      <c r="A8463" s="7" t="str">
        <f t="shared" si="132"/>
        <v>1991.2</v>
      </c>
      <c r="B8463" s="54">
        <v>33402</v>
      </c>
      <c r="C8463" s="9">
        <v>8.5299999999999994</v>
      </c>
    </row>
    <row r="8464" spans="1:3" x14ac:dyDescent="0.25">
      <c r="A8464" s="7" t="str">
        <f t="shared" si="132"/>
        <v>1991.2</v>
      </c>
      <c r="B8464" s="54">
        <v>33401</v>
      </c>
      <c r="C8464" s="9">
        <v>8.5500000000000007</v>
      </c>
    </row>
    <row r="8465" spans="1:3" x14ac:dyDescent="0.25">
      <c r="A8465" s="7" t="str">
        <f t="shared" si="132"/>
        <v>1991.2</v>
      </c>
      <c r="B8465" s="54">
        <v>33400</v>
      </c>
      <c r="C8465" s="9">
        <v>8.48</v>
      </c>
    </row>
    <row r="8466" spans="1:3" x14ac:dyDescent="0.25">
      <c r="A8466" s="7" t="str">
        <f t="shared" si="132"/>
        <v>1991.2</v>
      </c>
      <c r="B8466" s="54">
        <v>33399</v>
      </c>
      <c r="C8466" s="9">
        <v>8.48</v>
      </c>
    </row>
    <row r="8467" spans="1:3" x14ac:dyDescent="0.25">
      <c r="A8467" s="7" t="str">
        <f t="shared" si="132"/>
        <v>1991.2</v>
      </c>
      <c r="B8467" s="54">
        <v>33396</v>
      </c>
      <c r="C8467" s="9">
        <v>8.48</v>
      </c>
    </row>
    <row r="8468" spans="1:3" x14ac:dyDescent="0.25">
      <c r="A8468" s="7" t="str">
        <f t="shared" si="132"/>
        <v>1991.2</v>
      </c>
      <c r="B8468" s="54">
        <v>33395</v>
      </c>
      <c r="C8468" s="9">
        <v>8.42</v>
      </c>
    </row>
    <row r="8469" spans="1:3" x14ac:dyDescent="0.25">
      <c r="A8469" s="7" t="str">
        <f t="shared" si="132"/>
        <v>1991.2</v>
      </c>
      <c r="B8469" s="54">
        <v>33394</v>
      </c>
      <c r="C8469" s="9">
        <v>8.39</v>
      </c>
    </row>
    <row r="8470" spans="1:3" x14ac:dyDescent="0.25">
      <c r="A8470" s="7" t="str">
        <f t="shared" si="132"/>
        <v>1991.2</v>
      </c>
      <c r="B8470" s="54">
        <v>33393</v>
      </c>
      <c r="C8470" s="9">
        <v>8.34</v>
      </c>
    </row>
    <row r="8471" spans="1:3" x14ac:dyDescent="0.25">
      <c r="A8471" s="7" t="str">
        <f t="shared" si="132"/>
        <v>1991.2</v>
      </c>
      <c r="B8471" s="54">
        <v>33392</v>
      </c>
      <c r="C8471" s="9">
        <v>8.34</v>
      </c>
    </row>
    <row r="8472" spans="1:3" x14ac:dyDescent="0.25">
      <c r="A8472" s="7" t="str">
        <f t="shared" si="132"/>
        <v>1991.2</v>
      </c>
      <c r="B8472" s="54">
        <v>33389</v>
      </c>
      <c r="C8472" s="9">
        <v>8.26</v>
      </c>
    </row>
    <row r="8473" spans="1:3" x14ac:dyDescent="0.25">
      <c r="A8473" s="7" t="str">
        <f t="shared" si="132"/>
        <v>1991.2</v>
      </c>
      <c r="B8473" s="54">
        <v>33388</v>
      </c>
      <c r="C8473" s="9">
        <v>8.2200000000000006</v>
      </c>
    </row>
    <row r="8474" spans="1:3" x14ac:dyDescent="0.25">
      <c r="A8474" s="7" t="str">
        <f t="shared" si="132"/>
        <v>1991.2</v>
      </c>
      <c r="B8474" s="54">
        <v>33387</v>
      </c>
      <c r="C8474" s="9">
        <v>8.2899999999999991</v>
      </c>
    </row>
    <row r="8475" spans="1:3" x14ac:dyDescent="0.25">
      <c r="A8475" s="7" t="str">
        <f t="shared" si="132"/>
        <v>1991.2</v>
      </c>
      <c r="B8475" s="54">
        <v>33386</v>
      </c>
      <c r="C8475" s="9">
        <v>8.2799999999999994</v>
      </c>
    </row>
    <row r="8476" spans="1:3" x14ac:dyDescent="0.25">
      <c r="A8476" s="7" t="str">
        <f t="shared" si="132"/>
        <v>1991.2</v>
      </c>
      <c r="B8476" s="54">
        <v>33382</v>
      </c>
      <c r="C8476" s="9">
        <v>8.31</v>
      </c>
    </row>
    <row r="8477" spans="1:3" x14ac:dyDescent="0.25">
      <c r="A8477" s="7" t="str">
        <f t="shared" si="132"/>
        <v>1991.2</v>
      </c>
      <c r="B8477" s="54">
        <v>33381</v>
      </c>
      <c r="C8477" s="9">
        <v>8.31</v>
      </c>
    </row>
    <row r="8478" spans="1:3" x14ac:dyDescent="0.25">
      <c r="A8478" s="7" t="str">
        <f t="shared" si="132"/>
        <v>1991.2</v>
      </c>
      <c r="B8478" s="54">
        <v>33380</v>
      </c>
      <c r="C8478" s="9">
        <v>8.2799999999999994</v>
      </c>
    </row>
    <row r="8479" spans="1:3" x14ac:dyDescent="0.25">
      <c r="A8479" s="7" t="str">
        <f t="shared" si="132"/>
        <v>1991.2</v>
      </c>
      <c r="B8479" s="54">
        <v>33379</v>
      </c>
      <c r="C8479" s="9">
        <v>8.26</v>
      </c>
    </row>
    <row r="8480" spans="1:3" x14ac:dyDescent="0.25">
      <c r="A8480" s="7" t="str">
        <f t="shared" si="132"/>
        <v>1991.2</v>
      </c>
      <c r="B8480" s="54">
        <v>33378</v>
      </c>
      <c r="C8480" s="9">
        <v>8.3000000000000007</v>
      </c>
    </row>
    <row r="8481" spans="1:3" x14ac:dyDescent="0.25">
      <c r="A8481" s="7" t="str">
        <f t="shared" si="132"/>
        <v>1991.2</v>
      </c>
      <c r="B8481" s="54">
        <v>33375</v>
      </c>
      <c r="C8481" s="9">
        <v>8.2799999999999994</v>
      </c>
    </row>
    <row r="8482" spans="1:3" x14ac:dyDescent="0.25">
      <c r="A8482" s="7" t="str">
        <f t="shared" si="132"/>
        <v>1991.2</v>
      </c>
      <c r="B8482" s="54">
        <v>33374</v>
      </c>
      <c r="C8482" s="9">
        <v>8.33</v>
      </c>
    </row>
    <row r="8483" spans="1:3" x14ac:dyDescent="0.25">
      <c r="A8483" s="7" t="str">
        <f t="shared" si="132"/>
        <v>1991.2</v>
      </c>
      <c r="B8483" s="54">
        <v>33373</v>
      </c>
      <c r="C8483" s="9">
        <v>8.34</v>
      </c>
    </row>
    <row r="8484" spans="1:3" x14ac:dyDescent="0.25">
      <c r="A8484" s="7" t="str">
        <f t="shared" si="132"/>
        <v>1991.2</v>
      </c>
      <c r="B8484" s="54">
        <v>33372</v>
      </c>
      <c r="C8484" s="9">
        <v>8.36</v>
      </c>
    </row>
    <row r="8485" spans="1:3" x14ac:dyDescent="0.25">
      <c r="A8485" s="7" t="str">
        <f t="shared" si="132"/>
        <v>1991.2</v>
      </c>
      <c r="B8485" s="54">
        <v>33371</v>
      </c>
      <c r="C8485" s="9">
        <v>8.27</v>
      </c>
    </row>
    <row r="8486" spans="1:3" x14ac:dyDescent="0.25">
      <c r="A8486" s="7" t="str">
        <f t="shared" si="132"/>
        <v>1991.2</v>
      </c>
      <c r="B8486" s="54">
        <v>33368</v>
      </c>
      <c r="C8486" s="9">
        <v>8.33</v>
      </c>
    </row>
    <row r="8487" spans="1:3" x14ac:dyDescent="0.25">
      <c r="A8487" s="7" t="str">
        <f t="shared" si="132"/>
        <v>1991.2</v>
      </c>
      <c r="B8487" s="54">
        <v>33367</v>
      </c>
      <c r="C8487" s="9">
        <v>8.2100000000000009</v>
      </c>
    </row>
    <row r="8488" spans="1:3" x14ac:dyDescent="0.25">
      <c r="A8488" s="7" t="str">
        <f t="shared" si="132"/>
        <v>1991.2</v>
      </c>
      <c r="B8488" s="54">
        <v>33366</v>
      </c>
      <c r="C8488" s="9">
        <v>8.24</v>
      </c>
    </row>
    <row r="8489" spans="1:3" x14ac:dyDescent="0.25">
      <c r="A8489" s="7" t="str">
        <f t="shared" si="132"/>
        <v>1991.2</v>
      </c>
      <c r="B8489" s="54">
        <v>33365</v>
      </c>
      <c r="C8489" s="9">
        <v>8.24</v>
      </c>
    </row>
    <row r="8490" spans="1:3" x14ac:dyDescent="0.25">
      <c r="A8490" s="7" t="str">
        <f t="shared" si="132"/>
        <v>1991.2</v>
      </c>
      <c r="B8490" s="54">
        <v>33364</v>
      </c>
      <c r="C8490" s="9">
        <v>8.23</v>
      </c>
    </row>
    <row r="8491" spans="1:3" x14ac:dyDescent="0.25">
      <c r="A8491" s="7" t="str">
        <f t="shared" si="132"/>
        <v>1991.2</v>
      </c>
      <c r="B8491" s="54">
        <v>33361</v>
      </c>
      <c r="C8491" s="9">
        <v>8.2200000000000006</v>
      </c>
    </row>
    <row r="8492" spans="1:3" x14ac:dyDescent="0.25">
      <c r="A8492" s="7" t="str">
        <f t="shared" si="132"/>
        <v>1991.2</v>
      </c>
      <c r="B8492" s="54">
        <v>33360</v>
      </c>
      <c r="C8492" s="9">
        <v>8.14</v>
      </c>
    </row>
    <row r="8493" spans="1:3" x14ac:dyDescent="0.25">
      <c r="A8493" s="7" t="str">
        <f t="shared" si="132"/>
        <v>1991.2</v>
      </c>
      <c r="B8493" s="54">
        <v>33359</v>
      </c>
      <c r="C8493" s="9">
        <v>8.18</v>
      </c>
    </row>
    <row r="8494" spans="1:3" x14ac:dyDescent="0.25">
      <c r="A8494" s="7" t="str">
        <f t="shared" si="132"/>
        <v>1991.2</v>
      </c>
      <c r="B8494" s="54">
        <v>33358</v>
      </c>
      <c r="C8494" s="9">
        <v>8.1999999999999993</v>
      </c>
    </row>
    <row r="8495" spans="1:3" x14ac:dyDescent="0.25">
      <c r="A8495" s="7" t="str">
        <f t="shared" si="132"/>
        <v>1991.2</v>
      </c>
      <c r="B8495" s="54">
        <v>33357</v>
      </c>
      <c r="C8495" s="9">
        <v>8.23</v>
      </c>
    </row>
    <row r="8496" spans="1:3" x14ac:dyDescent="0.25">
      <c r="A8496" s="7" t="str">
        <f t="shared" si="132"/>
        <v>1991.2</v>
      </c>
      <c r="B8496" s="54">
        <v>33354</v>
      </c>
      <c r="C8496" s="9">
        <v>8.2200000000000006</v>
      </c>
    </row>
    <row r="8497" spans="1:3" x14ac:dyDescent="0.25">
      <c r="A8497" s="7" t="str">
        <f t="shared" si="132"/>
        <v>1991.2</v>
      </c>
      <c r="B8497" s="54">
        <v>33353</v>
      </c>
      <c r="C8497" s="9">
        <v>8.24</v>
      </c>
    </row>
    <row r="8498" spans="1:3" x14ac:dyDescent="0.25">
      <c r="A8498" s="7" t="str">
        <f t="shared" si="132"/>
        <v>1991.2</v>
      </c>
      <c r="B8498" s="54">
        <v>33352</v>
      </c>
      <c r="C8498" s="9">
        <v>8.2200000000000006</v>
      </c>
    </row>
    <row r="8499" spans="1:3" x14ac:dyDescent="0.25">
      <c r="A8499" s="7" t="str">
        <f t="shared" si="132"/>
        <v>1991.2</v>
      </c>
      <c r="B8499" s="54">
        <v>33351</v>
      </c>
      <c r="C8499" s="9">
        <v>8.2799999999999994</v>
      </c>
    </row>
    <row r="8500" spans="1:3" x14ac:dyDescent="0.25">
      <c r="A8500" s="7" t="str">
        <f t="shared" si="132"/>
        <v>1991.2</v>
      </c>
      <c r="B8500" s="54">
        <v>33350</v>
      </c>
      <c r="C8500" s="9">
        <v>8.3000000000000007</v>
      </c>
    </row>
    <row r="8501" spans="1:3" x14ac:dyDescent="0.25">
      <c r="A8501" s="7" t="str">
        <f t="shared" si="132"/>
        <v>1991.2</v>
      </c>
      <c r="B8501" s="54">
        <v>33347</v>
      </c>
      <c r="C8501" s="9">
        <v>8.24</v>
      </c>
    </row>
    <row r="8502" spans="1:3" x14ac:dyDescent="0.25">
      <c r="A8502" s="7" t="str">
        <f t="shared" si="132"/>
        <v>1991.2</v>
      </c>
      <c r="B8502" s="54">
        <v>33346</v>
      </c>
      <c r="C8502" s="9">
        <v>8.18</v>
      </c>
    </row>
    <row r="8503" spans="1:3" x14ac:dyDescent="0.25">
      <c r="A8503" s="7" t="str">
        <f t="shared" si="132"/>
        <v>1991.2</v>
      </c>
      <c r="B8503" s="54">
        <v>33345</v>
      </c>
      <c r="C8503" s="9">
        <v>8.11</v>
      </c>
    </row>
    <row r="8504" spans="1:3" x14ac:dyDescent="0.25">
      <c r="A8504" s="7" t="str">
        <f t="shared" si="132"/>
        <v>1991.2</v>
      </c>
      <c r="B8504" s="54">
        <v>33344</v>
      </c>
      <c r="C8504" s="9">
        <v>8.1300000000000008</v>
      </c>
    </row>
    <row r="8505" spans="1:3" x14ac:dyDescent="0.25">
      <c r="A8505" s="7" t="str">
        <f t="shared" si="132"/>
        <v>1991.2</v>
      </c>
      <c r="B8505" s="54">
        <v>33343</v>
      </c>
      <c r="C8505" s="9">
        <v>8.1199999999999992</v>
      </c>
    </row>
    <row r="8506" spans="1:3" x14ac:dyDescent="0.25">
      <c r="A8506" s="7" t="str">
        <f t="shared" si="132"/>
        <v>1991.2</v>
      </c>
      <c r="B8506" s="54">
        <v>33340</v>
      </c>
      <c r="C8506" s="9">
        <v>8.16</v>
      </c>
    </row>
    <row r="8507" spans="1:3" x14ac:dyDescent="0.25">
      <c r="A8507" s="7" t="str">
        <f t="shared" si="132"/>
        <v>1991.2</v>
      </c>
      <c r="B8507" s="54">
        <v>33339</v>
      </c>
      <c r="C8507" s="9">
        <v>8.27</v>
      </c>
    </row>
    <row r="8508" spans="1:3" x14ac:dyDescent="0.25">
      <c r="A8508" s="7" t="str">
        <f t="shared" si="132"/>
        <v>1991.2</v>
      </c>
      <c r="B8508" s="54">
        <v>33338</v>
      </c>
      <c r="C8508" s="9">
        <v>8.27</v>
      </c>
    </row>
    <row r="8509" spans="1:3" x14ac:dyDescent="0.25">
      <c r="A8509" s="7" t="str">
        <f t="shared" si="132"/>
        <v>1991.2</v>
      </c>
      <c r="B8509" s="54">
        <v>33337</v>
      </c>
      <c r="C8509" s="9">
        <v>8.1999999999999993</v>
      </c>
    </row>
    <row r="8510" spans="1:3" x14ac:dyDescent="0.25">
      <c r="A8510" s="7" t="str">
        <f t="shared" si="132"/>
        <v>1991.2</v>
      </c>
      <c r="B8510" s="54">
        <v>33336</v>
      </c>
      <c r="C8510" s="9">
        <v>8.16</v>
      </c>
    </row>
    <row r="8511" spans="1:3" x14ac:dyDescent="0.25">
      <c r="A8511" s="7" t="str">
        <f t="shared" si="132"/>
        <v>1991.2</v>
      </c>
      <c r="B8511" s="54">
        <v>33333</v>
      </c>
      <c r="C8511" s="9">
        <v>8.18</v>
      </c>
    </row>
    <row r="8512" spans="1:3" x14ac:dyDescent="0.25">
      <c r="A8512" s="7" t="str">
        <f t="shared" si="132"/>
        <v>1991.2</v>
      </c>
      <c r="B8512" s="54">
        <v>33332</v>
      </c>
      <c r="C8512" s="9">
        <v>8.19</v>
      </c>
    </row>
    <row r="8513" spans="1:3" x14ac:dyDescent="0.25">
      <c r="A8513" s="7" t="str">
        <f t="shared" si="132"/>
        <v>1991.2</v>
      </c>
      <c r="B8513" s="54">
        <v>33331</v>
      </c>
      <c r="C8513" s="9">
        <v>8.24</v>
      </c>
    </row>
    <row r="8514" spans="1:3" x14ac:dyDescent="0.25">
      <c r="A8514" s="7" t="str">
        <f t="shared" si="132"/>
        <v>1991.2</v>
      </c>
      <c r="B8514" s="54">
        <v>33330</v>
      </c>
      <c r="C8514" s="9">
        <v>8.2200000000000006</v>
      </c>
    </row>
    <row r="8515" spans="1:3" x14ac:dyDescent="0.25">
      <c r="A8515" s="7" t="str">
        <f t="shared" si="132"/>
        <v>1991.2</v>
      </c>
      <c r="B8515" s="54">
        <v>33329</v>
      </c>
      <c r="C8515" s="9">
        <v>8.25</v>
      </c>
    </row>
    <row r="8516" spans="1:3" x14ac:dyDescent="0.25">
      <c r="A8516" s="7" t="str">
        <f t="shared" ref="A8516:A8579" si="133">YEAR(B8516)&amp;"."&amp;INT((MONTH(B8516)-1)/3)+1</f>
        <v>1991.1</v>
      </c>
      <c r="B8516" s="54">
        <v>33326</v>
      </c>
      <c r="C8516" s="9">
        <v>8.27</v>
      </c>
    </row>
    <row r="8517" spans="1:3" x14ac:dyDescent="0.25">
      <c r="A8517" s="7" t="str">
        <f t="shared" si="133"/>
        <v>1991.1</v>
      </c>
      <c r="B8517" s="54">
        <v>33325</v>
      </c>
      <c r="C8517" s="9">
        <v>8.24</v>
      </c>
    </row>
    <row r="8518" spans="1:3" x14ac:dyDescent="0.25">
      <c r="A8518" s="7" t="str">
        <f t="shared" si="133"/>
        <v>1991.1</v>
      </c>
      <c r="B8518" s="54">
        <v>33324</v>
      </c>
      <c r="C8518" s="9">
        <v>8.26</v>
      </c>
    </row>
    <row r="8519" spans="1:3" x14ac:dyDescent="0.25">
      <c r="A8519" s="7" t="str">
        <f t="shared" si="133"/>
        <v>1991.1</v>
      </c>
      <c r="B8519" s="54">
        <v>33323</v>
      </c>
      <c r="C8519" s="9">
        <v>8.31</v>
      </c>
    </row>
    <row r="8520" spans="1:3" x14ac:dyDescent="0.25">
      <c r="A8520" s="7" t="str">
        <f t="shared" si="133"/>
        <v>1991.1</v>
      </c>
      <c r="B8520" s="54">
        <v>33322</v>
      </c>
      <c r="C8520" s="9">
        <v>8.32</v>
      </c>
    </row>
    <row r="8521" spans="1:3" x14ac:dyDescent="0.25">
      <c r="A8521" s="7" t="str">
        <f t="shared" si="133"/>
        <v>1991.1</v>
      </c>
      <c r="B8521" s="54">
        <v>33319</v>
      </c>
      <c r="C8521" s="9">
        <v>8.33</v>
      </c>
    </row>
    <row r="8522" spans="1:3" x14ac:dyDescent="0.25">
      <c r="A8522" s="7" t="str">
        <f t="shared" si="133"/>
        <v>1991.1</v>
      </c>
      <c r="B8522" s="54">
        <v>33318</v>
      </c>
      <c r="C8522" s="9">
        <v>8.34</v>
      </c>
    </row>
    <row r="8523" spans="1:3" x14ac:dyDescent="0.25">
      <c r="A8523" s="7" t="str">
        <f t="shared" si="133"/>
        <v>1991.1</v>
      </c>
      <c r="B8523" s="54">
        <v>33317</v>
      </c>
      <c r="C8523" s="9">
        <v>8.3699999999999992</v>
      </c>
    </row>
    <row r="8524" spans="1:3" x14ac:dyDescent="0.25">
      <c r="A8524" s="7" t="str">
        <f t="shared" si="133"/>
        <v>1991.1</v>
      </c>
      <c r="B8524" s="54">
        <v>33316</v>
      </c>
      <c r="C8524" s="9">
        <v>8.42</v>
      </c>
    </row>
    <row r="8525" spans="1:3" x14ac:dyDescent="0.25">
      <c r="A8525" s="7" t="str">
        <f t="shared" si="133"/>
        <v>1991.1</v>
      </c>
      <c r="B8525" s="54">
        <v>33315</v>
      </c>
      <c r="C8525" s="9">
        <v>8.34</v>
      </c>
    </row>
    <row r="8526" spans="1:3" x14ac:dyDescent="0.25">
      <c r="A8526" s="7" t="str">
        <f t="shared" si="133"/>
        <v>1991.1</v>
      </c>
      <c r="B8526" s="54">
        <v>33312</v>
      </c>
      <c r="C8526" s="9">
        <v>8.3000000000000007</v>
      </c>
    </row>
    <row r="8527" spans="1:3" x14ac:dyDescent="0.25">
      <c r="A8527" s="7" t="str">
        <f t="shared" si="133"/>
        <v>1991.1</v>
      </c>
      <c r="B8527" s="54">
        <v>33311</v>
      </c>
      <c r="C8527" s="9">
        <v>8.1999999999999993</v>
      </c>
    </row>
    <row r="8528" spans="1:3" x14ac:dyDescent="0.25">
      <c r="A8528" s="7" t="str">
        <f t="shared" si="133"/>
        <v>1991.1</v>
      </c>
      <c r="B8528" s="54">
        <v>33310</v>
      </c>
      <c r="C8528" s="9">
        <v>8.1999999999999993</v>
      </c>
    </row>
    <row r="8529" spans="1:3" x14ac:dyDescent="0.25">
      <c r="A8529" s="7" t="str">
        <f t="shared" si="133"/>
        <v>1991.1</v>
      </c>
      <c r="B8529" s="54">
        <v>33309</v>
      </c>
      <c r="C8529" s="9">
        <v>8.26</v>
      </c>
    </row>
    <row r="8530" spans="1:3" x14ac:dyDescent="0.25">
      <c r="A8530" s="7" t="str">
        <f t="shared" si="133"/>
        <v>1991.1</v>
      </c>
      <c r="B8530" s="54">
        <v>33308</v>
      </c>
      <c r="C8530" s="9">
        <v>8.23</v>
      </c>
    </row>
    <row r="8531" spans="1:3" x14ac:dyDescent="0.25">
      <c r="A8531" s="7" t="str">
        <f t="shared" si="133"/>
        <v>1991.1</v>
      </c>
      <c r="B8531" s="54">
        <v>33305</v>
      </c>
      <c r="C8531" s="9">
        <v>8.3000000000000007</v>
      </c>
    </row>
    <row r="8532" spans="1:3" x14ac:dyDescent="0.25">
      <c r="A8532" s="7" t="str">
        <f t="shared" si="133"/>
        <v>1991.1</v>
      </c>
      <c r="B8532" s="54">
        <v>33304</v>
      </c>
      <c r="C8532" s="9">
        <v>8.23</v>
      </c>
    </row>
    <row r="8533" spans="1:3" x14ac:dyDescent="0.25">
      <c r="A8533" s="7" t="str">
        <f t="shared" si="133"/>
        <v>1991.1</v>
      </c>
      <c r="B8533" s="54">
        <v>33303</v>
      </c>
      <c r="C8533" s="9">
        <v>8.2899999999999991</v>
      </c>
    </row>
    <row r="8534" spans="1:3" x14ac:dyDescent="0.25">
      <c r="A8534" s="7" t="str">
        <f t="shared" si="133"/>
        <v>1991.1</v>
      </c>
      <c r="B8534" s="54">
        <v>33302</v>
      </c>
      <c r="C8534" s="9">
        <v>8.25</v>
      </c>
    </row>
    <row r="8535" spans="1:3" x14ac:dyDescent="0.25">
      <c r="A8535" s="7" t="str">
        <f t="shared" si="133"/>
        <v>1991.1</v>
      </c>
      <c r="B8535" s="54">
        <v>33301</v>
      </c>
      <c r="C8535" s="9">
        <v>8.2899999999999991</v>
      </c>
    </row>
    <row r="8536" spans="1:3" x14ac:dyDescent="0.25">
      <c r="A8536" s="7" t="str">
        <f t="shared" si="133"/>
        <v>1991.1</v>
      </c>
      <c r="B8536" s="54">
        <v>33298</v>
      </c>
      <c r="C8536" s="9">
        <v>8.2799999999999994</v>
      </c>
    </row>
    <row r="8537" spans="1:3" x14ac:dyDescent="0.25">
      <c r="A8537" s="7" t="str">
        <f t="shared" si="133"/>
        <v>1991.1</v>
      </c>
      <c r="B8537" s="54">
        <v>33297</v>
      </c>
      <c r="C8537" s="9">
        <v>8.19</v>
      </c>
    </row>
    <row r="8538" spans="1:3" x14ac:dyDescent="0.25">
      <c r="A8538" s="7" t="str">
        <f t="shared" si="133"/>
        <v>1991.1</v>
      </c>
      <c r="B8538" s="54">
        <v>33296</v>
      </c>
      <c r="C8538" s="9">
        <v>8.15</v>
      </c>
    </row>
    <row r="8539" spans="1:3" x14ac:dyDescent="0.25">
      <c r="A8539" s="7" t="str">
        <f t="shared" si="133"/>
        <v>1991.1</v>
      </c>
      <c r="B8539" s="54">
        <v>33295</v>
      </c>
      <c r="C8539" s="9">
        <v>8.14</v>
      </c>
    </row>
    <row r="8540" spans="1:3" x14ac:dyDescent="0.25">
      <c r="A8540" s="7" t="str">
        <f t="shared" si="133"/>
        <v>1991.1</v>
      </c>
      <c r="B8540" s="54">
        <v>33294</v>
      </c>
      <c r="C8540" s="9">
        <v>8.0500000000000007</v>
      </c>
    </row>
    <row r="8541" spans="1:3" x14ac:dyDescent="0.25">
      <c r="A8541" s="7" t="str">
        <f t="shared" si="133"/>
        <v>1991.1</v>
      </c>
      <c r="B8541" s="54">
        <v>33291</v>
      </c>
      <c r="C8541" s="9">
        <v>8.07</v>
      </c>
    </row>
    <row r="8542" spans="1:3" x14ac:dyDescent="0.25">
      <c r="A8542" s="7" t="str">
        <f t="shared" si="133"/>
        <v>1991.1</v>
      </c>
      <c r="B8542" s="54">
        <v>33290</v>
      </c>
      <c r="C8542" s="9">
        <v>8.0399999999999991</v>
      </c>
    </row>
    <row r="8543" spans="1:3" x14ac:dyDescent="0.25">
      <c r="A8543" s="7" t="str">
        <f t="shared" si="133"/>
        <v>1991.1</v>
      </c>
      <c r="B8543" s="54">
        <v>33289</v>
      </c>
      <c r="C8543" s="9">
        <v>8.02</v>
      </c>
    </row>
    <row r="8544" spans="1:3" x14ac:dyDescent="0.25">
      <c r="A8544" s="7" t="str">
        <f t="shared" si="133"/>
        <v>1991.1</v>
      </c>
      <c r="B8544" s="54">
        <v>33288</v>
      </c>
      <c r="C8544" s="9">
        <v>7.99</v>
      </c>
    </row>
    <row r="8545" spans="1:3" x14ac:dyDescent="0.25">
      <c r="A8545" s="7" t="str">
        <f t="shared" si="133"/>
        <v>1991.1</v>
      </c>
      <c r="B8545" s="54">
        <v>33284</v>
      </c>
      <c r="C8545" s="9">
        <v>7.97</v>
      </c>
    </row>
    <row r="8546" spans="1:3" x14ac:dyDescent="0.25">
      <c r="A8546" s="7" t="str">
        <f t="shared" si="133"/>
        <v>1991.1</v>
      </c>
      <c r="B8546" s="54">
        <v>33283</v>
      </c>
      <c r="C8546" s="9">
        <v>7.99</v>
      </c>
    </row>
    <row r="8547" spans="1:3" x14ac:dyDescent="0.25">
      <c r="A8547" s="7" t="str">
        <f t="shared" si="133"/>
        <v>1991.1</v>
      </c>
      <c r="B8547" s="54">
        <v>33282</v>
      </c>
      <c r="C8547" s="9">
        <v>7.97</v>
      </c>
    </row>
    <row r="8548" spans="1:3" x14ac:dyDescent="0.25">
      <c r="A8548" s="7" t="str">
        <f t="shared" si="133"/>
        <v>1991.1</v>
      </c>
      <c r="B8548" s="54">
        <v>33281</v>
      </c>
      <c r="C8548" s="9">
        <v>7.96</v>
      </c>
    </row>
    <row r="8549" spans="1:3" x14ac:dyDescent="0.25">
      <c r="A8549" s="7" t="str">
        <f t="shared" si="133"/>
        <v>1991.1</v>
      </c>
      <c r="B8549" s="54">
        <v>33280</v>
      </c>
      <c r="C8549" s="9">
        <v>7.97</v>
      </c>
    </row>
    <row r="8550" spans="1:3" x14ac:dyDescent="0.25">
      <c r="A8550" s="7" t="str">
        <f t="shared" si="133"/>
        <v>1991.1</v>
      </c>
      <c r="B8550" s="54">
        <v>33277</v>
      </c>
      <c r="C8550" s="9">
        <v>7.95</v>
      </c>
    </row>
    <row r="8551" spans="1:3" x14ac:dyDescent="0.25">
      <c r="A8551" s="7" t="str">
        <f t="shared" si="133"/>
        <v>1991.1</v>
      </c>
      <c r="B8551" s="54">
        <v>33276</v>
      </c>
      <c r="C8551" s="9">
        <v>8.01</v>
      </c>
    </row>
    <row r="8552" spans="1:3" x14ac:dyDescent="0.25">
      <c r="A8552" s="7" t="str">
        <f t="shared" si="133"/>
        <v>1991.1</v>
      </c>
      <c r="B8552" s="54">
        <v>33275</v>
      </c>
      <c r="C8552" s="9">
        <v>8.02</v>
      </c>
    </row>
    <row r="8553" spans="1:3" x14ac:dyDescent="0.25">
      <c r="A8553" s="7" t="str">
        <f t="shared" si="133"/>
        <v>1991.1</v>
      </c>
      <c r="B8553" s="54">
        <v>33274</v>
      </c>
      <c r="C8553" s="9">
        <v>8.02</v>
      </c>
    </row>
    <row r="8554" spans="1:3" x14ac:dyDescent="0.25">
      <c r="A8554" s="7" t="str">
        <f t="shared" si="133"/>
        <v>1991.1</v>
      </c>
      <c r="B8554" s="54">
        <v>33273</v>
      </c>
      <c r="C8554" s="9">
        <v>8.0500000000000007</v>
      </c>
    </row>
    <row r="8555" spans="1:3" x14ac:dyDescent="0.25">
      <c r="A8555" s="7" t="str">
        <f t="shared" si="133"/>
        <v>1991.1</v>
      </c>
      <c r="B8555" s="54">
        <v>33270</v>
      </c>
      <c r="C8555" s="9">
        <v>8.09</v>
      </c>
    </row>
    <row r="8556" spans="1:3" x14ac:dyDescent="0.25">
      <c r="A8556" s="7" t="str">
        <f t="shared" si="133"/>
        <v>1991.1</v>
      </c>
      <c r="B8556" s="54">
        <v>33269</v>
      </c>
      <c r="C8556" s="9">
        <v>8.2100000000000009</v>
      </c>
    </row>
    <row r="8557" spans="1:3" x14ac:dyDescent="0.25">
      <c r="A8557" s="7" t="str">
        <f t="shared" si="133"/>
        <v>1991.1</v>
      </c>
      <c r="B8557" s="54">
        <v>33268</v>
      </c>
      <c r="C8557" s="9">
        <v>8.23</v>
      </c>
    </row>
    <row r="8558" spans="1:3" x14ac:dyDescent="0.25">
      <c r="A8558" s="7" t="str">
        <f t="shared" si="133"/>
        <v>1991.1</v>
      </c>
      <c r="B8558" s="54">
        <v>33267</v>
      </c>
      <c r="C8558" s="9">
        <v>8.1999999999999993</v>
      </c>
    </row>
    <row r="8559" spans="1:3" x14ac:dyDescent="0.25">
      <c r="A8559" s="7" t="str">
        <f t="shared" si="133"/>
        <v>1991.1</v>
      </c>
      <c r="B8559" s="54">
        <v>33266</v>
      </c>
      <c r="C8559" s="9">
        <v>8.23</v>
      </c>
    </row>
    <row r="8560" spans="1:3" x14ac:dyDescent="0.25">
      <c r="A8560" s="7" t="str">
        <f t="shared" si="133"/>
        <v>1991.1</v>
      </c>
      <c r="B8560" s="54">
        <v>33263</v>
      </c>
      <c r="C8560" s="9">
        <v>8.24</v>
      </c>
    </row>
    <row r="8561" spans="1:3" x14ac:dyDescent="0.25">
      <c r="A8561" s="7" t="str">
        <f t="shared" si="133"/>
        <v>1991.1</v>
      </c>
      <c r="B8561" s="54">
        <v>33262</v>
      </c>
      <c r="C8561" s="9">
        <v>8.18</v>
      </c>
    </row>
    <row r="8562" spans="1:3" x14ac:dyDescent="0.25">
      <c r="A8562" s="7" t="str">
        <f t="shared" si="133"/>
        <v>1991.1</v>
      </c>
      <c r="B8562" s="54">
        <v>33261</v>
      </c>
      <c r="C8562" s="9">
        <v>8.2100000000000009</v>
      </c>
    </row>
    <row r="8563" spans="1:3" x14ac:dyDescent="0.25">
      <c r="A8563" s="7" t="str">
        <f t="shared" si="133"/>
        <v>1991.1</v>
      </c>
      <c r="B8563" s="54">
        <v>33260</v>
      </c>
      <c r="C8563" s="9">
        <v>8.23</v>
      </c>
    </row>
    <row r="8564" spans="1:3" x14ac:dyDescent="0.25">
      <c r="A8564" s="7" t="str">
        <f t="shared" si="133"/>
        <v>1991.1</v>
      </c>
      <c r="B8564" s="54">
        <v>33259</v>
      </c>
      <c r="C8564" s="9">
        <v>8.2100000000000009</v>
      </c>
    </row>
    <row r="8565" spans="1:3" x14ac:dyDescent="0.25">
      <c r="A8565" s="7" t="str">
        <f t="shared" si="133"/>
        <v>1991.1</v>
      </c>
      <c r="B8565" s="54">
        <v>33256</v>
      </c>
      <c r="C8565" s="9">
        <v>8.17</v>
      </c>
    </row>
    <row r="8566" spans="1:3" x14ac:dyDescent="0.25">
      <c r="A8566" s="7" t="str">
        <f t="shared" si="133"/>
        <v>1991.1</v>
      </c>
      <c r="B8566" s="54">
        <v>33255</v>
      </c>
      <c r="C8566" s="9">
        <v>8.18</v>
      </c>
    </row>
    <row r="8567" spans="1:3" x14ac:dyDescent="0.25">
      <c r="A8567" s="7" t="str">
        <f t="shared" si="133"/>
        <v>1991.1</v>
      </c>
      <c r="B8567" s="54">
        <v>33254</v>
      </c>
      <c r="C8567" s="9">
        <v>8.4</v>
      </c>
    </row>
    <row r="8568" spans="1:3" x14ac:dyDescent="0.25">
      <c r="A8568" s="7" t="str">
        <f t="shared" si="133"/>
        <v>1991.1</v>
      </c>
      <c r="B8568" s="54">
        <v>33253</v>
      </c>
      <c r="C8568" s="9">
        <v>8.41</v>
      </c>
    </row>
    <row r="8569" spans="1:3" x14ac:dyDescent="0.25">
      <c r="A8569" s="7" t="str">
        <f t="shared" si="133"/>
        <v>1991.1</v>
      </c>
      <c r="B8569" s="54">
        <v>33252</v>
      </c>
      <c r="C8569" s="9">
        <v>8.41</v>
      </c>
    </row>
    <row r="8570" spans="1:3" x14ac:dyDescent="0.25">
      <c r="A8570" s="7" t="str">
        <f t="shared" si="133"/>
        <v>1991.1</v>
      </c>
      <c r="B8570" s="54">
        <v>33249</v>
      </c>
      <c r="C8570" s="9">
        <v>8.39</v>
      </c>
    </row>
    <row r="8571" spans="1:3" x14ac:dyDescent="0.25">
      <c r="A8571" s="7" t="str">
        <f t="shared" si="133"/>
        <v>1991.1</v>
      </c>
      <c r="B8571" s="54">
        <v>33248</v>
      </c>
      <c r="C8571" s="9">
        <v>8.3699999999999992</v>
      </c>
    </row>
    <row r="8572" spans="1:3" x14ac:dyDescent="0.25">
      <c r="A8572" s="7" t="str">
        <f t="shared" si="133"/>
        <v>1991.1</v>
      </c>
      <c r="B8572" s="54">
        <v>33247</v>
      </c>
      <c r="C8572" s="9">
        <v>8.4600000000000009</v>
      </c>
    </row>
    <row r="8573" spans="1:3" x14ac:dyDescent="0.25">
      <c r="A8573" s="7" t="str">
        <f t="shared" si="133"/>
        <v>1991.1</v>
      </c>
      <c r="B8573" s="54">
        <v>33246</v>
      </c>
      <c r="C8573" s="9">
        <v>8.3699999999999992</v>
      </c>
    </row>
    <row r="8574" spans="1:3" x14ac:dyDescent="0.25">
      <c r="A8574" s="7" t="str">
        <f t="shared" si="133"/>
        <v>1991.1</v>
      </c>
      <c r="B8574" s="54">
        <v>33245</v>
      </c>
      <c r="C8574" s="9">
        <v>8.32</v>
      </c>
    </row>
    <row r="8575" spans="1:3" x14ac:dyDescent="0.25">
      <c r="A8575" s="7" t="str">
        <f t="shared" si="133"/>
        <v>1991.1</v>
      </c>
      <c r="B8575" s="54">
        <v>33242</v>
      </c>
      <c r="C8575" s="9">
        <v>8.1999999999999993</v>
      </c>
    </row>
    <row r="8576" spans="1:3" x14ac:dyDescent="0.25">
      <c r="A8576" s="7" t="str">
        <f t="shared" si="133"/>
        <v>1991.1</v>
      </c>
      <c r="B8576" s="54">
        <v>33241</v>
      </c>
      <c r="C8576" s="9">
        <v>8.11</v>
      </c>
    </row>
    <row r="8577" spans="1:3" x14ac:dyDescent="0.25">
      <c r="A8577" s="7" t="str">
        <f t="shared" si="133"/>
        <v>1991.1</v>
      </c>
      <c r="B8577" s="54">
        <v>33240</v>
      </c>
      <c r="C8577" s="9">
        <v>8.14</v>
      </c>
    </row>
    <row r="8578" spans="1:3" x14ac:dyDescent="0.25">
      <c r="A8578" s="7" t="str">
        <f t="shared" si="133"/>
        <v>1990.4</v>
      </c>
      <c r="B8578" s="54">
        <v>33238</v>
      </c>
      <c r="C8578" s="9">
        <v>8.26</v>
      </c>
    </row>
    <row r="8579" spans="1:3" x14ac:dyDescent="0.25">
      <c r="A8579" s="7" t="str">
        <f t="shared" si="133"/>
        <v>1990.4</v>
      </c>
      <c r="B8579" s="54">
        <v>33235</v>
      </c>
      <c r="C8579" s="9">
        <v>8.31</v>
      </c>
    </row>
    <row r="8580" spans="1:3" x14ac:dyDescent="0.25">
      <c r="A8580" s="7" t="str">
        <f t="shared" ref="A8580:A8643" si="134">YEAR(B8580)&amp;"."&amp;INT((MONTH(B8580)-1)/3)+1</f>
        <v>1990.4</v>
      </c>
      <c r="B8580" s="54">
        <v>33234</v>
      </c>
      <c r="C8580" s="9">
        <v>8.25</v>
      </c>
    </row>
    <row r="8581" spans="1:3" x14ac:dyDescent="0.25">
      <c r="A8581" s="7" t="str">
        <f t="shared" si="134"/>
        <v>1990.4</v>
      </c>
      <c r="B8581" s="54">
        <v>33233</v>
      </c>
      <c r="C8581" s="9">
        <v>8.3000000000000007</v>
      </c>
    </row>
    <row r="8582" spans="1:3" x14ac:dyDescent="0.25">
      <c r="A8582" s="7" t="str">
        <f t="shared" si="134"/>
        <v>1990.4</v>
      </c>
      <c r="B8582" s="54">
        <v>33231</v>
      </c>
      <c r="C8582" s="9">
        <v>8.36</v>
      </c>
    </row>
    <row r="8583" spans="1:3" x14ac:dyDescent="0.25">
      <c r="A8583" s="7" t="str">
        <f t="shared" si="134"/>
        <v>1990.4</v>
      </c>
      <c r="B8583" s="54">
        <v>33228</v>
      </c>
      <c r="C8583" s="9">
        <v>8.2799999999999994</v>
      </c>
    </row>
    <row r="8584" spans="1:3" x14ac:dyDescent="0.25">
      <c r="A8584" s="7" t="str">
        <f t="shared" si="134"/>
        <v>1990.4</v>
      </c>
      <c r="B8584" s="54">
        <v>33227</v>
      </c>
      <c r="C8584" s="9">
        <v>8.2200000000000006</v>
      </c>
    </row>
    <row r="8585" spans="1:3" x14ac:dyDescent="0.25">
      <c r="A8585" s="7" t="str">
        <f t="shared" si="134"/>
        <v>1990.4</v>
      </c>
      <c r="B8585" s="54">
        <v>33226</v>
      </c>
      <c r="C8585" s="9">
        <v>8.19</v>
      </c>
    </row>
    <row r="8586" spans="1:3" x14ac:dyDescent="0.25">
      <c r="A8586" s="7" t="str">
        <f t="shared" si="134"/>
        <v>1990.4</v>
      </c>
      <c r="B8586" s="54">
        <v>33225</v>
      </c>
      <c r="C8586" s="9">
        <v>8.15</v>
      </c>
    </row>
    <row r="8587" spans="1:3" x14ac:dyDescent="0.25">
      <c r="A8587" s="7" t="str">
        <f t="shared" si="134"/>
        <v>1990.4</v>
      </c>
      <c r="B8587" s="54">
        <v>33224</v>
      </c>
      <c r="C8587" s="9">
        <v>8.18</v>
      </c>
    </row>
    <row r="8588" spans="1:3" x14ac:dyDescent="0.25">
      <c r="A8588" s="7" t="str">
        <f t="shared" si="134"/>
        <v>1990.4</v>
      </c>
      <c r="B8588" s="54">
        <v>33221</v>
      </c>
      <c r="C8588" s="9">
        <v>8.1999999999999993</v>
      </c>
    </row>
    <row r="8589" spans="1:3" x14ac:dyDescent="0.25">
      <c r="A8589" s="7" t="str">
        <f t="shared" si="134"/>
        <v>1990.4</v>
      </c>
      <c r="B8589" s="54">
        <v>33220</v>
      </c>
      <c r="C8589" s="9">
        <v>8.14</v>
      </c>
    </row>
    <row r="8590" spans="1:3" x14ac:dyDescent="0.25">
      <c r="A8590" s="7" t="str">
        <f t="shared" si="134"/>
        <v>1990.4</v>
      </c>
      <c r="B8590" s="54">
        <v>33219</v>
      </c>
      <c r="C8590" s="9">
        <v>8.07</v>
      </c>
    </row>
    <row r="8591" spans="1:3" x14ac:dyDescent="0.25">
      <c r="A8591" s="7" t="str">
        <f t="shared" si="134"/>
        <v>1990.4</v>
      </c>
      <c r="B8591" s="54">
        <v>33218</v>
      </c>
      <c r="C8591" s="9">
        <v>8.1</v>
      </c>
    </row>
    <row r="8592" spans="1:3" x14ac:dyDescent="0.25">
      <c r="A8592" s="7" t="str">
        <f t="shared" si="134"/>
        <v>1990.4</v>
      </c>
      <c r="B8592" s="54">
        <v>33217</v>
      </c>
      <c r="C8592" s="9">
        <v>8.14</v>
      </c>
    </row>
    <row r="8593" spans="1:3" x14ac:dyDescent="0.25">
      <c r="A8593" s="7" t="str">
        <f t="shared" si="134"/>
        <v>1990.4</v>
      </c>
      <c r="B8593" s="54">
        <v>33214</v>
      </c>
      <c r="C8593" s="9">
        <v>8.19</v>
      </c>
    </row>
    <row r="8594" spans="1:3" x14ac:dyDescent="0.25">
      <c r="A8594" s="7" t="str">
        <f t="shared" si="134"/>
        <v>1990.4</v>
      </c>
      <c r="B8594" s="54">
        <v>33213</v>
      </c>
      <c r="C8594" s="9">
        <v>8.35</v>
      </c>
    </row>
    <row r="8595" spans="1:3" x14ac:dyDescent="0.25">
      <c r="A8595" s="7" t="str">
        <f t="shared" si="134"/>
        <v>1990.4</v>
      </c>
      <c r="B8595" s="54">
        <v>33212</v>
      </c>
      <c r="C8595" s="9">
        <v>8.32</v>
      </c>
    </row>
    <row r="8596" spans="1:3" x14ac:dyDescent="0.25">
      <c r="A8596" s="7" t="str">
        <f t="shared" si="134"/>
        <v>1990.4</v>
      </c>
      <c r="B8596" s="54">
        <v>33211</v>
      </c>
      <c r="C8596" s="9">
        <v>8.3699999999999992</v>
      </c>
    </row>
    <row r="8597" spans="1:3" x14ac:dyDescent="0.25">
      <c r="A8597" s="7" t="str">
        <f t="shared" si="134"/>
        <v>1990.4</v>
      </c>
      <c r="B8597" s="54">
        <v>33210</v>
      </c>
      <c r="C8597" s="9">
        <v>8.36</v>
      </c>
    </row>
    <row r="8598" spans="1:3" x14ac:dyDescent="0.25">
      <c r="A8598" s="7" t="str">
        <f t="shared" si="134"/>
        <v>1990.4</v>
      </c>
      <c r="B8598" s="54">
        <v>33207</v>
      </c>
      <c r="C8598" s="9">
        <v>8.4</v>
      </c>
    </row>
    <row r="8599" spans="1:3" x14ac:dyDescent="0.25">
      <c r="A8599" s="7" t="str">
        <f t="shared" si="134"/>
        <v>1990.4</v>
      </c>
      <c r="B8599" s="54">
        <v>33206</v>
      </c>
      <c r="C8599" s="9">
        <v>8.4700000000000006</v>
      </c>
    </row>
    <row r="8600" spans="1:3" x14ac:dyDescent="0.25">
      <c r="A8600" s="7" t="str">
        <f t="shared" si="134"/>
        <v>1990.4</v>
      </c>
      <c r="B8600" s="54">
        <v>33205</v>
      </c>
      <c r="C8600" s="9">
        <v>8.4600000000000009</v>
      </c>
    </row>
    <row r="8601" spans="1:3" x14ac:dyDescent="0.25">
      <c r="A8601" s="7" t="str">
        <f t="shared" si="134"/>
        <v>1990.4</v>
      </c>
      <c r="B8601" s="54">
        <v>33204</v>
      </c>
      <c r="C8601" s="9">
        <v>8.44</v>
      </c>
    </row>
    <row r="8602" spans="1:3" x14ac:dyDescent="0.25">
      <c r="A8602" s="7" t="str">
        <f t="shared" si="134"/>
        <v>1990.4</v>
      </c>
      <c r="B8602" s="54">
        <v>33203</v>
      </c>
      <c r="C8602" s="9">
        <v>8.42</v>
      </c>
    </row>
    <row r="8603" spans="1:3" x14ac:dyDescent="0.25">
      <c r="A8603" s="7" t="str">
        <f t="shared" si="134"/>
        <v>1990.4</v>
      </c>
      <c r="B8603" s="54">
        <v>33200</v>
      </c>
      <c r="C8603" s="9">
        <v>8.44</v>
      </c>
    </row>
    <row r="8604" spans="1:3" x14ac:dyDescent="0.25">
      <c r="A8604" s="7" t="str">
        <f t="shared" si="134"/>
        <v>1990.4</v>
      </c>
      <c r="B8604" s="54">
        <v>33199</v>
      </c>
      <c r="C8604" s="9">
        <v>8.43</v>
      </c>
    </row>
    <row r="8605" spans="1:3" x14ac:dyDescent="0.25">
      <c r="A8605" s="7" t="str">
        <f t="shared" si="134"/>
        <v>1990.4</v>
      </c>
      <c r="B8605" s="54">
        <v>33198</v>
      </c>
      <c r="C8605" s="9">
        <v>8.44</v>
      </c>
    </row>
    <row r="8606" spans="1:3" x14ac:dyDescent="0.25">
      <c r="A8606" s="7" t="str">
        <f t="shared" si="134"/>
        <v>1990.4</v>
      </c>
      <c r="B8606" s="54">
        <v>33197</v>
      </c>
      <c r="C8606" s="9">
        <v>8.4700000000000006</v>
      </c>
    </row>
    <row r="8607" spans="1:3" x14ac:dyDescent="0.25">
      <c r="A8607" s="7" t="str">
        <f t="shared" si="134"/>
        <v>1990.4</v>
      </c>
      <c r="B8607" s="54">
        <v>33196</v>
      </c>
      <c r="C8607" s="9">
        <v>8.51</v>
      </c>
    </row>
    <row r="8608" spans="1:3" x14ac:dyDescent="0.25">
      <c r="A8608" s="7" t="str">
        <f t="shared" si="134"/>
        <v>1990.4</v>
      </c>
      <c r="B8608" s="54">
        <v>33193</v>
      </c>
      <c r="C8608" s="9">
        <v>8.4600000000000009</v>
      </c>
    </row>
    <row r="8609" spans="1:3" x14ac:dyDescent="0.25">
      <c r="A8609" s="7" t="str">
        <f t="shared" si="134"/>
        <v>1990.4</v>
      </c>
      <c r="B8609" s="54">
        <v>33192</v>
      </c>
      <c r="C8609" s="9">
        <v>8.5299999999999994</v>
      </c>
    </row>
    <row r="8610" spans="1:3" x14ac:dyDescent="0.25">
      <c r="A8610" s="7" t="str">
        <f t="shared" si="134"/>
        <v>1990.4</v>
      </c>
      <c r="B8610" s="54">
        <v>33191</v>
      </c>
      <c r="C8610" s="9">
        <v>8.51</v>
      </c>
    </row>
    <row r="8611" spans="1:3" x14ac:dyDescent="0.25">
      <c r="A8611" s="7" t="str">
        <f t="shared" si="134"/>
        <v>1990.4</v>
      </c>
      <c r="B8611" s="54">
        <v>33190</v>
      </c>
      <c r="C8611" s="9">
        <v>8.52</v>
      </c>
    </row>
    <row r="8612" spans="1:3" x14ac:dyDescent="0.25">
      <c r="A8612" s="7" t="str">
        <f t="shared" si="134"/>
        <v>1990.4</v>
      </c>
      <c r="B8612" s="54">
        <v>33189</v>
      </c>
      <c r="C8612" s="9">
        <v>8.59</v>
      </c>
    </row>
    <row r="8613" spans="1:3" x14ac:dyDescent="0.25">
      <c r="A8613" s="7" t="str">
        <f t="shared" si="134"/>
        <v>1990.4</v>
      </c>
      <c r="B8613" s="54">
        <v>33186</v>
      </c>
      <c r="C8613" s="9">
        <v>8.6300000000000008</v>
      </c>
    </row>
    <row r="8614" spans="1:3" x14ac:dyDescent="0.25">
      <c r="A8614" s="7" t="str">
        <f t="shared" si="134"/>
        <v>1990.4</v>
      </c>
      <c r="B8614" s="54">
        <v>33185</v>
      </c>
      <c r="C8614" s="9">
        <v>8.73</v>
      </c>
    </row>
    <row r="8615" spans="1:3" x14ac:dyDescent="0.25">
      <c r="A8615" s="7" t="str">
        <f t="shared" si="134"/>
        <v>1990.4</v>
      </c>
      <c r="B8615" s="54">
        <v>33184</v>
      </c>
      <c r="C8615" s="9">
        <v>8.7100000000000009</v>
      </c>
    </row>
    <row r="8616" spans="1:3" x14ac:dyDescent="0.25">
      <c r="A8616" s="7" t="str">
        <f t="shared" si="134"/>
        <v>1990.4</v>
      </c>
      <c r="B8616" s="54">
        <v>33183</v>
      </c>
      <c r="C8616" s="9">
        <v>8.64</v>
      </c>
    </row>
    <row r="8617" spans="1:3" x14ac:dyDescent="0.25">
      <c r="A8617" s="7" t="str">
        <f t="shared" si="134"/>
        <v>1990.4</v>
      </c>
      <c r="B8617" s="54">
        <v>33182</v>
      </c>
      <c r="C8617" s="9">
        <v>8.6300000000000008</v>
      </c>
    </row>
    <row r="8618" spans="1:3" x14ac:dyDescent="0.25">
      <c r="A8618" s="7" t="str">
        <f t="shared" si="134"/>
        <v>1990.4</v>
      </c>
      <c r="B8618" s="54">
        <v>33179</v>
      </c>
      <c r="C8618" s="9">
        <v>8.6999999999999993</v>
      </c>
    </row>
    <row r="8619" spans="1:3" x14ac:dyDescent="0.25">
      <c r="A8619" s="7" t="str">
        <f t="shared" si="134"/>
        <v>1990.4</v>
      </c>
      <c r="B8619" s="54">
        <v>33178</v>
      </c>
      <c r="C8619" s="9">
        <v>8.6999999999999993</v>
      </c>
    </row>
    <row r="8620" spans="1:3" x14ac:dyDescent="0.25">
      <c r="A8620" s="7" t="str">
        <f t="shared" si="134"/>
        <v>1990.4</v>
      </c>
      <c r="B8620" s="54">
        <v>33177</v>
      </c>
      <c r="C8620" s="9">
        <v>8.7799999999999994</v>
      </c>
    </row>
    <row r="8621" spans="1:3" x14ac:dyDescent="0.25">
      <c r="A8621" s="7" t="str">
        <f t="shared" si="134"/>
        <v>1990.4</v>
      </c>
      <c r="B8621" s="54">
        <v>33176</v>
      </c>
      <c r="C8621" s="9">
        <v>8.83</v>
      </c>
    </row>
    <row r="8622" spans="1:3" x14ac:dyDescent="0.25">
      <c r="A8622" s="7" t="str">
        <f t="shared" si="134"/>
        <v>1990.4</v>
      </c>
      <c r="B8622" s="54">
        <v>33175</v>
      </c>
      <c r="C8622" s="9">
        <v>8.84</v>
      </c>
    </row>
    <row r="8623" spans="1:3" x14ac:dyDescent="0.25">
      <c r="A8623" s="7" t="str">
        <f t="shared" si="134"/>
        <v>1990.4</v>
      </c>
      <c r="B8623" s="54">
        <v>33172</v>
      </c>
      <c r="C8623" s="9">
        <v>8.76</v>
      </c>
    </row>
    <row r="8624" spans="1:3" x14ac:dyDescent="0.25">
      <c r="A8624" s="7" t="str">
        <f t="shared" si="134"/>
        <v>1990.4</v>
      </c>
      <c r="B8624" s="54">
        <v>33171</v>
      </c>
      <c r="C8624" s="9">
        <v>8.74</v>
      </c>
    </row>
    <row r="8625" spans="1:3" x14ac:dyDescent="0.25">
      <c r="A8625" s="7" t="str">
        <f t="shared" si="134"/>
        <v>1990.4</v>
      </c>
      <c r="B8625" s="54">
        <v>33170</v>
      </c>
      <c r="C8625" s="9">
        <v>8.7899999999999991</v>
      </c>
    </row>
    <row r="8626" spans="1:3" x14ac:dyDescent="0.25">
      <c r="A8626" s="7" t="str">
        <f t="shared" si="134"/>
        <v>1990.4</v>
      </c>
      <c r="B8626" s="54">
        <v>33169</v>
      </c>
      <c r="C8626" s="9">
        <v>8.7899999999999991</v>
      </c>
    </row>
    <row r="8627" spans="1:3" x14ac:dyDescent="0.25">
      <c r="A8627" s="7" t="str">
        <f t="shared" si="134"/>
        <v>1990.4</v>
      </c>
      <c r="B8627" s="54">
        <v>33168</v>
      </c>
      <c r="C8627" s="9">
        <v>8.76</v>
      </c>
    </row>
    <row r="8628" spans="1:3" x14ac:dyDescent="0.25">
      <c r="A8628" s="7" t="str">
        <f t="shared" si="134"/>
        <v>1990.4</v>
      </c>
      <c r="B8628" s="54">
        <v>33165</v>
      </c>
      <c r="C8628" s="9">
        <v>8.75</v>
      </c>
    </row>
    <row r="8629" spans="1:3" x14ac:dyDescent="0.25">
      <c r="A8629" s="7" t="str">
        <f t="shared" si="134"/>
        <v>1990.4</v>
      </c>
      <c r="B8629" s="54">
        <v>33164</v>
      </c>
      <c r="C8629" s="9">
        <v>8.85</v>
      </c>
    </row>
    <row r="8630" spans="1:3" x14ac:dyDescent="0.25">
      <c r="A8630" s="7" t="str">
        <f t="shared" si="134"/>
        <v>1990.4</v>
      </c>
      <c r="B8630" s="54">
        <v>33163</v>
      </c>
      <c r="C8630" s="9">
        <v>8.89</v>
      </c>
    </row>
    <row r="8631" spans="1:3" x14ac:dyDescent="0.25">
      <c r="A8631" s="7" t="str">
        <f t="shared" si="134"/>
        <v>1990.4</v>
      </c>
      <c r="B8631" s="54">
        <v>33162</v>
      </c>
      <c r="C8631" s="9">
        <v>8.94</v>
      </c>
    </row>
    <row r="8632" spans="1:3" x14ac:dyDescent="0.25">
      <c r="A8632" s="7" t="str">
        <f t="shared" si="134"/>
        <v>1990.4</v>
      </c>
      <c r="B8632" s="54">
        <v>33161</v>
      </c>
      <c r="C8632" s="9">
        <v>8.9499999999999993</v>
      </c>
    </row>
    <row r="8633" spans="1:3" x14ac:dyDescent="0.25">
      <c r="A8633" s="7" t="str">
        <f t="shared" si="134"/>
        <v>1990.4</v>
      </c>
      <c r="B8633" s="54">
        <v>33158</v>
      </c>
      <c r="C8633" s="9">
        <v>8.98</v>
      </c>
    </row>
    <row r="8634" spans="1:3" x14ac:dyDescent="0.25">
      <c r="A8634" s="7" t="str">
        <f t="shared" si="134"/>
        <v>1990.4</v>
      </c>
      <c r="B8634" s="54">
        <v>33157</v>
      </c>
      <c r="C8634" s="9">
        <v>9.08</v>
      </c>
    </row>
    <row r="8635" spans="1:3" x14ac:dyDescent="0.25">
      <c r="A8635" s="7" t="str">
        <f t="shared" si="134"/>
        <v>1990.4</v>
      </c>
      <c r="B8635" s="54">
        <v>33156</v>
      </c>
      <c r="C8635" s="9">
        <v>9.0299999999999994</v>
      </c>
    </row>
    <row r="8636" spans="1:3" x14ac:dyDescent="0.25">
      <c r="A8636" s="7" t="str">
        <f t="shared" si="134"/>
        <v>1990.4</v>
      </c>
      <c r="B8636" s="54">
        <v>33155</v>
      </c>
      <c r="C8636" s="9">
        <v>8.98</v>
      </c>
    </row>
    <row r="8637" spans="1:3" x14ac:dyDescent="0.25">
      <c r="A8637" s="7" t="str">
        <f t="shared" si="134"/>
        <v>1990.4</v>
      </c>
      <c r="B8637" s="54">
        <v>33154</v>
      </c>
      <c r="C8637" s="9">
        <v>8.82</v>
      </c>
    </row>
    <row r="8638" spans="1:3" x14ac:dyDescent="0.25">
      <c r="A8638" s="7" t="str">
        <f t="shared" si="134"/>
        <v>1990.4</v>
      </c>
      <c r="B8638" s="54">
        <v>33151</v>
      </c>
      <c r="C8638" s="9">
        <v>8.7899999999999991</v>
      </c>
    </row>
    <row r="8639" spans="1:3" x14ac:dyDescent="0.25">
      <c r="A8639" s="7" t="str">
        <f t="shared" si="134"/>
        <v>1990.4</v>
      </c>
      <c r="B8639" s="54">
        <v>33150</v>
      </c>
      <c r="C8639" s="9">
        <v>8.81</v>
      </c>
    </row>
    <row r="8640" spans="1:3" x14ac:dyDescent="0.25">
      <c r="A8640" s="7" t="str">
        <f t="shared" si="134"/>
        <v>1990.4</v>
      </c>
      <c r="B8640" s="54">
        <v>33149</v>
      </c>
      <c r="C8640" s="9">
        <v>8.85</v>
      </c>
    </row>
    <row r="8641" spans="1:3" x14ac:dyDescent="0.25">
      <c r="A8641" s="7" t="str">
        <f t="shared" si="134"/>
        <v>1990.4</v>
      </c>
      <c r="B8641" s="54">
        <v>33148</v>
      </c>
      <c r="C8641" s="9">
        <v>8.84</v>
      </c>
    </row>
    <row r="8642" spans="1:3" x14ac:dyDescent="0.25">
      <c r="A8642" s="7" t="str">
        <f t="shared" si="134"/>
        <v>1990.4</v>
      </c>
      <c r="B8642" s="54">
        <v>33147</v>
      </c>
      <c r="C8642" s="9">
        <v>8.84</v>
      </c>
    </row>
    <row r="8643" spans="1:3" x14ac:dyDescent="0.25">
      <c r="A8643" s="7" t="str">
        <f t="shared" si="134"/>
        <v>1990.3</v>
      </c>
      <c r="B8643" s="54">
        <v>33144</v>
      </c>
      <c r="C8643" s="9">
        <v>8.9600000000000009</v>
      </c>
    </row>
    <row r="8644" spans="1:3" x14ac:dyDescent="0.25">
      <c r="A8644" s="7" t="str">
        <f t="shared" ref="A8644:A8707" si="135">YEAR(B8644)&amp;"."&amp;INT((MONTH(B8644)-1)/3)+1</f>
        <v>1990.3</v>
      </c>
      <c r="B8644" s="54">
        <v>33143</v>
      </c>
      <c r="C8644" s="9">
        <v>9.0500000000000007</v>
      </c>
    </row>
    <row r="8645" spans="1:3" x14ac:dyDescent="0.25">
      <c r="A8645" s="7" t="str">
        <f t="shared" si="135"/>
        <v>1990.3</v>
      </c>
      <c r="B8645" s="54">
        <v>33142</v>
      </c>
      <c r="C8645" s="9">
        <v>9.14</v>
      </c>
    </row>
    <row r="8646" spans="1:3" x14ac:dyDescent="0.25">
      <c r="A8646" s="7" t="str">
        <f t="shared" si="135"/>
        <v>1990.3</v>
      </c>
      <c r="B8646" s="54">
        <v>33141</v>
      </c>
      <c r="C8646" s="9">
        <v>9.15</v>
      </c>
    </row>
    <row r="8647" spans="1:3" x14ac:dyDescent="0.25">
      <c r="A8647" s="7" t="str">
        <f t="shared" si="135"/>
        <v>1990.3</v>
      </c>
      <c r="B8647" s="54">
        <v>33140</v>
      </c>
      <c r="C8647" s="9">
        <v>9.18</v>
      </c>
    </row>
    <row r="8648" spans="1:3" x14ac:dyDescent="0.25">
      <c r="A8648" s="7" t="str">
        <f t="shared" si="135"/>
        <v>1990.3</v>
      </c>
      <c r="B8648" s="54">
        <v>33137</v>
      </c>
      <c r="C8648" s="9">
        <v>9.1300000000000008</v>
      </c>
    </row>
    <row r="8649" spans="1:3" x14ac:dyDescent="0.25">
      <c r="A8649" s="7" t="str">
        <f t="shared" si="135"/>
        <v>1990.3</v>
      </c>
      <c r="B8649" s="54">
        <v>33136</v>
      </c>
      <c r="C8649" s="9">
        <v>9.0500000000000007</v>
      </c>
    </row>
    <row r="8650" spans="1:3" x14ac:dyDescent="0.25">
      <c r="A8650" s="7" t="str">
        <f t="shared" si="135"/>
        <v>1990.3</v>
      </c>
      <c r="B8650" s="54">
        <v>33135</v>
      </c>
      <c r="C8650" s="9">
        <v>9.02</v>
      </c>
    </row>
    <row r="8651" spans="1:3" x14ac:dyDescent="0.25">
      <c r="A8651" s="7" t="str">
        <f t="shared" si="135"/>
        <v>1990.3</v>
      </c>
      <c r="B8651" s="54">
        <v>33134</v>
      </c>
      <c r="C8651" s="9">
        <v>9.0500000000000007</v>
      </c>
    </row>
    <row r="8652" spans="1:3" x14ac:dyDescent="0.25">
      <c r="A8652" s="7" t="str">
        <f t="shared" si="135"/>
        <v>1990.3</v>
      </c>
      <c r="B8652" s="54">
        <v>33133</v>
      </c>
      <c r="C8652" s="9">
        <v>9.06</v>
      </c>
    </row>
    <row r="8653" spans="1:3" x14ac:dyDescent="0.25">
      <c r="A8653" s="7" t="str">
        <f t="shared" si="135"/>
        <v>1990.3</v>
      </c>
      <c r="B8653" s="54">
        <v>33130</v>
      </c>
      <c r="C8653" s="9">
        <v>9.01</v>
      </c>
    </row>
    <row r="8654" spans="1:3" x14ac:dyDescent="0.25">
      <c r="A8654" s="7" t="str">
        <f t="shared" si="135"/>
        <v>1990.3</v>
      </c>
      <c r="B8654" s="54">
        <v>33129</v>
      </c>
      <c r="C8654" s="9">
        <v>8.9600000000000009</v>
      </c>
    </row>
    <row r="8655" spans="1:3" x14ac:dyDescent="0.25">
      <c r="A8655" s="7" t="str">
        <f t="shared" si="135"/>
        <v>1990.3</v>
      </c>
      <c r="B8655" s="54">
        <v>33128</v>
      </c>
      <c r="C8655" s="9">
        <v>8.9600000000000009</v>
      </c>
    </row>
    <row r="8656" spans="1:3" x14ac:dyDescent="0.25">
      <c r="A8656" s="7" t="str">
        <f t="shared" si="135"/>
        <v>1990.3</v>
      </c>
      <c r="B8656" s="54">
        <v>33127</v>
      </c>
      <c r="C8656" s="9">
        <v>8.9600000000000009</v>
      </c>
    </row>
    <row r="8657" spans="1:3" x14ac:dyDescent="0.25">
      <c r="A8657" s="7" t="str">
        <f t="shared" si="135"/>
        <v>1990.3</v>
      </c>
      <c r="B8657" s="54">
        <v>33126</v>
      </c>
      <c r="C8657" s="9">
        <v>8.98</v>
      </c>
    </row>
    <row r="8658" spans="1:3" x14ac:dyDescent="0.25">
      <c r="A8658" s="7" t="str">
        <f t="shared" si="135"/>
        <v>1990.3</v>
      </c>
      <c r="B8658" s="54">
        <v>33123</v>
      </c>
      <c r="C8658" s="9">
        <v>8.92</v>
      </c>
    </row>
    <row r="8659" spans="1:3" x14ac:dyDescent="0.25">
      <c r="A8659" s="7" t="str">
        <f t="shared" si="135"/>
        <v>1990.3</v>
      </c>
      <c r="B8659" s="54">
        <v>33122</v>
      </c>
      <c r="C8659" s="9">
        <v>8.9600000000000009</v>
      </c>
    </row>
    <row r="8660" spans="1:3" x14ac:dyDescent="0.25">
      <c r="A8660" s="7" t="str">
        <f t="shared" si="135"/>
        <v>1990.3</v>
      </c>
      <c r="B8660" s="54">
        <v>33121</v>
      </c>
      <c r="C8660" s="9">
        <v>8.98</v>
      </c>
    </row>
    <row r="8661" spans="1:3" x14ac:dyDescent="0.25">
      <c r="A8661" s="7" t="str">
        <f t="shared" si="135"/>
        <v>1990.3</v>
      </c>
      <c r="B8661" s="54">
        <v>33120</v>
      </c>
      <c r="C8661" s="9">
        <v>9.0299999999999994</v>
      </c>
    </row>
    <row r="8662" spans="1:3" x14ac:dyDescent="0.25">
      <c r="A8662" s="7" t="str">
        <f t="shared" si="135"/>
        <v>1990.3</v>
      </c>
      <c r="B8662" s="54">
        <v>33116</v>
      </c>
      <c r="C8662" s="9">
        <v>8.99</v>
      </c>
    </row>
    <row r="8663" spans="1:3" x14ac:dyDescent="0.25">
      <c r="A8663" s="7" t="str">
        <f t="shared" si="135"/>
        <v>1990.3</v>
      </c>
      <c r="B8663" s="54">
        <v>33115</v>
      </c>
      <c r="C8663" s="9">
        <v>8.98</v>
      </c>
    </row>
    <row r="8664" spans="1:3" x14ac:dyDescent="0.25">
      <c r="A8664" s="7" t="str">
        <f t="shared" si="135"/>
        <v>1990.3</v>
      </c>
      <c r="B8664" s="54">
        <v>33114</v>
      </c>
      <c r="C8664" s="9">
        <v>8.9499999999999993</v>
      </c>
    </row>
    <row r="8665" spans="1:3" x14ac:dyDescent="0.25">
      <c r="A8665" s="7" t="str">
        <f t="shared" si="135"/>
        <v>1990.3</v>
      </c>
      <c r="B8665" s="54">
        <v>33113</v>
      </c>
      <c r="C8665" s="9">
        <v>9.07</v>
      </c>
    </row>
    <row r="8666" spans="1:3" x14ac:dyDescent="0.25">
      <c r="A8666" s="7" t="str">
        <f t="shared" si="135"/>
        <v>1990.3</v>
      </c>
      <c r="B8666" s="54">
        <v>33112</v>
      </c>
      <c r="C8666" s="9">
        <v>9.02</v>
      </c>
    </row>
    <row r="8667" spans="1:3" x14ac:dyDescent="0.25">
      <c r="A8667" s="7" t="str">
        <f t="shared" si="135"/>
        <v>1990.3</v>
      </c>
      <c r="B8667" s="54">
        <v>33109</v>
      </c>
      <c r="C8667" s="9">
        <v>9.17</v>
      </c>
    </row>
    <row r="8668" spans="1:3" x14ac:dyDescent="0.25">
      <c r="A8668" s="7" t="str">
        <f t="shared" si="135"/>
        <v>1990.3</v>
      </c>
      <c r="B8668" s="54">
        <v>33108</v>
      </c>
      <c r="C8668" s="9">
        <v>9.11</v>
      </c>
    </row>
    <row r="8669" spans="1:3" x14ac:dyDescent="0.25">
      <c r="A8669" s="7" t="str">
        <f t="shared" si="135"/>
        <v>1990.3</v>
      </c>
      <c r="B8669" s="54">
        <v>33107</v>
      </c>
      <c r="C8669" s="9">
        <v>9.0299999999999994</v>
      </c>
    </row>
    <row r="8670" spans="1:3" x14ac:dyDescent="0.25">
      <c r="A8670" s="7" t="str">
        <f t="shared" si="135"/>
        <v>1990.3</v>
      </c>
      <c r="B8670" s="54">
        <v>33106</v>
      </c>
      <c r="C8670" s="9">
        <v>8.94</v>
      </c>
    </row>
    <row r="8671" spans="1:3" x14ac:dyDescent="0.25">
      <c r="A8671" s="7" t="str">
        <f t="shared" si="135"/>
        <v>1990.3</v>
      </c>
      <c r="B8671" s="54">
        <v>33105</v>
      </c>
      <c r="C8671" s="9">
        <v>8.92</v>
      </c>
    </row>
    <row r="8672" spans="1:3" x14ac:dyDescent="0.25">
      <c r="A8672" s="7" t="str">
        <f t="shared" si="135"/>
        <v>1990.3</v>
      </c>
      <c r="B8672" s="54">
        <v>33102</v>
      </c>
      <c r="C8672" s="9">
        <v>8.94</v>
      </c>
    </row>
    <row r="8673" spans="1:3" x14ac:dyDescent="0.25">
      <c r="A8673" s="7" t="str">
        <f t="shared" si="135"/>
        <v>1990.3</v>
      </c>
      <c r="B8673" s="54">
        <v>33101</v>
      </c>
      <c r="C8673" s="9">
        <v>8.91</v>
      </c>
    </row>
    <row r="8674" spans="1:3" x14ac:dyDescent="0.25">
      <c r="A8674" s="7" t="str">
        <f t="shared" si="135"/>
        <v>1990.3</v>
      </c>
      <c r="B8674" s="54">
        <v>33100</v>
      </c>
      <c r="C8674" s="9">
        <v>8.76</v>
      </c>
    </row>
    <row r="8675" spans="1:3" x14ac:dyDescent="0.25">
      <c r="A8675" s="7" t="str">
        <f t="shared" si="135"/>
        <v>1990.3</v>
      </c>
      <c r="B8675" s="54">
        <v>33099</v>
      </c>
      <c r="C8675" s="9">
        <v>8.7799999999999994</v>
      </c>
    </row>
    <row r="8676" spans="1:3" x14ac:dyDescent="0.25">
      <c r="A8676" s="7" t="str">
        <f t="shared" si="135"/>
        <v>1990.3</v>
      </c>
      <c r="B8676" s="54">
        <v>33098</v>
      </c>
      <c r="C8676" s="9">
        <v>8.83</v>
      </c>
    </row>
    <row r="8677" spans="1:3" x14ac:dyDescent="0.25">
      <c r="A8677" s="7" t="str">
        <f t="shared" si="135"/>
        <v>1990.3</v>
      </c>
      <c r="B8677" s="54">
        <v>33095</v>
      </c>
      <c r="C8677" s="9">
        <v>8.7899999999999991</v>
      </c>
    </row>
    <row r="8678" spans="1:3" x14ac:dyDescent="0.25">
      <c r="A8678" s="7" t="str">
        <f t="shared" si="135"/>
        <v>1990.3</v>
      </c>
      <c r="B8678" s="54">
        <v>33094</v>
      </c>
      <c r="C8678" s="9">
        <v>8.75</v>
      </c>
    </row>
    <row r="8679" spans="1:3" x14ac:dyDescent="0.25">
      <c r="A8679" s="7" t="str">
        <f t="shared" si="135"/>
        <v>1990.3</v>
      </c>
      <c r="B8679" s="54">
        <v>33093</v>
      </c>
      <c r="C8679" s="9">
        <v>8.8699999999999992</v>
      </c>
    </row>
    <row r="8680" spans="1:3" x14ac:dyDescent="0.25">
      <c r="A8680" s="7" t="str">
        <f t="shared" si="135"/>
        <v>1990.3</v>
      </c>
      <c r="B8680" s="54">
        <v>33092</v>
      </c>
      <c r="C8680" s="9">
        <v>8.86</v>
      </c>
    </row>
    <row r="8681" spans="1:3" x14ac:dyDescent="0.25">
      <c r="A8681" s="7" t="str">
        <f t="shared" si="135"/>
        <v>1990.3</v>
      </c>
      <c r="B8681" s="54">
        <v>33091</v>
      </c>
      <c r="C8681" s="9">
        <v>8.82</v>
      </c>
    </row>
    <row r="8682" spans="1:3" x14ac:dyDescent="0.25">
      <c r="A8682" s="7" t="str">
        <f t="shared" si="135"/>
        <v>1990.3</v>
      </c>
      <c r="B8682" s="54">
        <v>33088</v>
      </c>
      <c r="C8682" s="9">
        <v>8.5500000000000007</v>
      </c>
    </row>
    <row r="8683" spans="1:3" x14ac:dyDescent="0.25">
      <c r="A8683" s="7" t="str">
        <f t="shared" si="135"/>
        <v>1990.3</v>
      </c>
      <c r="B8683" s="54">
        <v>33087</v>
      </c>
      <c r="C8683" s="9">
        <v>8.4600000000000009</v>
      </c>
    </row>
    <row r="8684" spans="1:3" x14ac:dyDescent="0.25">
      <c r="A8684" s="7" t="str">
        <f t="shared" si="135"/>
        <v>1990.3</v>
      </c>
      <c r="B8684" s="54">
        <v>33086</v>
      </c>
      <c r="C8684" s="9">
        <v>8.36</v>
      </c>
    </row>
    <row r="8685" spans="1:3" x14ac:dyDescent="0.25">
      <c r="A8685" s="7" t="str">
        <f t="shared" si="135"/>
        <v>1990.3</v>
      </c>
      <c r="B8685" s="54">
        <v>33085</v>
      </c>
      <c r="C8685" s="9">
        <v>8.42</v>
      </c>
    </row>
    <row r="8686" spans="1:3" x14ac:dyDescent="0.25">
      <c r="A8686" s="7" t="str">
        <f t="shared" si="135"/>
        <v>1990.3</v>
      </c>
      <c r="B8686" s="54">
        <v>33084</v>
      </c>
      <c r="C8686" s="9">
        <v>8.4</v>
      </c>
    </row>
    <row r="8687" spans="1:3" x14ac:dyDescent="0.25">
      <c r="A8687" s="7" t="str">
        <f t="shared" si="135"/>
        <v>1990.3</v>
      </c>
      <c r="B8687" s="54">
        <v>33081</v>
      </c>
      <c r="C8687" s="9">
        <v>8.48</v>
      </c>
    </row>
    <row r="8688" spans="1:3" x14ac:dyDescent="0.25">
      <c r="A8688" s="7" t="str">
        <f t="shared" si="135"/>
        <v>1990.3</v>
      </c>
      <c r="B8688" s="54">
        <v>33080</v>
      </c>
      <c r="C8688" s="9">
        <v>8.5399999999999991</v>
      </c>
    </row>
    <row r="8689" spans="1:3" x14ac:dyDescent="0.25">
      <c r="A8689" s="7" t="str">
        <f t="shared" si="135"/>
        <v>1990.3</v>
      </c>
      <c r="B8689" s="54">
        <v>33079</v>
      </c>
      <c r="C8689" s="9">
        <v>8.5500000000000007</v>
      </c>
    </row>
    <row r="8690" spans="1:3" x14ac:dyDescent="0.25">
      <c r="A8690" s="7" t="str">
        <f t="shared" si="135"/>
        <v>1990.3</v>
      </c>
      <c r="B8690" s="54">
        <v>33078</v>
      </c>
      <c r="C8690" s="9">
        <v>8.59</v>
      </c>
    </row>
    <row r="8691" spans="1:3" x14ac:dyDescent="0.25">
      <c r="A8691" s="7" t="str">
        <f t="shared" si="135"/>
        <v>1990.3</v>
      </c>
      <c r="B8691" s="54">
        <v>33077</v>
      </c>
      <c r="C8691" s="9">
        <v>8.5399999999999991</v>
      </c>
    </row>
    <row r="8692" spans="1:3" x14ac:dyDescent="0.25">
      <c r="A8692" s="7" t="str">
        <f t="shared" si="135"/>
        <v>1990.3</v>
      </c>
      <c r="B8692" s="54">
        <v>33074</v>
      </c>
      <c r="C8692" s="9">
        <v>8.5399999999999991</v>
      </c>
    </row>
    <row r="8693" spans="1:3" x14ac:dyDescent="0.25">
      <c r="A8693" s="7" t="str">
        <f t="shared" si="135"/>
        <v>1990.3</v>
      </c>
      <c r="B8693" s="54">
        <v>33073</v>
      </c>
      <c r="C8693" s="9">
        <v>8.56</v>
      </c>
    </row>
    <row r="8694" spans="1:3" x14ac:dyDescent="0.25">
      <c r="A8694" s="7" t="str">
        <f t="shared" si="135"/>
        <v>1990.3</v>
      </c>
      <c r="B8694" s="54">
        <v>33072</v>
      </c>
      <c r="C8694" s="9">
        <v>8.5500000000000007</v>
      </c>
    </row>
    <row r="8695" spans="1:3" x14ac:dyDescent="0.25">
      <c r="A8695" s="7" t="str">
        <f t="shared" si="135"/>
        <v>1990.3</v>
      </c>
      <c r="B8695" s="54">
        <v>33071</v>
      </c>
      <c r="C8695" s="9">
        <v>8.4600000000000009</v>
      </c>
    </row>
    <row r="8696" spans="1:3" x14ac:dyDescent="0.25">
      <c r="A8696" s="7" t="str">
        <f t="shared" si="135"/>
        <v>1990.3</v>
      </c>
      <c r="B8696" s="54">
        <v>33070</v>
      </c>
      <c r="C8696" s="9">
        <v>8.4600000000000009</v>
      </c>
    </row>
    <row r="8697" spans="1:3" x14ac:dyDescent="0.25">
      <c r="A8697" s="7" t="str">
        <f t="shared" si="135"/>
        <v>1990.3</v>
      </c>
      <c r="B8697" s="54">
        <v>33067</v>
      </c>
      <c r="C8697" s="9">
        <v>8.4600000000000009</v>
      </c>
    </row>
    <row r="8698" spans="1:3" x14ac:dyDescent="0.25">
      <c r="A8698" s="7" t="str">
        <f t="shared" si="135"/>
        <v>1990.3</v>
      </c>
      <c r="B8698" s="54">
        <v>33066</v>
      </c>
      <c r="C8698" s="9">
        <v>8.5</v>
      </c>
    </row>
    <row r="8699" spans="1:3" x14ac:dyDescent="0.25">
      <c r="A8699" s="7" t="str">
        <f t="shared" si="135"/>
        <v>1990.3</v>
      </c>
      <c r="B8699" s="54">
        <v>33065</v>
      </c>
      <c r="C8699" s="9">
        <v>8.56</v>
      </c>
    </row>
    <row r="8700" spans="1:3" x14ac:dyDescent="0.25">
      <c r="A8700" s="7" t="str">
        <f t="shared" si="135"/>
        <v>1990.3</v>
      </c>
      <c r="B8700" s="54">
        <v>33064</v>
      </c>
      <c r="C8700" s="9">
        <v>8.56</v>
      </c>
    </row>
    <row r="8701" spans="1:3" x14ac:dyDescent="0.25">
      <c r="A8701" s="7" t="str">
        <f t="shared" si="135"/>
        <v>1990.3</v>
      </c>
      <c r="B8701" s="54">
        <v>33063</v>
      </c>
      <c r="C8701" s="9">
        <v>8.5500000000000007</v>
      </c>
    </row>
    <row r="8702" spans="1:3" x14ac:dyDescent="0.25">
      <c r="A8702" s="7" t="str">
        <f t="shared" si="135"/>
        <v>1990.3</v>
      </c>
      <c r="B8702" s="54">
        <v>33060</v>
      </c>
      <c r="C8702" s="9">
        <v>8.51</v>
      </c>
    </row>
    <row r="8703" spans="1:3" x14ac:dyDescent="0.25">
      <c r="A8703" s="7" t="str">
        <f t="shared" si="135"/>
        <v>1990.3</v>
      </c>
      <c r="B8703" s="54">
        <v>33059</v>
      </c>
      <c r="C8703" s="9">
        <v>8.42</v>
      </c>
    </row>
    <row r="8704" spans="1:3" x14ac:dyDescent="0.25">
      <c r="A8704" s="7" t="str">
        <f t="shared" si="135"/>
        <v>1990.3</v>
      </c>
      <c r="B8704" s="54">
        <v>33057</v>
      </c>
      <c r="C8704" s="9">
        <v>8.4</v>
      </c>
    </row>
    <row r="8705" spans="1:3" x14ac:dyDescent="0.25">
      <c r="A8705" s="7" t="str">
        <f t="shared" si="135"/>
        <v>1990.3</v>
      </c>
      <c r="B8705" s="54">
        <v>33056</v>
      </c>
      <c r="C8705" s="9">
        <v>8.41</v>
      </c>
    </row>
    <row r="8706" spans="1:3" x14ac:dyDescent="0.25">
      <c r="A8706" s="7" t="str">
        <f t="shared" si="135"/>
        <v>1990.2</v>
      </c>
      <c r="B8706" s="54">
        <v>33053</v>
      </c>
      <c r="C8706" s="9">
        <v>8.41</v>
      </c>
    </row>
    <row r="8707" spans="1:3" x14ac:dyDescent="0.25">
      <c r="A8707" s="7" t="str">
        <f t="shared" si="135"/>
        <v>1990.2</v>
      </c>
      <c r="B8707" s="54">
        <v>33052</v>
      </c>
      <c r="C8707" s="9">
        <v>8.4499999999999993</v>
      </c>
    </row>
    <row r="8708" spans="1:3" x14ac:dyDescent="0.25">
      <c r="A8708" s="7" t="str">
        <f t="shared" ref="A8708:A8771" si="136">YEAR(B8708)&amp;"."&amp;INT((MONTH(B8708)-1)/3)+1</f>
        <v>1990.2</v>
      </c>
      <c r="B8708" s="54">
        <v>33051</v>
      </c>
      <c r="C8708" s="9">
        <v>8.49</v>
      </c>
    </row>
    <row r="8709" spans="1:3" x14ac:dyDescent="0.25">
      <c r="A8709" s="7" t="str">
        <f t="shared" si="136"/>
        <v>1990.2</v>
      </c>
      <c r="B8709" s="54">
        <v>33050</v>
      </c>
      <c r="C8709" s="9">
        <v>8.5299999999999994</v>
      </c>
    </row>
    <row r="8710" spans="1:3" x14ac:dyDescent="0.25">
      <c r="A8710" s="7" t="str">
        <f t="shared" si="136"/>
        <v>1990.2</v>
      </c>
      <c r="B8710" s="54">
        <v>33049</v>
      </c>
      <c r="C8710" s="9">
        <v>8.56</v>
      </c>
    </row>
    <row r="8711" spans="1:3" x14ac:dyDescent="0.25">
      <c r="A8711" s="7" t="str">
        <f t="shared" si="136"/>
        <v>1990.2</v>
      </c>
      <c r="B8711" s="54">
        <v>33046</v>
      </c>
      <c r="C8711" s="9">
        <v>8.49</v>
      </c>
    </row>
    <row r="8712" spans="1:3" x14ac:dyDescent="0.25">
      <c r="A8712" s="7" t="str">
        <f t="shared" si="136"/>
        <v>1990.2</v>
      </c>
      <c r="B8712" s="54">
        <v>33045</v>
      </c>
      <c r="C8712" s="9">
        <v>8.5</v>
      </c>
    </row>
    <row r="8713" spans="1:3" x14ac:dyDescent="0.25">
      <c r="A8713" s="7" t="str">
        <f t="shared" si="136"/>
        <v>1990.2</v>
      </c>
      <c r="B8713" s="54">
        <v>33044</v>
      </c>
      <c r="C8713" s="9">
        <v>8.52</v>
      </c>
    </row>
    <row r="8714" spans="1:3" x14ac:dyDescent="0.25">
      <c r="A8714" s="7" t="str">
        <f t="shared" si="136"/>
        <v>1990.2</v>
      </c>
      <c r="B8714" s="54">
        <v>33043</v>
      </c>
      <c r="C8714" s="9">
        <v>8.48</v>
      </c>
    </row>
    <row r="8715" spans="1:3" x14ac:dyDescent="0.25">
      <c r="A8715" s="7" t="str">
        <f t="shared" si="136"/>
        <v>1990.2</v>
      </c>
      <c r="B8715" s="54">
        <v>33042</v>
      </c>
      <c r="C8715" s="9">
        <v>8.4700000000000006</v>
      </c>
    </row>
    <row r="8716" spans="1:3" x14ac:dyDescent="0.25">
      <c r="A8716" s="7" t="str">
        <f t="shared" si="136"/>
        <v>1990.2</v>
      </c>
      <c r="B8716" s="54">
        <v>33039</v>
      </c>
      <c r="C8716" s="9">
        <v>8.43</v>
      </c>
    </row>
    <row r="8717" spans="1:3" x14ac:dyDescent="0.25">
      <c r="A8717" s="7" t="str">
        <f t="shared" si="136"/>
        <v>1990.2</v>
      </c>
      <c r="B8717" s="54">
        <v>33038</v>
      </c>
      <c r="C8717" s="9">
        <v>8.36</v>
      </c>
    </row>
    <row r="8718" spans="1:3" x14ac:dyDescent="0.25">
      <c r="A8718" s="7" t="str">
        <f t="shared" si="136"/>
        <v>1990.2</v>
      </c>
      <c r="B8718" s="54">
        <v>33037</v>
      </c>
      <c r="C8718" s="9">
        <v>8.39</v>
      </c>
    </row>
    <row r="8719" spans="1:3" x14ac:dyDescent="0.25">
      <c r="A8719" s="7" t="str">
        <f t="shared" si="136"/>
        <v>1990.2</v>
      </c>
      <c r="B8719" s="54">
        <v>33036</v>
      </c>
      <c r="C8719" s="9">
        <v>8.4499999999999993</v>
      </c>
    </row>
    <row r="8720" spans="1:3" x14ac:dyDescent="0.25">
      <c r="A8720" s="7" t="str">
        <f t="shared" si="136"/>
        <v>1990.2</v>
      </c>
      <c r="B8720" s="54">
        <v>33035</v>
      </c>
      <c r="C8720" s="9">
        <v>8.4499999999999993</v>
      </c>
    </row>
    <row r="8721" spans="1:3" x14ac:dyDescent="0.25">
      <c r="A8721" s="7" t="str">
        <f t="shared" si="136"/>
        <v>1990.2</v>
      </c>
      <c r="B8721" s="54">
        <v>33032</v>
      </c>
      <c r="C8721" s="9">
        <v>8.44</v>
      </c>
    </row>
    <row r="8722" spans="1:3" x14ac:dyDescent="0.25">
      <c r="A8722" s="7" t="str">
        <f t="shared" si="136"/>
        <v>1990.2</v>
      </c>
      <c r="B8722" s="54">
        <v>33031</v>
      </c>
      <c r="C8722" s="9">
        <v>8.43</v>
      </c>
    </row>
    <row r="8723" spans="1:3" x14ac:dyDescent="0.25">
      <c r="A8723" s="7" t="str">
        <f t="shared" si="136"/>
        <v>1990.2</v>
      </c>
      <c r="B8723" s="54">
        <v>33030</v>
      </c>
      <c r="C8723" s="9">
        <v>8.44</v>
      </c>
    </row>
    <row r="8724" spans="1:3" x14ac:dyDescent="0.25">
      <c r="A8724" s="7" t="str">
        <f t="shared" si="136"/>
        <v>1990.2</v>
      </c>
      <c r="B8724" s="54">
        <v>33029</v>
      </c>
      <c r="C8724" s="9">
        <v>8.4600000000000009</v>
      </c>
    </row>
    <row r="8725" spans="1:3" x14ac:dyDescent="0.25">
      <c r="A8725" s="7" t="str">
        <f t="shared" si="136"/>
        <v>1990.2</v>
      </c>
      <c r="B8725" s="54">
        <v>33028</v>
      </c>
      <c r="C8725" s="9">
        <v>8.43</v>
      </c>
    </row>
    <row r="8726" spans="1:3" x14ac:dyDescent="0.25">
      <c r="A8726" s="7" t="str">
        <f t="shared" si="136"/>
        <v>1990.2</v>
      </c>
      <c r="B8726" s="54">
        <v>33025</v>
      </c>
      <c r="C8726" s="9">
        <v>8.43</v>
      </c>
    </row>
    <row r="8727" spans="1:3" x14ac:dyDescent="0.25">
      <c r="A8727" s="7" t="str">
        <f t="shared" si="136"/>
        <v>1990.2</v>
      </c>
      <c r="B8727" s="54">
        <v>33024</v>
      </c>
      <c r="C8727" s="9">
        <v>8.58</v>
      </c>
    </row>
    <row r="8728" spans="1:3" x14ac:dyDescent="0.25">
      <c r="A8728" s="7" t="str">
        <f t="shared" si="136"/>
        <v>1990.2</v>
      </c>
      <c r="B8728" s="54">
        <v>33023</v>
      </c>
      <c r="C8728" s="9">
        <v>8.6</v>
      </c>
    </row>
    <row r="8729" spans="1:3" x14ac:dyDescent="0.25">
      <c r="A8729" s="7" t="str">
        <f t="shared" si="136"/>
        <v>1990.2</v>
      </c>
      <c r="B8729" s="54">
        <v>33022</v>
      </c>
      <c r="C8729" s="9">
        <v>8.64</v>
      </c>
    </row>
    <row r="8730" spans="1:3" x14ac:dyDescent="0.25">
      <c r="A8730" s="7" t="str">
        <f t="shared" si="136"/>
        <v>1990.2</v>
      </c>
      <c r="B8730" s="54">
        <v>33018</v>
      </c>
      <c r="C8730" s="9">
        <v>8.67</v>
      </c>
    </row>
    <row r="8731" spans="1:3" x14ac:dyDescent="0.25">
      <c r="A8731" s="7" t="str">
        <f t="shared" si="136"/>
        <v>1990.2</v>
      </c>
      <c r="B8731" s="54">
        <v>33017</v>
      </c>
      <c r="C8731" s="9">
        <v>8.6</v>
      </c>
    </row>
    <row r="8732" spans="1:3" x14ac:dyDescent="0.25">
      <c r="A8732" s="7" t="str">
        <f t="shared" si="136"/>
        <v>1990.2</v>
      </c>
      <c r="B8732" s="54">
        <v>33016</v>
      </c>
      <c r="C8732" s="9">
        <v>8.59</v>
      </c>
    </row>
    <row r="8733" spans="1:3" x14ac:dyDescent="0.25">
      <c r="A8733" s="7" t="str">
        <f t="shared" si="136"/>
        <v>1990.2</v>
      </c>
      <c r="B8733" s="54">
        <v>33015</v>
      </c>
      <c r="C8733" s="9">
        <v>8.61</v>
      </c>
    </row>
    <row r="8734" spans="1:3" x14ac:dyDescent="0.25">
      <c r="A8734" s="7" t="str">
        <f t="shared" si="136"/>
        <v>1990.2</v>
      </c>
      <c r="B8734" s="54">
        <v>33014</v>
      </c>
      <c r="C8734" s="9">
        <v>8.69</v>
      </c>
    </row>
    <row r="8735" spans="1:3" x14ac:dyDescent="0.25">
      <c r="A8735" s="7" t="str">
        <f t="shared" si="136"/>
        <v>1990.2</v>
      </c>
      <c r="B8735" s="54">
        <v>33011</v>
      </c>
      <c r="C8735" s="9">
        <v>8.6999999999999993</v>
      </c>
    </row>
    <row r="8736" spans="1:3" x14ac:dyDescent="0.25">
      <c r="A8736" s="7" t="str">
        <f t="shared" si="136"/>
        <v>1990.2</v>
      </c>
      <c r="B8736" s="54">
        <v>33010</v>
      </c>
      <c r="C8736" s="9">
        <v>8.65</v>
      </c>
    </row>
    <row r="8737" spans="1:3" x14ac:dyDescent="0.25">
      <c r="A8737" s="7" t="str">
        <f t="shared" si="136"/>
        <v>1990.2</v>
      </c>
      <c r="B8737" s="54">
        <v>33009</v>
      </c>
      <c r="C8737" s="9">
        <v>8.64</v>
      </c>
    </row>
    <row r="8738" spans="1:3" x14ac:dyDescent="0.25">
      <c r="A8738" s="7" t="str">
        <f t="shared" si="136"/>
        <v>1990.2</v>
      </c>
      <c r="B8738" s="54">
        <v>33008</v>
      </c>
      <c r="C8738" s="9">
        <v>8.6199999999999992</v>
      </c>
    </row>
    <row r="8739" spans="1:3" x14ac:dyDescent="0.25">
      <c r="A8739" s="7" t="str">
        <f t="shared" si="136"/>
        <v>1990.2</v>
      </c>
      <c r="B8739" s="54">
        <v>33007</v>
      </c>
      <c r="C8739" s="9">
        <v>8.58</v>
      </c>
    </row>
    <row r="8740" spans="1:3" x14ac:dyDescent="0.25">
      <c r="A8740" s="7" t="str">
        <f t="shared" si="136"/>
        <v>1990.2</v>
      </c>
      <c r="B8740" s="54">
        <v>33004</v>
      </c>
      <c r="C8740" s="9">
        <v>8.64</v>
      </c>
    </row>
    <row r="8741" spans="1:3" x14ac:dyDescent="0.25">
      <c r="A8741" s="7" t="str">
        <f t="shared" si="136"/>
        <v>1990.2</v>
      </c>
      <c r="B8741" s="54">
        <v>33003</v>
      </c>
      <c r="C8741" s="9">
        <v>8.81</v>
      </c>
    </row>
    <row r="8742" spans="1:3" x14ac:dyDescent="0.25">
      <c r="A8742" s="7" t="str">
        <f t="shared" si="136"/>
        <v>1990.2</v>
      </c>
      <c r="B8742" s="54">
        <v>33002</v>
      </c>
      <c r="C8742" s="9">
        <v>8.9</v>
      </c>
    </row>
    <row r="8743" spans="1:3" x14ac:dyDescent="0.25">
      <c r="A8743" s="7" t="str">
        <f t="shared" si="136"/>
        <v>1990.2</v>
      </c>
      <c r="B8743" s="54">
        <v>33001</v>
      </c>
      <c r="C8743" s="9">
        <v>8.81</v>
      </c>
    </row>
    <row r="8744" spans="1:3" x14ac:dyDescent="0.25">
      <c r="A8744" s="7" t="str">
        <f t="shared" si="136"/>
        <v>1990.2</v>
      </c>
      <c r="B8744" s="54">
        <v>33000</v>
      </c>
      <c r="C8744" s="9">
        <v>8.85</v>
      </c>
    </row>
    <row r="8745" spans="1:3" x14ac:dyDescent="0.25">
      <c r="A8745" s="7" t="str">
        <f t="shared" si="136"/>
        <v>1990.2</v>
      </c>
      <c r="B8745" s="54">
        <v>32997</v>
      </c>
      <c r="C8745" s="9">
        <v>8.83</v>
      </c>
    </row>
    <row r="8746" spans="1:3" x14ac:dyDescent="0.25">
      <c r="A8746" s="7" t="str">
        <f t="shared" si="136"/>
        <v>1990.2</v>
      </c>
      <c r="B8746" s="54">
        <v>32996</v>
      </c>
      <c r="C8746" s="9">
        <v>8.99</v>
      </c>
    </row>
    <row r="8747" spans="1:3" x14ac:dyDescent="0.25">
      <c r="A8747" s="7" t="str">
        <f t="shared" si="136"/>
        <v>1990.2</v>
      </c>
      <c r="B8747" s="54">
        <v>32995</v>
      </c>
      <c r="C8747" s="9">
        <v>9.0500000000000007</v>
      </c>
    </row>
    <row r="8748" spans="1:3" x14ac:dyDescent="0.25">
      <c r="A8748" s="7" t="str">
        <f t="shared" si="136"/>
        <v>1990.2</v>
      </c>
      <c r="B8748" s="54">
        <v>32994</v>
      </c>
      <c r="C8748" s="9">
        <v>9.0399999999999991</v>
      </c>
    </row>
    <row r="8749" spans="1:3" x14ac:dyDescent="0.25">
      <c r="A8749" s="7" t="str">
        <f t="shared" si="136"/>
        <v>1990.2</v>
      </c>
      <c r="B8749" s="54">
        <v>32993</v>
      </c>
      <c r="C8749" s="9">
        <v>9</v>
      </c>
    </row>
    <row r="8750" spans="1:3" x14ac:dyDescent="0.25">
      <c r="A8750" s="7" t="str">
        <f t="shared" si="136"/>
        <v>1990.2</v>
      </c>
      <c r="B8750" s="54">
        <v>32990</v>
      </c>
      <c r="C8750" s="9">
        <v>9.0399999999999991</v>
      </c>
    </row>
    <row r="8751" spans="1:3" x14ac:dyDescent="0.25">
      <c r="A8751" s="7" t="str">
        <f t="shared" si="136"/>
        <v>1990.2</v>
      </c>
      <c r="B8751" s="54">
        <v>32989</v>
      </c>
      <c r="C8751" s="9">
        <v>9.0399999999999991</v>
      </c>
    </row>
    <row r="8752" spans="1:3" x14ac:dyDescent="0.25">
      <c r="A8752" s="7" t="str">
        <f t="shared" si="136"/>
        <v>1990.2</v>
      </c>
      <c r="B8752" s="54">
        <v>32988</v>
      </c>
      <c r="C8752" s="9">
        <v>8.98</v>
      </c>
    </row>
    <row r="8753" spans="1:3" x14ac:dyDescent="0.25">
      <c r="A8753" s="7" t="str">
        <f t="shared" si="136"/>
        <v>1990.2</v>
      </c>
      <c r="B8753" s="54">
        <v>32987</v>
      </c>
      <c r="C8753" s="9">
        <v>8.98</v>
      </c>
    </row>
    <row r="8754" spans="1:3" x14ac:dyDescent="0.25">
      <c r="A8754" s="7" t="str">
        <f t="shared" si="136"/>
        <v>1990.2</v>
      </c>
      <c r="B8754" s="54">
        <v>32986</v>
      </c>
      <c r="C8754" s="9">
        <v>8.9600000000000009</v>
      </c>
    </row>
    <row r="8755" spans="1:3" x14ac:dyDescent="0.25">
      <c r="A8755" s="7" t="str">
        <f t="shared" si="136"/>
        <v>1990.2</v>
      </c>
      <c r="B8755" s="54">
        <v>32983</v>
      </c>
      <c r="C8755" s="9">
        <v>8.93</v>
      </c>
    </row>
    <row r="8756" spans="1:3" x14ac:dyDescent="0.25">
      <c r="A8756" s="7" t="str">
        <f t="shared" si="136"/>
        <v>1990.2</v>
      </c>
      <c r="B8756" s="54">
        <v>32982</v>
      </c>
      <c r="C8756" s="9">
        <v>8.86</v>
      </c>
    </row>
    <row r="8757" spans="1:3" x14ac:dyDescent="0.25">
      <c r="A8757" s="7" t="str">
        <f t="shared" si="136"/>
        <v>1990.2</v>
      </c>
      <c r="B8757" s="54">
        <v>32981</v>
      </c>
      <c r="C8757" s="9">
        <v>8.85</v>
      </c>
    </row>
    <row r="8758" spans="1:3" x14ac:dyDescent="0.25">
      <c r="A8758" s="7" t="str">
        <f t="shared" si="136"/>
        <v>1990.2</v>
      </c>
      <c r="B8758" s="54">
        <v>32980</v>
      </c>
      <c r="C8758" s="9">
        <v>8.74</v>
      </c>
    </row>
    <row r="8759" spans="1:3" x14ac:dyDescent="0.25">
      <c r="A8759" s="7" t="str">
        <f t="shared" si="136"/>
        <v>1990.2</v>
      </c>
      <c r="B8759" s="54">
        <v>32979</v>
      </c>
      <c r="C8759" s="9">
        <v>8.64</v>
      </c>
    </row>
    <row r="8760" spans="1:3" x14ac:dyDescent="0.25">
      <c r="A8760" s="7" t="str">
        <f t="shared" si="136"/>
        <v>1990.2</v>
      </c>
      <c r="B8760" s="54">
        <v>32975</v>
      </c>
      <c r="C8760" s="9">
        <v>8.6</v>
      </c>
    </row>
    <row r="8761" spans="1:3" x14ac:dyDescent="0.25">
      <c r="A8761" s="7" t="str">
        <f t="shared" si="136"/>
        <v>1990.2</v>
      </c>
      <c r="B8761" s="54">
        <v>32974</v>
      </c>
      <c r="C8761" s="9">
        <v>8.58</v>
      </c>
    </row>
    <row r="8762" spans="1:3" x14ac:dyDescent="0.25">
      <c r="A8762" s="7" t="str">
        <f t="shared" si="136"/>
        <v>1990.2</v>
      </c>
      <c r="B8762" s="54">
        <v>32973</v>
      </c>
      <c r="C8762" s="9">
        <v>8.57</v>
      </c>
    </row>
    <row r="8763" spans="1:3" x14ac:dyDescent="0.25">
      <c r="A8763" s="7" t="str">
        <f t="shared" si="136"/>
        <v>1990.2</v>
      </c>
      <c r="B8763" s="54">
        <v>32972</v>
      </c>
      <c r="C8763" s="9">
        <v>8.5500000000000007</v>
      </c>
    </row>
    <row r="8764" spans="1:3" x14ac:dyDescent="0.25">
      <c r="A8764" s="7" t="str">
        <f t="shared" si="136"/>
        <v>1990.2</v>
      </c>
      <c r="B8764" s="54">
        <v>32969</v>
      </c>
      <c r="C8764" s="9">
        <v>8.52</v>
      </c>
    </row>
    <row r="8765" spans="1:3" x14ac:dyDescent="0.25">
      <c r="A8765" s="7" t="str">
        <f t="shared" si="136"/>
        <v>1990.2</v>
      </c>
      <c r="B8765" s="54">
        <v>32968</v>
      </c>
      <c r="C8765" s="9">
        <v>8.52</v>
      </c>
    </row>
    <row r="8766" spans="1:3" x14ac:dyDescent="0.25">
      <c r="A8766" s="7" t="str">
        <f t="shared" si="136"/>
        <v>1990.2</v>
      </c>
      <c r="B8766" s="54">
        <v>32967</v>
      </c>
      <c r="C8766" s="9">
        <v>8.52</v>
      </c>
    </row>
    <row r="8767" spans="1:3" x14ac:dyDescent="0.25">
      <c r="A8767" s="7" t="str">
        <f t="shared" si="136"/>
        <v>1990.2</v>
      </c>
      <c r="B8767" s="54">
        <v>32966</v>
      </c>
      <c r="C8767" s="9">
        <v>8.61</v>
      </c>
    </row>
    <row r="8768" spans="1:3" x14ac:dyDescent="0.25">
      <c r="A8768" s="7" t="str">
        <f t="shared" si="136"/>
        <v>1990.2</v>
      </c>
      <c r="B8768" s="54">
        <v>32965</v>
      </c>
      <c r="C8768" s="9">
        <v>8.6300000000000008</v>
      </c>
    </row>
    <row r="8769" spans="1:3" x14ac:dyDescent="0.25">
      <c r="A8769" s="7" t="str">
        <f t="shared" si="136"/>
        <v>1990.1</v>
      </c>
      <c r="B8769" s="54">
        <v>32962</v>
      </c>
      <c r="C8769" s="9">
        <v>8.6300000000000008</v>
      </c>
    </row>
    <row r="8770" spans="1:3" x14ac:dyDescent="0.25">
      <c r="A8770" s="7" t="str">
        <f t="shared" si="136"/>
        <v>1990.1</v>
      </c>
      <c r="B8770" s="54">
        <v>32961</v>
      </c>
      <c r="C8770" s="9">
        <v>8.58</v>
      </c>
    </row>
    <row r="8771" spans="1:3" x14ac:dyDescent="0.25">
      <c r="A8771" s="7" t="str">
        <f t="shared" si="136"/>
        <v>1990.1</v>
      </c>
      <c r="B8771" s="54">
        <v>32960</v>
      </c>
      <c r="C8771" s="9">
        <v>8.4700000000000006</v>
      </c>
    </row>
    <row r="8772" spans="1:3" x14ac:dyDescent="0.25">
      <c r="A8772" s="7" t="str">
        <f t="shared" ref="A8772:A8835" si="137">YEAR(B8772)&amp;"."&amp;INT((MONTH(B8772)-1)/3)+1</f>
        <v>1990.1</v>
      </c>
      <c r="B8772" s="54">
        <v>32959</v>
      </c>
      <c r="C8772" s="9">
        <v>8.48</v>
      </c>
    </row>
    <row r="8773" spans="1:3" x14ac:dyDescent="0.25">
      <c r="A8773" s="7" t="str">
        <f t="shared" si="137"/>
        <v>1990.1</v>
      </c>
      <c r="B8773" s="54">
        <v>32958</v>
      </c>
      <c r="C8773" s="9">
        <v>8.4700000000000006</v>
      </c>
    </row>
    <row r="8774" spans="1:3" x14ac:dyDescent="0.25">
      <c r="A8774" s="7" t="str">
        <f t="shared" si="137"/>
        <v>1990.1</v>
      </c>
      <c r="B8774" s="54">
        <v>32955</v>
      </c>
      <c r="C8774" s="9">
        <v>8.48</v>
      </c>
    </row>
    <row r="8775" spans="1:3" x14ac:dyDescent="0.25">
      <c r="A8775" s="7" t="str">
        <f t="shared" si="137"/>
        <v>1990.1</v>
      </c>
      <c r="B8775" s="54">
        <v>32954</v>
      </c>
      <c r="C8775" s="9">
        <v>8.49</v>
      </c>
    </row>
    <row r="8776" spans="1:3" x14ac:dyDescent="0.25">
      <c r="A8776" s="7" t="str">
        <f t="shared" si="137"/>
        <v>1990.1</v>
      </c>
      <c r="B8776" s="54">
        <v>32953</v>
      </c>
      <c r="C8776" s="9">
        <v>8.4700000000000006</v>
      </c>
    </row>
    <row r="8777" spans="1:3" x14ac:dyDescent="0.25">
      <c r="A8777" s="7" t="str">
        <f t="shared" si="137"/>
        <v>1990.1</v>
      </c>
      <c r="B8777" s="54">
        <v>32952</v>
      </c>
      <c r="C8777" s="9">
        <v>8.4700000000000006</v>
      </c>
    </row>
    <row r="8778" spans="1:3" x14ac:dyDescent="0.25">
      <c r="A8778" s="7" t="str">
        <f t="shared" si="137"/>
        <v>1990.1</v>
      </c>
      <c r="B8778" s="54">
        <v>32951</v>
      </c>
      <c r="C8778" s="9">
        <v>8.5399999999999991</v>
      </c>
    </row>
    <row r="8779" spans="1:3" x14ac:dyDescent="0.25">
      <c r="A8779" s="7" t="str">
        <f t="shared" si="137"/>
        <v>1990.1</v>
      </c>
      <c r="B8779" s="54">
        <v>32948</v>
      </c>
      <c r="C8779" s="9">
        <v>8.5500000000000007</v>
      </c>
    </row>
    <row r="8780" spans="1:3" x14ac:dyDescent="0.25">
      <c r="A8780" s="7" t="str">
        <f t="shared" si="137"/>
        <v>1990.1</v>
      </c>
      <c r="B8780" s="54">
        <v>32947</v>
      </c>
      <c r="C8780" s="9">
        <v>8.6300000000000008</v>
      </c>
    </row>
    <row r="8781" spans="1:3" x14ac:dyDescent="0.25">
      <c r="A8781" s="7" t="str">
        <f t="shared" si="137"/>
        <v>1990.1</v>
      </c>
      <c r="B8781" s="54">
        <v>32946</v>
      </c>
      <c r="C8781" s="9">
        <v>8.61</v>
      </c>
    </row>
    <row r="8782" spans="1:3" x14ac:dyDescent="0.25">
      <c r="A8782" s="7" t="str">
        <f t="shared" si="137"/>
        <v>1990.1</v>
      </c>
      <c r="B8782" s="54">
        <v>32945</v>
      </c>
      <c r="C8782" s="9">
        <v>8.7200000000000006</v>
      </c>
    </row>
    <row r="8783" spans="1:3" x14ac:dyDescent="0.25">
      <c r="A8783" s="7" t="str">
        <f t="shared" si="137"/>
        <v>1990.1</v>
      </c>
      <c r="B8783" s="54">
        <v>32944</v>
      </c>
      <c r="C8783" s="9">
        <v>8.6199999999999992</v>
      </c>
    </row>
    <row r="8784" spans="1:3" x14ac:dyDescent="0.25">
      <c r="A8784" s="7" t="str">
        <f t="shared" si="137"/>
        <v>1990.1</v>
      </c>
      <c r="B8784" s="54">
        <v>32941</v>
      </c>
      <c r="C8784" s="9">
        <v>8.6300000000000008</v>
      </c>
    </row>
    <row r="8785" spans="1:3" x14ac:dyDescent="0.25">
      <c r="A8785" s="7" t="str">
        <f t="shared" si="137"/>
        <v>1990.1</v>
      </c>
      <c r="B8785" s="54">
        <v>32940</v>
      </c>
      <c r="C8785" s="9">
        <v>8.56</v>
      </c>
    </row>
    <row r="8786" spans="1:3" x14ac:dyDescent="0.25">
      <c r="A8786" s="7" t="str">
        <f t="shared" si="137"/>
        <v>1990.1</v>
      </c>
      <c r="B8786" s="54">
        <v>32939</v>
      </c>
      <c r="C8786" s="9">
        <v>8.58</v>
      </c>
    </row>
    <row r="8787" spans="1:3" x14ac:dyDescent="0.25">
      <c r="A8787" s="7" t="str">
        <f t="shared" si="137"/>
        <v>1990.1</v>
      </c>
      <c r="B8787" s="54">
        <v>32938</v>
      </c>
      <c r="C8787" s="9">
        <v>8.59</v>
      </c>
    </row>
    <row r="8788" spans="1:3" x14ac:dyDescent="0.25">
      <c r="A8788" s="7" t="str">
        <f t="shared" si="137"/>
        <v>1990.1</v>
      </c>
      <c r="B8788" s="54">
        <v>32937</v>
      </c>
      <c r="C8788" s="9">
        <v>8.66</v>
      </c>
    </row>
    <row r="8789" spans="1:3" x14ac:dyDescent="0.25">
      <c r="A8789" s="7" t="str">
        <f t="shared" si="137"/>
        <v>1990.1</v>
      </c>
      <c r="B8789" s="54">
        <v>32934</v>
      </c>
      <c r="C8789" s="9">
        <v>8.5500000000000007</v>
      </c>
    </row>
    <row r="8790" spans="1:3" x14ac:dyDescent="0.25">
      <c r="A8790" s="7" t="str">
        <f t="shared" si="137"/>
        <v>1990.1</v>
      </c>
      <c r="B8790" s="54">
        <v>32933</v>
      </c>
      <c r="C8790" s="9">
        <v>8.61</v>
      </c>
    </row>
    <row r="8791" spans="1:3" x14ac:dyDescent="0.25">
      <c r="A8791" s="7" t="str">
        <f t="shared" si="137"/>
        <v>1990.1</v>
      </c>
      <c r="B8791" s="54">
        <v>32932</v>
      </c>
      <c r="C8791" s="9">
        <v>8.5399999999999991</v>
      </c>
    </row>
    <row r="8792" spans="1:3" x14ac:dyDescent="0.25">
      <c r="A8792" s="7" t="str">
        <f t="shared" si="137"/>
        <v>1990.1</v>
      </c>
      <c r="B8792" s="54">
        <v>32931</v>
      </c>
      <c r="C8792" s="9">
        <v>8.4499999999999993</v>
      </c>
    </row>
    <row r="8793" spans="1:3" x14ac:dyDescent="0.25">
      <c r="A8793" s="7" t="str">
        <f t="shared" si="137"/>
        <v>1990.1</v>
      </c>
      <c r="B8793" s="54">
        <v>32930</v>
      </c>
      <c r="C8793" s="9">
        <v>8.49</v>
      </c>
    </row>
    <row r="8794" spans="1:3" x14ac:dyDescent="0.25">
      <c r="A8794" s="7" t="str">
        <f t="shared" si="137"/>
        <v>1990.1</v>
      </c>
      <c r="B8794" s="54">
        <v>32927</v>
      </c>
      <c r="C8794" s="9">
        <v>8.56</v>
      </c>
    </row>
    <row r="8795" spans="1:3" x14ac:dyDescent="0.25">
      <c r="A8795" s="7" t="str">
        <f t="shared" si="137"/>
        <v>1990.1</v>
      </c>
      <c r="B8795" s="54">
        <v>32926</v>
      </c>
      <c r="C8795" s="9">
        <v>8.56</v>
      </c>
    </row>
    <row r="8796" spans="1:3" x14ac:dyDescent="0.25">
      <c r="A8796" s="7" t="str">
        <f t="shared" si="137"/>
        <v>1990.1</v>
      </c>
      <c r="B8796" s="54">
        <v>32925</v>
      </c>
      <c r="C8796" s="9">
        <v>8.66</v>
      </c>
    </row>
    <row r="8797" spans="1:3" x14ac:dyDescent="0.25">
      <c r="A8797" s="7" t="str">
        <f t="shared" si="137"/>
        <v>1990.1</v>
      </c>
      <c r="B8797" s="54">
        <v>32924</v>
      </c>
      <c r="C8797" s="9">
        <v>8.66</v>
      </c>
    </row>
    <row r="8798" spans="1:3" x14ac:dyDescent="0.25">
      <c r="A8798" s="7" t="str">
        <f t="shared" si="137"/>
        <v>1990.1</v>
      </c>
      <c r="B8798" s="54">
        <v>32920</v>
      </c>
      <c r="C8798" s="9">
        <v>8.4600000000000009</v>
      </c>
    </row>
    <row r="8799" spans="1:3" x14ac:dyDescent="0.25">
      <c r="A8799" s="7" t="str">
        <f t="shared" si="137"/>
        <v>1990.1</v>
      </c>
      <c r="B8799" s="54">
        <v>32919</v>
      </c>
      <c r="C8799" s="9">
        <v>8.4700000000000006</v>
      </c>
    </row>
    <row r="8800" spans="1:3" x14ac:dyDescent="0.25">
      <c r="A8800" s="7" t="str">
        <f t="shared" si="137"/>
        <v>1990.1</v>
      </c>
      <c r="B8800" s="54">
        <v>32918</v>
      </c>
      <c r="C8800" s="9">
        <v>8.41</v>
      </c>
    </row>
    <row r="8801" spans="1:3" x14ac:dyDescent="0.25">
      <c r="A8801" s="7" t="str">
        <f t="shared" si="137"/>
        <v>1990.1</v>
      </c>
      <c r="B8801" s="54">
        <v>32917</v>
      </c>
      <c r="C8801" s="9">
        <v>8.39</v>
      </c>
    </row>
    <row r="8802" spans="1:3" x14ac:dyDescent="0.25">
      <c r="A8802" s="7" t="str">
        <f t="shared" si="137"/>
        <v>1990.1</v>
      </c>
      <c r="B8802" s="54">
        <v>32916</v>
      </c>
      <c r="C8802" s="9">
        <v>8.43</v>
      </c>
    </row>
    <row r="8803" spans="1:3" x14ac:dyDescent="0.25">
      <c r="A8803" s="7" t="str">
        <f t="shared" si="137"/>
        <v>1990.1</v>
      </c>
      <c r="B8803" s="54">
        <v>32913</v>
      </c>
      <c r="C8803" s="9">
        <v>8.36</v>
      </c>
    </row>
    <row r="8804" spans="1:3" x14ac:dyDescent="0.25">
      <c r="A8804" s="7" t="str">
        <f t="shared" si="137"/>
        <v>1990.1</v>
      </c>
      <c r="B8804" s="54">
        <v>32912</v>
      </c>
      <c r="C8804" s="9">
        <v>8.5</v>
      </c>
    </row>
    <row r="8805" spans="1:3" x14ac:dyDescent="0.25">
      <c r="A8805" s="7" t="str">
        <f t="shared" si="137"/>
        <v>1990.1</v>
      </c>
      <c r="B8805" s="54">
        <v>32911</v>
      </c>
      <c r="C8805" s="9">
        <v>8.57</v>
      </c>
    </row>
    <row r="8806" spans="1:3" x14ac:dyDescent="0.25">
      <c r="A8806" s="7" t="str">
        <f t="shared" si="137"/>
        <v>1990.1</v>
      </c>
      <c r="B8806" s="54">
        <v>32910</v>
      </c>
      <c r="C8806" s="9">
        <v>8.58</v>
      </c>
    </row>
    <row r="8807" spans="1:3" x14ac:dyDescent="0.25">
      <c r="A8807" s="7" t="str">
        <f t="shared" si="137"/>
        <v>1990.1</v>
      </c>
      <c r="B8807" s="54">
        <v>32909</v>
      </c>
      <c r="C8807" s="9">
        <v>8.5299999999999994</v>
      </c>
    </row>
    <row r="8808" spans="1:3" x14ac:dyDescent="0.25">
      <c r="A8808" s="7" t="str">
        <f t="shared" si="137"/>
        <v>1990.1</v>
      </c>
      <c r="B8808" s="54">
        <v>32906</v>
      </c>
      <c r="C8808" s="9">
        <v>8.51</v>
      </c>
    </row>
    <row r="8809" spans="1:3" x14ac:dyDescent="0.25">
      <c r="A8809" s="7" t="str">
        <f t="shared" si="137"/>
        <v>1990.1</v>
      </c>
      <c r="B8809" s="54">
        <v>32905</v>
      </c>
      <c r="C8809" s="9">
        <v>8.44</v>
      </c>
    </row>
    <row r="8810" spans="1:3" x14ac:dyDescent="0.25">
      <c r="A8810" s="7" t="str">
        <f t="shared" si="137"/>
        <v>1990.1</v>
      </c>
      <c r="B8810" s="54">
        <v>32904</v>
      </c>
      <c r="C8810" s="9">
        <v>8.4600000000000009</v>
      </c>
    </row>
    <row r="8811" spans="1:3" x14ac:dyDescent="0.25">
      <c r="A8811" s="7" t="str">
        <f t="shared" si="137"/>
        <v>1990.1</v>
      </c>
      <c r="B8811" s="54">
        <v>32903</v>
      </c>
      <c r="C8811" s="9">
        <v>8.5500000000000007</v>
      </c>
    </row>
    <row r="8812" spans="1:3" x14ac:dyDescent="0.25">
      <c r="A8812" s="7" t="str">
        <f t="shared" si="137"/>
        <v>1990.1</v>
      </c>
      <c r="B8812" s="54">
        <v>32902</v>
      </c>
      <c r="C8812" s="9">
        <v>8.5399999999999991</v>
      </c>
    </row>
    <row r="8813" spans="1:3" x14ac:dyDescent="0.25">
      <c r="A8813" s="7" t="str">
        <f t="shared" si="137"/>
        <v>1990.1</v>
      </c>
      <c r="B8813" s="54">
        <v>32899</v>
      </c>
      <c r="C8813" s="9">
        <v>8.5500000000000007</v>
      </c>
    </row>
    <row r="8814" spans="1:3" x14ac:dyDescent="0.25">
      <c r="A8814" s="7" t="str">
        <f t="shared" si="137"/>
        <v>1990.1</v>
      </c>
      <c r="B8814" s="54">
        <v>32898</v>
      </c>
      <c r="C8814" s="9">
        <v>8.4600000000000009</v>
      </c>
    </row>
    <row r="8815" spans="1:3" x14ac:dyDescent="0.25">
      <c r="A8815" s="7" t="str">
        <f t="shared" si="137"/>
        <v>1990.1</v>
      </c>
      <c r="B8815" s="54">
        <v>32897</v>
      </c>
      <c r="C8815" s="9">
        <v>8.41</v>
      </c>
    </row>
    <row r="8816" spans="1:3" x14ac:dyDescent="0.25">
      <c r="A8816" s="7" t="str">
        <f t="shared" si="137"/>
        <v>1990.1</v>
      </c>
      <c r="B8816" s="54">
        <v>32896</v>
      </c>
      <c r="C8816" s="9">
        <v>8.2899999999999991</v>
      </c>
    </row>
    <row r="8817" spans="1:3" x14ac:dyDescent="0.25">
      <c r="A8817" s="7" t="str">
        <f t="shared" si="137"/>
        <v>1990.1</v>
      </c>
      <c r="B8817" s="54">
        <v>32895</v>
      </c>
      <c r="C8817" s="9">
        <v>8.31</v>
      </c>
    </row>
    <row r="8818" spans="1:3" x14ac:dyDescent="0.25">
      <c r="A8818" s="7" t="str">
        <f t="shared" si="137"/>
        <v>1990.1</v>
      </c>
      <c r="B8818" s="54">
        <v>32892</v>
      </c>
      <c r="C8818" s="9">
        <v>8.2899999999999991</v>
      </c>
    </row>
    <row r="8819" spans="1:3" x14ac:dyDescent="0.25">
      <c r="A8819" s="7" t="str">
        <f t="shared" si="137"/>
        <v>1990.1</v>
      </c>
      <c r="B8819" s="54">
        <v>32891</v>
      </c>
      <c r="C8819" s="9">
        <v>8.35</v>
      </c>
    </row>
    <row r="8820" spans="1:3" x14ac:dyDescent="0.25">
      <c r="A8820" s="7" t="str">
        <f t="shared" si="137"/>
        <v>1990.1</v>
      </c>
      <c r="B8820" s="54">
        <v>32890</v>
      </c>
      <c r="C8820" s="9">
        <v>8.25</v>
      </c>
    </row>
    <row r="8821" spans="1:3" x14ac:dyDescent="0.25">
      <c r="A8821" s="7" t="str">
        <f t="shared" si="137"/>
        <v>1990.1</v>
      </c>
      <c r="B8821" s="54">
        <v>32889</v>
      </c>
      <c r="C8821" s="9">
        <v>8.25</v>
      </c>
    </row>
    <row r="8822" spans="1:3" x14ac:dyDescent="0.25">
      <c r="A8822" s="7" t="str">
        <f t="shared" si="137"/>
        <v>1990.1</v>
      </c>
      <c r="B8822" s="54">
        <v>32888</v>
      </c>
      <c r="C8822" s="9">
        <v>8.18</v>
      </c>
    </row>
    <row r="8823" spans="1:3" x14ac:dyDescent="0.25">
      <c r="A8823" s="7" t="str">
        <f t="shared" si="137"/>
        <v>1990.1</v>
      </c>
      <c r="B8823" s="54">
        <v>32885</v>
      </c>
      <c r="C8823" s="9">
        <v>8.17</v>
      </c>
    </row>
    <row r="8824" spans="1:3" x14ac:dyDescent="0.25">
      <c r="A8824" s="7" t="str">
        <f t="shared" si="137"/>
        <v>1990.1</v>
      </c>
      <c r="B8824" s="54">
        <v>32884</v>
      </c>
      <c r="C8824" s="9">
        <v>8.11</v>
      </c>
    </row>
    <row r="8825" spans="1:3" x14ac:dyDescent="0.25">
      <c r="A8825" s="7" t="str">
        <f t="shared" si="137"/>
        <v>1990.1</v>
      </c>
      <c r="B8825" s="54">
        <v>32883</v>
      </c>
      <c r="C8825" s="9">
        <v>8.11</v>
      </c>
    </row>
    <row r="8826" spans="1:3" x14ac:dyDescent="0.25">
      <c r="A8826" s="7" t="str">
        <f t="shared" si="137"/>
        <v>1990.1</v>
      </c>
      <c r="B8826" s="54">
        <v>32882</v>
      </c>
      <c r="C8826" s="9">
        <v>8.1</v>
      </c>
    </row>
    <row r="8827" spans="1:3" x14ac:dyDescent="0.25">
      <c r="A8827" s="7" t="str">
        <f t="shared" si="137"/>
        <v>1990.1</v>
      </c>
      <c r="B8827" s="54">
        <v>32881</v>
      </c>
      <c r="C8827" s="9">
        <v>8.09</v>
      </c>
    </row>
    <row r="8828" spans="1:3" x14ac:dyDescent="0.25">
      <c r="A8828" s="7" t="str">
        <f t="shared" si="137"/>
        <v>1990.1</v>
      </c>
      <c r="B8828" s="54">
        <v>32878</v>
      </c>
      <c r="C8828" s="9">
        <v>8.06</v>
      </c>
    </row>
    <row r="8829" spans="1:3" x14ac:dyDescent="0.25">
      <c r="A8829" s="7" t="str">
        <f t="shared" si="137"/>
        <v>1990.1</v>
      </c>
      <c r="B8829" s="54">
        <v>32877</v>
      </c>
      <c r="C8829" s="9">
        <v>8.0399999999999991</v>
      </c>
    </row>
    <row r="8830" spans="1:3" x14ac:dyDescent="0.25">
      <c r="A8830" s="7" t="str">
        <f t="shared" si="137"/>
        <v>1990.1</v>
      </c>
      <c r="B8830" s="54">
        <v>32876</v>
      </c>
      <c r="C8830" s="9">
        <v>8.0399999999999991</v>
      </c>
    </row>
    <row r="8831" spans="1:3" x14ac:dyDescent="0.25">
      <c r="A8831" s="7" t="str">
        <f t="shared" si="137"/>
        <v>1990.1</v>
      </c>
      <c r="B8831" s="54">
        <v>32875</v>
      </c>
      <c r="C8831" s="9">
        <v>8</v>
      </c>
    </row>
    <row r="8832" spans="1:3" x14ac:dyDescent="0.25">
      <c r="A8832" s="7" t="str">
        <f t="shared" si="137"/>
        <v>1989.4</v>
      </c>
      <c r="B8832" s="54">
        <v>32871</v>
      </c>
      <c r="C8832" s="9">
        <v>7.98</v>
      </c>
    </row>
    <row r="8833" spans="1:3" x14ac:dyDescent="0.25">
      <c r="A8833" s="7" t="str">
        <f t="shared" si="137"/>
        <v>1989.4</v>
      </c>
      <c r="B8833" s="54">
        <v>32870</v>
      </c>
      <c r="C8833" s="9">
        <v>7.97</v>
      </c>
    </row>
    <row r="8834" spans="1:3" x14ac:dyDescent="0.25">
      <c r="A8834" s="7" t="str">
        <f t="shared" si="137"/>
        <v>1989.4</v>
      </c>
      <c r="B8834" s="54">
        <v>32869</v>
      </c>
      <c r="C8834" s="9">
        <v>7.98</v>
      </c>
    </row>
    <row r="8835" spans="1:3" x14ac:dyDescent="0.25">
      <c r="A8835" s="7" t="str">
        <f t="shared" si="137"/>
        <v>1989.4</v>
      </c>
      <c r="B8835" s="54">
        <v>32868</v>
      </c>
      <c r="C8835" s="9">
        <v>8</v>
      </c>
    </row>
    <row r="8836" spans="1:3" x14ac:dyDescent="0.25">
      <c r="A8836" s="7" t="str">
        <f t="shared" ref="A8836:A8899" si="138">YEAR(B8836)&amp;"."&amp;INT((MONTH(B8836)-1)/3)+1</f>
        <v>1989.4</v>
      </c>
      <c r="B8836" s="54">
        <v>32864</v>
      </c>
      <c r="C8836" s="9">
        <v>7.88</v>
      </c>
    </row>
    <row r="8837" spans="1:3" x14ac:dyDescent="0.25">
      <c r="A8837" s="7" t="str">
        <f t="shared" si="138"/>
        <v>1989.4</v>
      </c>
      <c r="B8837" s="54">
        <v>32863</v>
      </c>
      <c r="C8837" s="9">
        <v>7.86</v>
      </c>
    </row>
    <row r="8838" spans="1:3" x14ac:dyDescent="0.25">
      <c r="A8838" s="7" t="str">
        <f t="shared" si="138"/>
        <v>1989.4</v>
      </c>
      <c r="B8838" s="54">
        <v>32862</v>
      </c>
      <c r="C8838" s="9">
        <v>7.84</v>
      </c>
    </row>
    <row r="8839" spans="1:3" x14ac:dyDescent="0.25">
      <c r="A8839" s="7" t="str">
        <f t="shared" si="138"/>
        <v>1989.4</v>
      </c>
      <c r="B8839" s="54">
        <v>32861</v>
      </c>
      <c r="C8839" s="9">
        <v>7.85</v>
      </c>
    </row>
    <row r="8840" spans="1:3" x14ac:dyDescent="0.25">
      <c r="A8840" s="7" t="str">
        <f t="shared" si="138"/>
        <v>1989.4</v>
      </c>
      <c r="B8840" s="54">
        <v>32860</v>
      </c>
      <c r="C8840" s="9">
        <v>7.83</v>
      </c>
    </row>
    <row r="8841" spans="1:3" x14ac:dyDescent="0.25">
      <c r="A8841" s="7" t="str">
        <f t="shared" si="138"/>
        <v>1989.4</v>
      </c>
      <c r="B8841" s="54">
        <v>32857</v>
      </c>
      <c r="C8841" s="9">
        <v>7.86</v>
      </c>
    </row>
    <row r="8842" spans="1:3" x14ac:dyDescent="0.25">
      <c r="A8842" s="7" t="str">
        <f t="shared" si="138"/>
        <v>1989.4</v>
      </c>
      <c r="B8842" s="54">
        <v>32856</v>
      </c>
      <c r="C8842" s="9">
        <v>7.85</v>
      </c>
    </row>
    <row r="8843" spans="1:3" x14ac:dyDescent="0.25">
      <c r="A8843" s="7" t="str">
        <f t="shared" si="138"/>
        <v>1989.4</v>
      </c>
      <c r="B8843" s="54">
        <v>32855</v>
      </c>
      <c r="C8843" s="9">
        <v>7.88</v>
      </c>
    </row>
    <row r="8844" spans="1:3" x14ac:dyDescent="0.25">
      <c r="A8844" s="7" t="str">
        <f t="shared" si="138"/>
        <v>1989.4</v>
      </c>
      <c r="B8844" s="54">
        <v>32854</v>
      </c>
      <c r="C8844" s="9">
        <v>7.9</v>
      </c>
    </row>
    <row r="8845" spans="1:3" x14ac:dyDescent="0.25">
      <c r="A8845" s="7" t="str">
        <f t="shared" si="138"/>
        <v>1989.4</v>
      </c>
      <c r="B8845" s="54">
        <v>32853</v>
      </c>
      <c r="C8845" s="9">
        <v>7.89</v>
      </c>
    </row>
    <row r="8846" spans="1:3" x14ac:dyDescent="0.25">
      <c r="A8846" s="7" t="str">
        <f t="shared" si="138"/>
        <v>1989.4</v>
      </c>
      <c r="B8846" s="54">
        <v>32850</v>
      </c>
      <c r="C8846" s="9">
        <v>7.88</v>
      </c>
    </row>
    <row r="8847" spans="1:3" x14ac:dyDescent="0.25">
      <c r="A8847" s="7" t="str">
        <f t="shared" si="138"/>
        <v>1989.4</v>
      </c>
      <c r="B8847" s="54">
        <v>32849</v>
      </c>
      <c r="C8847" s="9">
        <v>7.93</v>
      </c>
    </row>
    <row r="8848" spans="1:3" x14ac:dyDescent="0.25">
      <c r="A8848" s="7" t="str">
        <f t="shared" si="138"/>
        <v>1989.4</v>
      </c>
      <c r="B8848" s="54">
        <v>32848</v>
      </c>
      <c r="C8848" s="9">
        <v>7.91</v>
      </c>
    </row>
    <row r="8849" spans="1:3" x14ac:dyDescent="0.25">
      <c r="A8849" s="7" t="str">
        <f t="shared" si="138"/>
        <v>1989.4</v>
      </c>
      <c r="B8849" s="54">
        <v>32847</v>
      </c>
      <c r="C8849" s="9">
        <v>7.88</v>
      </c>
    </row>
    <row r="8850" spans="1:3" x14ac:dyDescent="0.25">
      <c r="A8850" s="7" t="str">
        <f t="shared" si="138"/>
        <v>1989.4</v>
      </c>
      <c r="B8850" s="54">
        <v>32846</v>
      </c>
      <c r="C8850" s="9">
        <v>7.88</v>
      </c>
    </row>
    <row r="8851" spans="1:3" x14ac:dyDescent="0.25">
      <c r="A8851" s="7" t="str">
        <f t="shared" si="138"/>
        <v>1989.4</v>
      </c>
      <c r="B8851" s="54">
        <v>32843</v>
      </c>
      <c r="C8851" s="9">
        <v>7.88</v>
      </c>
    </row>
    <row r="8852" spans="1:3" x14ac:dyDescent="0.25">
      <c r="A8852" s="7" t="str">
        <f t="shared" si="138"/>
        <v>1989.4</v>
      </c>
      <c r="B8852" s="54">
        <v>32842</v>
      </c>
      <c r="C8852" s="9">
        <v>7.9</v>
      </c>
    </row>
    <row r="8853" spans="1:3" x14ac:dyDescent="0.25">
      <c r="A8853" s="7" t="str">
        <f t="shared" si="138"/>
        <v>1989.4</v>
      </c>
      <c r="B8853" s="54">
        <v>32841</v>
      </c>
      <c r="C8853" s="9">
        <v>7.93</v>
      </c>
    </row>
    <row r="8854" spans="1:3" x14ac:dyDescent="0.25">
      <c r="A8854" s="7" t="str">
        <f t="shared" si="138"/>
        <v>1989.4</v>
      </c>
      <c r="B8854" s="54">
        <v>32840</v>
      </c>
      <c r="C8854" s="9">
        <v>7.91</v>
      </c>
    </row>
    <row r="8855" spans="1:3" x14ac:dyDescent="0.25">
      <c r="A8855" s="7" t="str">
        <f t="shared" si="138"/>
        <v>1989.4</v>
      </c>
      <c r="B8855" s="54">
        <v>32839</v>
      </c>
      <c r="C8855" s="9">
        <v>7.92</v>
      </c>
    </row>
    <row r="8856" spans="1:3" x14ac:dyDescent="0.25">
      <c r="A8856" s="7" t="str">
        <f t="shared" si="138"/>
        <v>1989.4</v>
      </c>
      <c r="B8856" s="54">
        <v>32836</v>
      </c>
      <c r="C8856" s="9">
        <v>7.88</v>
      </c>
    </row>
    <row r="8857" spans="1:3" x14ac:dyDescent="0.25">
      <c r="A8857" s="7" t="str">
        <f t="shared" si="138"/>
        <v>1989.4</v>
      </c>
      <c r="B8857" s="54">
        <v>32835</v>
      </c>
      <c r="C8857" s="9">
        <v>7.87</v>
      </c>
    </row>
    <row r="8858" spans="1:3" x14ac:dyDescent="0.25">
      <c r="A8858" s="7" t="str">
        <f t="shared" si="138"/>
        <v>1989.4</v>
      </c>
      <c r="B8858" s="54">
        <v>32834</v>
      </c>
      <c r="C8858" s="9">
        <v>7.88</v>
      </c>
    </row>
    <row r="8859" spans="1:3" x14ac:dyDescent="0.25">
      <c r="A8859" s="7" t="str">
        <f t="shared" si="138"/>
        <v>1989.4</v>
      </c>
      <c r="B8859" s="54">
        <v>32833</v>
      </c>
      <c r="C8859" s="9">
        <v>7.91</v>
      </c>
    </row>
    <row r="8860" spans="1:3" x14ac:dyDescent="0.25">
      <c r="A8860" s="7" t="str">
        <f t="shared" si="138"/>
        <v>1989.4</v>
      </c>
      <c r="B8860" s="54">
        <v>32832</v>
      </c>
      <c r="C8860" s="9">
        <v>7.92</v>
      </c>
    </row>
    <row r="8861" spans="1:3" x14ac:dyDescent="0.25">
      <c r="A8861" s="7" t="str">
        <f t="shared" si="138"/>
        <v>1989.4</v>
      </c>
      <c r="B8861" s="54">
        <v>32829</v>
      </c>
      <c r="C8861" s="9">
        <v>7.94</v>
      </c>
    </row>
    <row r="8862" spans="1:3" x14ac:dyDescent="0.25">
      <c r="A8862" s="7" t="str">
        <f t="shared" si="138"/>
        <v>1989.4</v>
      </c>
      <c r="B8862" s="54">
        <v>32828</v>
      </c>
      <c r="C8862" s="9">
        <v>7.87</v>
      </c>
    </row>
    <row r="8863" spans="1:3" x14ac:dyDescent="0.25">
      <c r="A8863" s="7" t="str">
        <f t="shared" si="138"/>
        <v>1989.4</v>
      </c>
      <c r="B8863" s="54">
        <v>32827</v>
      </c>
      <c r="C8863" s="9">
        <v>7.87</v>
      </c>
    </row>
    <row r="8864" spans="1:3" x14ac:dyDescent="0.25">
      <c r="A8864" s="7" t="str">
        <f t="shared" si="138"/>
        <v>1989.4</v>
      </c>
      <c r="B8864" s="54">
        <v>32826</v>
      </c>
      <c r="C8864" s="9">
        <v>7.9</v>
      </c>
    </row>
    <row r="8865" spans="1:3" x14ac:dyDescent="0.25">
      <c r="A8865" s="7" t="str">
        <f t="shared" si="138"/>
        <v>1989.4</v>
      </c>
      <c r="B8865" s="54">
        <v>32825</v>
      </c>
      <c r="C8865" s="9">
        <v>7.89</v>
      </c>
    </row>
    <row r="8866" spans="1:3" x14ac:dyDescent="0.25">
      <c r="A8866" s="7" t="str">
        <f t="shared" si="138"/>
        <v>1989.4</v>
      </c>
      <c r="B8866" s="54">
        <v>32822</v>
      </c>
      <c r="C8866" s="9">
        <v>7.9</v>
      </c>
    </row>
    <row r="8867" spans="1:3" x14ac:dyDescent="0.25">
      <c r="A8867" s="7" t="str">
        <f t="shared" si="138"/>
        <v>1989.4</v>
      </c>
      <c r="B8867" s="54">
        <v>32821</v>
      </c>
      <c r="C8867" s="9">
        <v>7.91</v>
      </c>
    </row>
    <row r="8868" spans="1:3" x14ac:dyDescent="0.25">
      <c r="A8868" s="7" t="str">
        <f t="shared" si="138"/>
        <v>1989.4</v>
      </c>
      <c r="B8868" s="54">
        <v>32820</v>
      </c>
      <c r="C8868" s="9">
        <v>7.88</v>
      </c>
    </row>
    <row r="8869" spans="1:3" x14ac:dyDescent="0.25">
      <c r="A8869" s="7" t="str">
        <f t="shared" si="138"/>
        <v>1989.4</v>
      </c>
      <c r="B8869" s="54">
        <v>32819</v>
      </c>
      <c r="C8869" s="9">
        <v>7.88</v>
      </c>
    </row>
    <row r="8870" spans="1:3" x14ac:dyDescent="0.25">
      <c r="A8870" s="7" t="str">
        <f t="shared" si="138"/>
        <v>1989.4</v>
      </c>
      <c r="B8870" s="54">
        <v>32818</v>
      </c>
      <c r="C8870" s="9">
        <v>7.97</v>
      </c>
    </row>
    <row r="8871" spans="1:3" x14ac:dyDescent="0.25">
      <c r="A8871" s="7" t="str">
        <f t="shared" si="138"/>
        <v>1989.4</v>
      </c>
      <c r="B8871" s="54">
        <v>32815</v>
      </c>
      <c r="C8871" s="9">
        <v>7.92</v>
      </c>
    </row>
    <row r="8872" spans="1:3" x14ac:dyDescent="0.25">
      <c r="A8872" s="7" t="str">
        <f t="shared" si="138"/>
        <v>1989.4</v>
      </c>
      <c r="B8872" s="54">
        <v>32814</v>
      </c>
      <c r="C8872" s="9">
        <v>7.88</v>
      </c>
    </row>
    <row r="8873" spans="1:3" x14ac:dyDescent="0.25">
      <c r="A8873" s="7" t="str">
        <f t="shared" si="138"/>
        <v>1989.4</v>
      </c>
      <c r="B8873" s="54">
        <v>32813</v>
      </c>
      <c r="C8873" s="9">
        <v>7.89</v>
      </c>
    </row>
    <row r="8874" spans="1:3" x14ac:dyDescent="0.25">
      <c r="A8874" s="7" t="str">
        <f t="shared" si="138"/>
        <v>1989.4</v>
      </c>
      <c r="B8874" s="54">
        <v>32812</v>
      </c>
      <c r="C8874" s="9">
        <v>7.92</v>
      </c>
    </row>
    <row r="8875" spans="1:3" x14ac:dyDescent="0.25">
      <c r="A8875" s="7" t="str">
        <f t="shared" si="138"/>
        <v>1989.4</v>
      </c>
      <c r="B8875" s="54">
        <v>32811</v>
      </c>
      <c r="C8875" s="9">
        <v>7.93</v>
      </c>
    </row>
    <row r="8876" spans="1:3" x14ac:dyDescent="0.25">
      <c r="A8876" s="7" t="str">
        <f t="shared" si="138"/>
        <v>1989.4</v>
      </c>
      <c r="B8876" s="54">
        <v>32808</v>
      </c>
      <c r="C8876" s="9">
        <v>7.95</v>
      </c>
    </row>
    <row r="8877" spans="1:3" x14ac:dyDescent="0.25">
      <c r="A8877" s="7" t="str">
        <f t="shared" si="138"/>
        <v>1989.4</v>
      </c>
      <c r="B8877" s="54">
        <v>32807</v>
      </c>
      <c r="C8877" s="9">
        <v>7.89</v>
      </c>
    </row>
    <row r="8878" spans="1:3" x14ac:dyDescent="0.25">
      <c r="A8878" s="7" t="str">
        <f t="shared" si="138"/>
        <v>1989.4</v>
      </c>
      <c r="B8878" s="54">
        <v>32806</v>
      </c>
      <c r="C8878" s="9">
        <v>7.88</v>
      </c>
    </row>
    <row r="8879" spans="1:3" x14ac:dyDescent="0.25">
      <c r="A8879" s="7" t="str">
        <f t="shared" si="138"/>
        <v>1989.4</v>
      </c>
      <c r="B8879" s="54">
        <v>32805</v>
      </c>
      <c r="C8879" s="9">
        <v>7.87</v>
      </c>
    </row>
    <row r="8880" spans="1:3" x14ac:dyDescent="0.25">
      <c r="A8880" s="7" t="str">
        <f t="shared" si="138"/>
        <v>1989.4</v>
      </c>
      <c r="B8880" s="54">
        <v>32804</v>
      </c>
      <c r="C8880" s="9">
        <v>7.94</v>
      </c>
    </row>
    <row r="8881" spans="1:3" x14ac:dyDescent="0.25">
      <c r="A8881" s="7" t="str">
        <f t="shared" si="138"/>
        <v>1989.4</v>
      </c>
      <c r="B8881" s="54">
        <v>32801</v>
      </c>
      <c r="C8881" s="9">
        <v>7.98</v>
      </c>
    </row>
    <row r="8882" spans="1:3" x14ac:dyDescent="0.25">
      <c r="A8882" s="7" t="str">
        <f t="shared" si="138"/>
        <v>1989.4</v>
      </c>
      <c r="B8882" s="54">
        <v>32800</v>
      </c>
      <c r="C8882" s="9">
        <v>7.97</v>
      </c>
    </row>
    <row r="8883" spans="1:3" x14ac:dyDescent="0.25">
      <c r="A8883" s="7" t="str">
        <f t="shared" si="138"/>
        <v>1989.4</v>
      </c>
      <c r="B8883" s="54">
        <v>32799</v>
      </c>
      <c r="C8883" s="9">
        <v>8.0299999999999994</v>
      </c>
    </row>
    <row r="8884" spans="1:3" x14ac:dyDescent="0.25">
      <c r="A8884" s="7" t="str">
        <f t="shared" si="138"/>
        <v>1989.4</v>
      </c>
      <c r="B8884" s="54">
        <v>32798</v>
      </c>
      <c r="C8884" s="9">
        <v>8.01</v>
      </c>
    </row>
    <row r="8885" spans="1:3" x14ac:dyDescent="0.25">
      <c r="A8885" s="7" t="str">
        <f t="shared" si="138"/>
        <v>1989.4</v>
      </c>
      <c r="B8885" s="54">
        <v>32797</v>
      </c>
      <c r="C8885" s="9">
        <v>7.98</v>
      </c>
    </row>
    <row r="8886" spans="1:3" x14ac:dyDescent="0.25">
      <c r="A8886" s="7" t="str">
        <f t="shared" si="138"/>
        <v>1989.4</v>
      </c>
      <c r="B8886" s="54">
        <v>32794</v>
      </c>
      <c r="C8886" s="9">
        <v>7.88</v>
      </c>
    </row>
    <row r="8887" spans="1:3" x14ac:dyDescent="0.25">
      <c r="A8887" s="7" t="str">
        <f t="shared" si="138"/>
        <v>1989.4</v>
      </c>
      <c r="B8887" s="54">
        <v>32793</v>
      </c>
      <c r="C8887" s="9">
        <v>8.02</v>
      </c>
    </row>
    <row r="8888" spans="1:3" x14ac:dyDescent="0.25">
      <c r="A8888" s="7" t="str">
        <f t="shared" si="138"/>
        <v>1989.4</v>
      </c>
      <c r="B8888" s="54">
        <v>32792</v>
      </c>
      <c r="C8888" s="9">
        <v>8.0500000000000007</v>
      </c>
    </row>
    <row r="8889" spans="1:3" x14ac:dyDescent="0.25">
      <c r="A8889" s="7" t="str">
        <f t="shared" si="138"/>
        <v>1989.4</v>
      </c>
      <c r="B8889" s="54">
        <v>32791</v>
      </c>
      <c r="C8889" s="9">
        <v>8.01</v>
      </c>
    </row>
    <row r="8890" spans="1:3" x14ac:dyDescent="0.25">
      <c r="A8890" s="7" t="str">
        <f t="shared" si="138"/>
        <v>1989.4</v>
      </c>
      <c r="B8890" s="54">
        <v>32790</v>
      </c>
      <c r="C8890" s="9">
        <v>8.01</v>
      </c>
    </row>
    <row r="8891" spans="1:3" x14ac:dyDescent="0.25">
      <c r="A8891" s="7" t="str">
        <f t="shared" si="138"/>
        <v>1989.4</v>
      </c>
      <c r="B8891" s="54">
        <v>32787</v>
      </c>
      <c r="C8891" s="9">
        <v>8.01</v>
      </c>
    </row>
    <row r="8892" spans="1:3" x14ac:dyDescent="0.25">
      <c r="A8892" s="7" t="str">
        <f t="shared" si="138"/>
        <v>1989.4</v>
      </c>
      <c r="B8892" s="54">
        <v>32786</v>
      </c>
      <c r="C8892" s="9">
        <v>8.09</v>
      </c>
    </row>
    <row r="8893" spans="1:3" x14ac:dyDescent="0.25">
      <c r="A8893" s="7" t="str">
        <f t="shared" si="138"/>
        <v>1989.4</v>
      </c>
      <c r="B8893" s="54">
        <v>32785</v>
      </c>
      <c r="C8893" s="9">
        <v>8.16</v>
      </c>
    </row>
    <row r="8894" spans="1:3" x14ac:dyDescent="0.25">
      <c r="A8894" s="7" t="str">
        <f t="shared" si="138"/>
        <v>1989.4</v>
      </c>
      <c r="B8894" s="54">
        <v>32784</v>
      </c>
      <c r="C8894" s="9">
        <v>8.19</v>
      </c>
    </row>
    <row r="8895" spans="1:3" x14ac:dyDescent="0.25">
      <c r="A8895" s="7" t="str">
        <f t="shared" si="138"/>
        <v>1989.4</v>
      </c>
      <c r="B8895" s="54">
        <v>32783</v>
      </c>
      <c r="C8895" s="9">
        <v>8.2200000000000006</v>
      </c>
    </row>
    <row r="8896" spans="1:3" x14ac:dyDescent="0.25">
      <c r="A8896" s="7" t="str">
        <f t="shared" si="138"/>
        <v>1989.3</v>
      </c>
      <c r="B8896" s="54">
        <v>32780</v>
      </c>
      <c r="C8896" s="9">
        <v>8.24</v>
      </c>
    </row>
    <row r="8897" spans="1:3" x14ac:dyDescent="0.25">
      <c r="A8897" s="7" t="str">
        <f t="shared" si="138"/>
        <v>1989.3</v>
      </c>
      <c r="B8897" s="54">
        <v>32779</v>
      </c>
      <c r="C8897" s="9">
        <v>8.25</v>
      </c>
    </row>
    <row r="8898" spans="1:3" x14ac:dyDescent="0.25">
      <c r="A8898" s="7" t="str">
        <f t="shared" si="138"/>
        <v>1989.3</v>
      </c>
      <c r="B8898" s="54">
        <v>32778</v>
      </c>
      <c r="C8898" s="9">
        <v>8.25</v>
      </c>
    </row>
    <row r="8899" spans="1:3" x14ac:dyDescent="0.25">
      <c r="A8899" s="7" t="str">
        <f t="shared" si="138"/>
        <v>1989.3</v>
      </c>
      <c r="B8899" s="54">
        <v>32777</v>
      </c>
      <c r="C8899" s="9">
        <v>8.25</v>
      </c>
    </row>
    <row r="8900" spans="1:3" x14ac:dyDescent="0.25">
      <c r="A8900" s="7" t="str">
        <f t="shared" ref="A8900:A8963" si="139">YEAR(B8900)&amp;"."&amp;INT((MONTH(B8900)-1)/3)+1</f>
        <v>1989.3</v>
      </c>
      <c r="B8900" s="54">
        <v>32776</v>
      </c>
      <c r="C8900" s="9">
        <v>8.3000000000000007</v>
      </c>
    </row>
    <row r="8901" spans="1:3" x14ac:dyDescent="0.25">
      <c r="A8901" s="7" t="str">
        <f t="shared" si="139"/>
        <v>1989.3</v>
      </c>
      <c r="B8901" s="54">
        <v>32773</v>
      </c>
      <c r="C8901" s="9">
        <v>8.1999999999999993</v>
      </c>
    </row>
    <row r="8902" spans="1:3" x14ac:dyDescent="0.25">
      <c r="A8902" s="7" t="str">
        <f t="shared" si="139"/>
        <v>1989.3</v>
      </c>
      <c r="B8902" s="54">
        <v>32772</v>
      </c>
      <c r="C8902" s="9">
        <v>8.19</v>
      </c>
    </row>
    <row r="8903" spans="1:3" x14ac:dyDescent="0.25">
      <c r="A8903" s="7" t="str">
        <f t="shared" si="139"/>
        <v>1989.3</v>
      </c>
      <c r="B8903" s="54">
        <v>32771</v>
      </c>
      <c r="C8903" s="9">
        <v>8.15</v>
      </c>
    </row>
    <row r="8904" spans="1:3" x14ac:dyDescent="0.25">
      <c r="A8904" s="7" t="str">
        <f t="shared" si="139"/>
        <v>1989.3</v>
      </c>
      <c r="B8904" s="54">
        <v>32770</v>
      </c>
      <c r="C8904" s="9">
        <v>8.09</v>
      </c>
    </row>
    <row r="8905" spans="1:3" x14ac:dyDescent="0.25">
      <c r="A8905" s="7" t="str">
        <f t="shared" si="139"/>
        <v>1989.3</v>
      </c>
      <c r="B8905" s="54">
        <v>32769</v>
      </c>
      <c r="C8905" s="9">
        <v>8.09</v>
      </c>
    </row>
    <row r="8906" spans="1:3" x14ac:dyDescent="0.25">
      <c r="A8906" s="7" t="str">
        <f t="shared" si="139"/>
        <v>1989.3</v>
      </c>
      <c r="B8906" s="54">
        <v>32766</v>
      </c>
      <c r="C8906" s="9">
        <v>8.08</v>
      </c>
    </row>
    <row r="8907" spans="1:3" x14ac:dyDescent="0.25">
      <c r="A8907" s="7" t="str">
        <f t="shared" si="139"/>
        <v>1989.3</v>
      </c>
      <c r="B8907" s="54">
        <v>32765</v>
      </c>
      <c r="C8907" s="9">
        <v>8.1199999999999992</v>
      </c>
    </row>
    <row r="8908" spans="1:3" x14ac:dyDescent="0.25">
      <c r="A8908" s="7" t="str">
        <f t="shared" si="139"/>
        <v>1989.3</v>
      </c>
      <c r="B8908" s="54">
        <v>32764</v>
      </c>
      <c r="C8908" s="9">
        <v>8.15</v>
      </c>
    </row>
    <row r="8909" spans="1:3" x14ac:dyDescent="0.25">
      <c r="A8909" s="7" t="str">
        <f t="shared" si="139"/>
        <v>1989.3</v>
      </c>
      <c r="B8909" s="54">
        <v>32763</v>
      </c>
      <c r="C8909" s="9">
        <v>8.09</v>
      </c>
    </row>
    <row r="8910" spans="1:3" x14ac:dyDescent="0.25">
      <c r="A8910" s="7" t="str">
        <f t="shared" si="139"/>
        <v>1989.3</v>
      </c>
      <c r="B8910" s="54">
        <v>32762</v>
      </c>
      <c r="C8910" s="9">
        <v>8.07</v>
      </c>
    </row>
    <row r="8911" spans="1:3" x14ac:dyDescent="0.25">
      <c r="A8911" s="7" t="str">
        <f t="shared" si="139"/>
        <v>1989.3</v>
      </c>
      <c r="B8911" s="54">
        <v>32759</v>
      </c>
      <c r="C8911" s="9">
        <v>8.07</v>
      </c>
    </row>
    <row r="8912" spans="1:3" x14ac:dyDescent="0.25">
      <c r="A8912" s="7" t="str">
        <f t="shared" si="139"/>
        <v>1989.3</v>
      </c>
      <c r="B8912" s="54">
        <v>32758</v>
      </c>
      <c r="C8912" s="9">
        <v>8.11</v>
      </c>
    </row>
    <row r="8913" spans="1:3" x14ac:dyDescent="0.25">
      <c r="A8913" s="7" t="str">
        <f t="shared" si="139"/>
        <v>1989.3</v>
      </c>
      <c r="B8913" s="54">
        <v>32757</v>
      </c>
      <c r="C8913" s="9">
        <v>8.11</v>
      </c>
    </row>
    <row r="8914" spans="1:3" x14ac:dyDescent="0.25">
      <c r="A8914" s="7" t="str">
        <f t="shared" si="139"/>
        <v>1989.3</v>
      </c>
      <c r="B8914" s="54">
        <v>32756</v>
      </c>
      <c r="C8914" s="9">
        <v>8.14</v>
      </c>
    </row>
    <row r="8915" spans="1:3" x14ac:dyDescent="0.25">
      <c r="A8915" s="7" t="str">
        <f t="shared" si="139"/>
        <v>1989.3</v>
      </c>
      <c r="B8915" s="54">
        <v>32752</v>
      </c>
      <c r="C8915" s="9">
        <v>8.14</v>
      </c>
    </row>
    <row r="8916" spans="1:3" x14ac:dyDescent="0.25">
      <c r="A8916" s="7" t="str">
        <f t="shared" si="139"/>
        <v>1989.3</v>
      </c>
      <c r="B8916" s="54">
        <v>32751</v>
      </c>
      <c r="C8916" s="9">
        <v>8.2100000000000009</v>
      </c>
    </row>
    <row r="8917" spans="1:3" x14ac:dyDescent="0.25">
      <c r="A8917" s="7" t="str">
        <f t="shared" si="139"/>
        <v>1989.3</v>
      </c>
      <c r="B8917" s="54">
        <v>32750</v>
      </c>
      <c r="C8917" s="9">
        <v>8.1999999999999993</v>
      </c>
    </row>
    <row r="8918" spans="1:3" x14ac:dyDescent="0.25">
      <c r="A8918" s="7" t="str">
        <f t="shared" si="139"/>
        <v>1989.3</v>
      </c>
      <c r="B8918" s="54">
        <v>32749</v>
      </c>
      <c r="C8918" s="9">
        <v>8.2100000000000009</v>
      </c>
    </row>
    <row r="8919" spans="1:3" x14ac:dyDescent="0.25">
      <c r="A8919" s="7" t="str">
        <f t="shared" si="139"/>
        <v>1989.3</v>
      </c>
      <c r="B8919" s="54">
        <v>32748</v>
      </c>
      <c r="C8919" s="9">
        <v>8.23</v>
      </c>
    </row>
    <row r="8920" spans="1:3" x14ac:dyDescent="0.25">
      <c r="A8920" s="7" t="str">
        <f t="shared" si="139"/>
        <v>1989.3</v>
      </c>
      <c r="B8920" s="54">
        <v>32745</v>
      </c>
      <c r="C8920" s="9">
        <v>8.18</v>
      </c>
    </row>
    <row r="8921" spans="1:3" x14ac:dyDescent="0.25">
      <c r="A8921" s="7" t="str">
        <f t="shared" si="139"/>
        <v>1989.3</v>
      </c>
      <c r="B8921" s="54">
        <v>32744</v>
      </c>
      <c r="C8921" s="9">
        <v>8.16</v>
      </c>
    </row>
    <row r="8922" spans="1:3" x14ac:dyDescent="0.25">
      <c r="A8922" s="7" t="str">
        <f t="shared" si="139"/>
        <v>1989.3</v>
      </c>
      <c r="B8922" s="54">
        <v>32743</v>
      </c>
      <c r="C8922" s="9">
        <v>8.19</v>
      </c>
    </row>
    <row r="8923" spans="1:3" x14ac:dyDescent="0.25">
      <c r="A8923" s="7" t="str">
        <f t="shared" si="139"/>
        <v>1989.3</v>
      </c>
      <c r="B8923" s="54">
        <v>32742</v>
      </c>
      <c r="C8923" s="9">
        <v>8.25</v>
      </c>
    </row>
    <row r="8924" spans="1:3" x14ac:dyDescent="0.25">
      <c r="A8924" s="7" t="str">
        <f t="shared" si="139"/>
        <v>1989.3</v>
      </c>
      <c r="B8924" s="54">
        <v>32741</v>
      </c>
      <c r="C8924" s="9">
        <v>8.18</v>
      </c>
    </row>
    <row r="8925" spans="1:3" x14ac:dyDescent="0.25">
      <c r="A8925" s="7" t="str">
        <f t="shared" si="139"/>
        <v>1989.3</v>
      </c>
      <c r="B8925" s="54">
        <v>32738</v>
      </c>
      <c r="C8925" s="9">
        <v>8.15</v>
      </c>
    </row>
    <row r="8926" spans="1:3" x14ac:dyDescent="0.25">
      <c r="A8926" s="7" t="str">
        <f t="shared" si="139"/>
        <v>1989.3</v>
      </c>
      <c r="B8926" s="54">
        <v>32737</v>
      </c>
      <c r="C8926" s="9">
        <v>8.16</v>
      </c>
    </row>
    <row r="8927" spans="1:3" x14ac:dyDescent="0.25">
      <c r="A8927" s="7" t="str">
        <f t="shared" si="139"/>
        <v>1989.3</v>
      </c>
      <c r="B8927" s="54">
        <v>32736</v>
      </c>
      <c r="C8927" s="9">
        <v>8.1300000000000008</v>
      </c>
    </row>
    <row r="8928" spans="1:3" x14ac:dyDescent="0.25">
      <c r="A8928" s="7" t="str">
        <f t="shared" si="139"/>
        <v>1989.3</v>
      </c>
      <c r="B8928" s="54">
        <v>32735</v>
      </c>
      <c r="C8928" s="9">
        <v>8.19</v>
      </c>
    </row>
    <row r="8929" spans="1:3" x14ac:dyDescent="0.25">
      <c r="A8929" s="7" t="str">
        <f t="shared" si="139"/>
        <v>1989.3</v>
      </c>
      <c r="B8929" s="54">
        <v>32734</v>
      </c>
      <c r="C8929" s="9">
        <v>8.23</v>
      </c>
    </row>
    <row r="8930" spans="1:3" x14ac:dyDescent="0.25">
      <c r="A8930" s="7" t="str">
        <f t="shared" si="139"/>
        <v>1989.3</v>
      </c>
      <c r="B8930" s="54">
        <v>32731</v>
      </c>
      <c r="C8930" s="9">
        <v>8.1300000000000008</v>
      </c>
    </row>
    <row r="8931" spans="1:3" x14ac:dyDescent="0.25">
      <c r="A8931" s="7" t="str">
        <f t="shared" si="139"/>
        <v>1989.3</v>
      </c>
      <c r="B8931" s="54">
        <v>32730</v>
      </c>
      <c r="C8931" s="9">
        <v>8.08</v>
      </c>
    </row>
    <row r="8932" spans="1:3" x14ac:dyDescent="0.25">
      <c r="A8932" s="7" t="str">
        <f t="shared" si="139"/>
        <v>1989.3</v>
      </c>
      <c r="B8932" s="54">
        <v>32729</v>
      </c>
      <c r="C8932" s="9">
        <v>8.1199999999999992</v>
      </c>
    </row>
    <row r="8933" spans="1:3" x14ac:dyDescent="0.25">
      <c r="A8933" s="7" t="str">
        <f t="shared" si="139"/>
        <v>1989.3</v>
      </c>
      <c r="B8933" s="54">
        <v>32728</v>
      </c>
      <c r="C8933" s="9">
        <v>8.08</v>
      </c>
    </row>
    <row r="8934" spans="1:3" x14ac:dyDescent="0.25">
      <c r="A8934" s="7" t="str">
        <f t="shared" si="139"/>
        <v>1989.3</v>
      </c>
      <c r="B8934" s="54">
        <v>32727</v>
      </c>
      <c r="C8934" s="9">
        <v>8.08</v>
      </c>
    </row>
    <row r="8935" spans="1:3" x14ac:dyDescent="0.25">
      <c r="A8935" s="7" t="str">
        <f t="shared" si="139"/>
        <v>1989.3</v>
      </c>
      <c r="B8935" s="54">
        <v>32724</v>
      </c>
      <c r="C8935" s="9">
        <v>8.08</v>
      </c>
    </row>
    <row r="8936" spans="1:3" x14ac:dyDescent="0.25">
      <c r="A8936" s="7" t="str">
        <f t="shared" si="139"/>
        <v>1989.3</v>
      </c>
      <c r="B8936" s="54">
        <v>32723</v>
      </c>
      <c r="C8936" s="9">
        <v>7.9</v>
      </c>
    </row>
    <row r="8937" spans="1:3" x14ac:dyDescent="0.25">
      <c r="A8937" s="7" t="str">
        <f t="shared" si="139"/>
        <v>1989.3</v>
      </c>
      <c r="B8937" s="54">
        <v>32722</v>
      </c>
      <c r="C8937" s="9">
        <v>7.84</v>
      </c>
    </row>
    <row r="8938" spans="1:3" x14ac:dyDescent="0.25">
      <c r="A8938" s="7" t="str">
        <f t="shared" si="139"/>
        <v>1989.3</v>
      </c>
      <c r="B8938" s="54">
        <v>32721</v>
      </c>
      <c r="C8938" s="9">
        <v>7.83</v>
      </c>
    </row>
    <row r="8939" spans="1:3" x14ac:dyDescent="0.25">
      <c r="A8939" s="7" t="str">
        <f t="shared" si="139"/>
        <v>1989.3</v>
      </c>
      <c r="B8939" s="54">
        <v>32720</v>
      </c>
      <c r="C8939" s="9">
        <v>7.92</v>
      </c>
    </row>
    <row r="8940" spans="1:3" x14ac:dyDescent="0.25">
      <c r="A8940" s="7" t="str">
        <f t="shared" si="139"/>
        <v>1989.3</v>
      </c>
      <c r="B8940" s="54">
        <v>32717</v>
      </c>
      <c r="C8940" s="9">
        <v>7.99</v>
      </c>
    </row>
    <row r="8941" spans="1:3" x14ac:dyDescent="0.25">
      <c r="A8941" s="7" t="str">
        <f t="shared" si="139"/>
        <v>1989.3</v>
      </c>
      <c r="B8941" s="54">
        <v>32716</v>
      </c>
      <c r="C8941" s="9">
        <v>8.0299999999999994</v>
      </c>
    </row>
    <row r="8942" spans="1:3" x14ac:dyDescent="0.25">
      <c r="A8942" s="7" t="str">
        <f t="shared" si="139"/>
        <v>1989.3</v>
      </c>
      <c r="B8942" s="54">
        <v>32715</v>
      </c>
      <c r="C8942" s="9">
        <v>8.11</v>
      </c>
    </row>
    <row r="8943" spans="1:3" x14ac:dyDescent="0.25">
      <c r="A8943" s="7" t="str">
        <f t="shared" si="139"/>
        <v>1989.3</v>
      </c>
      <c r="B8943" s="54">
        <v>32714</v>
      </c>
      <c r="C8943" s="9">
        <v>8.1199999999999992</v>
      </c>
    </row>
    <row r="8944" spans="1:3" x14ac:dyDescent="0.25">
      <c r="A8944" s="7" t="str">
        <f t="shared" si="139"/>
        <v>1989.3</v>
      </c>
      <c r="B8944" s="54">
        <v>32713</v>
      </c>
      <c r="C8944" s="9">
        <v>8.14</v>
      </c>
    </row>
    <row r="8945" spans="1:3" x14ac:dyDescent="0.25">
      <c r="A8945" s="7" t="str">
        <f t="shared" si="139"/>
        <v>1989.3</v>
      </c>
      <c r="B8945" s="54">
        <v>32710</v>
      </c>
      <c r="C8945" s="9">
        <v>8.16</v>
      </c>
    </row>
    <row r="8946" spans="1:3" x14ac:dyDescent="0.25">
      <c r="A8946" s="7" t="str">
        <f t="shared" si="139"/>
        <v>1989.3</v>
      </c>
      <c r="B8946" s="54">
        <v>32709</v>
      </c>
      <c r="C8946" s="9">
        <v>8.1</v>
      </c>
    </row>
    <row r="8947" spans="1:3" x14ac:dyDescent="0.25">
      <c r="A8947" s="7" t="str">
        <f t="shared" si="139"/>
        <v>1989.3</v>
      </c>
      <c r="B8947" s="54">
        <v>32708</v>
      </c>
      <c r="C8947" s="9">
        <v>8.14</v>
      </c>
    </row>
    <row r="8948" spans="1:3" x14ac:dyDescent="0.25">
      <c r="A8948" s="7" t="str">
        <f t="shared" si="139"/>
        <v>1989.3</v>
      </c>
      <c r="B8948" s="54">
        <v>32707</v>
      </c>
      <c r="C8948" s="9">
        <v>8.17</v>
      </c>
    </row>
    <row r="8949" spans="1:3" x14ac:dyDescent="0.25">
      <c r="A8949" s="7" t="str">
        <f t="shared" si="139"/>
        <v>1989.3</v>
      </c>
      <c r="B8949" s="54">
        <v>32706</v>
      </c>
      <c r="C8949" s="9">
        <v>8.11</v>
      </c>
    </row>
    <row r="8950" spans="1:3" x14ac:dyDescent="0.25">
      <c r="A8950" s="7" t="str">
        <f t="shared" si="139"/>
        <v>1989.3</v>
      </c>
      <c r="B8950" s="54">
        <v>32703</v>
      </c>
      <c r="C8950" s="9">
        <v>8.09</v>
      </c>
    </row>
    <row r="8951" spans="1:3" x14ac:dyDescent="0.25">
      <c r="A8951" s="7" t="str">
        <f t="shared" si="139"/>
        <v>1989.3</v>
      </c>
      <c r="B8951" s="54">
        <v>32702</v>
      </c>
      <c r="C8951" s="9">
        <v>8.0500000000000007</v>
      </c>
    </row>
    <row r="8952" spans="1:3" x14ac:dyDescent="0.25">
      <c r="A8952" s="7" t="str">
        <f t="shared" si="139"/>
        <v>1989.3</v>
      </c>
      <c r="B8952" s="54">
        <v>32701</v>
      </c>
      <c r="C8952" s="9">
        <v>8.0399999999999991</v>
      </c>
    </row>
    <row r="8953" spans="1:3" x14ac:dyDescent="0.25">
      <c r="A8953" s="7" t="str">
        <f t="shared" si="139"/>
        <v>1989.3</v>
      </c>
      <c r="B8953" s="54">
        <v>32700</v>
      </c>
      <c r="C8953" s="9">
        <v>8.0399999999999991</v>
      </c>
    </row>
    <row r="8954" spans="1:3" x14ac:dyDescent="0.25">
      <c r="A8954" s="7" t="str">
        <f t="shared" si="139"/>
        <v>1989.3</v>
      </c>
      <c r="B8954" s="54">
        <v>32699</v>
      </c>
      <c r="C8954" s="9">
        <v>8.02</v>
      </c>
    </row>
    <row r="8955" spans="1:3" x14ac:dyDescent="0.25">
      <c r="A8955" s="7" t="str">
        <f t="shared" si="139"/>
        <v>1989.3</v>
      </c>
      <c r="B8955" s="54">
        <v>32696</v>
      </c>
      <c r="C8955" s="9">
        <v>8.0399999999999991</v>
      </c>
    </row>
    <row r="8956" spans="1:3" x14ac:dyDescent="0.25">
      <c r="A8956" s="7" t="str">
        <f t="shared" si="139"/>
        <v>1989.3</v>
      </c>
      <c r="B8956" s="54">
        <v>32695</v>
      </c>
      <c r="C8956" s="9">
        <v>8.1</v>
      </c>
    </row>
    <row r="8957" spans="1:3" x14ac:dyDescent="0.25">
      <c r="A8957" s="7" t="str">
        <f t="shared" si="139"/>
        <v>1989.3</v>
      </c>
      <c r="B8957" s="54">
        <v>32694</v>
      </c>
      <c r="C8957" s="9">
        <v>8.14</v>
      </c>
    </row>
    <row r="8958" spans="1:3" x14ac:dyDescent="0.25">
      <c r="A8958" s="7" t="str">
        <f t="shared" si="139"/>
        <v>1989.3</v>
      </c>
      <c r="B8958" s="54">
        <v>32692</v>
      </c>
      <c r="C8958" s="9">
        <v>8.07</v>
      </c>
    </row>
    <row r="8959" spans="1:3" x14ac:dyDescent="0.25">
      <c r="A8959" s="7" t="str">
        <f t="shared" si="139"/>
        <v>1989.2</v>
      </c>
      <c r="B8959" s="54">
        <v>32689</v>
      </c>
      <c r="C8959" s="9">
        <v>8.0500000000000007</v>
      </c>
    </row>
    <row r="8960" spans="1:3" x14ac:dyDescent="0.25">
      <c r="A8960" s="7" t="str">
        <f t="shared" si="139"/>
        <v>1989.2</v>
      </c>
      <c r="B8960" s="54">
        <v>32688</v>
      </c>
      <c r="C8960" s="9">
        <v>8.09</v>
      </c>
    </row>
    <row r="8961" spans="1:3" x14ac:dyDescent="0.25">
      <c r="A8961" s="7" t="str">
        <f t="shared" si="139"/>
        <v>1989.2</v>
      </c>
      <c r="B8961" s="54">
        <v>32687</v>
      </c>
      <c r="C8961" s="9">
        <v>8.1300000000000008</v>
      </c>
    </row>
    <row r="8962" spans="1:3" x14ac:dyDescent="0.25">
      <c r="A8962" s="7" t="str">
        <f t="shared" si="139"/>
        <v>1989.2</v>
      </c>
      <c r="B8962" s="54">
        <v>32686</v>
      </c>
      <c r="C8962" s="9">
        <v>8.08</v>
      </c>
    </row>
    <row r="8963" spans="1:3" x14ac:dyDescent="0.25">
      <c r="A8963" s="7" t="str">
        <f t="shared" si="139"/>
        <v>1989.2</v>
      </c>
      <c r="B8963" s="54">
        <v>32685</v>
      </c>
      <c r="C8963" s="9">
        <v>8.16</v>
      </c>
    </row>
    <row r="8964" spans="1:3" x14ac:dyDescent="0.25">
      <c r="A8964" s="7" t="str">
        <f t="shared" ref="A8964:A9027" si="140">YEAR(B8964)&amp;"."&amp;INT((MONTH(B8964)-1)/3)+1</f>
        <v>1989.2</v>
      </c>
      <c r="B8964" s="54">
        <v>32682</v>
      </c>
      <c r="C8964" s="9">
        <v>8.1999999999999993</v>
      </c>
    </row>
    <row r="8965" spans="1:3" x14ac:dyDescent="0.25">
      <c r="A8965" s="7" t="str">
        <f t="shared" si="140"/>
        <v>1989.2</v>
      </c>
      <c r="B8965" s="54">
        <v>32681</v>
      </c>
      <c r="C8965" s="9">
        <v>8.34</v>
      </c>
    </row>
    <row r="8966" spans="1:3" x14ac:dyDescent="0.25">
      <c r="A8966" s="7" t="str">
        <f t="shared" si="140"/>
        <v>1989.2</v>
      </c>
      <c r="B8966" s="54">
        <v>32680</v>
      </c>
      <c r="C8966" s="9">
        <v>8.33</v>
      </c>
    </row>
    <row r="8967" spans="1:3" x14ac:dyDescent="0.25">
      <c r="A8967" s="7" t="str">
        <f t="shared" si="140"/>
        <v>1989.2</v>
      </c>
      <c r="B8967" s="54">
        <v>32679</v>
      </c>
      <c r="C8967" s="9">
        <v>8.2799999999999994</v>
      </c>
    </row>
    <row r="8968" spans="1:3" x14ac:dyDescent="0.25">
      <c r="A8968" s="7" t="str">
        <f t="shared" si="140"/>
        <v>1989.2</v>
      </c>
      <c r="B8968" s="54">
        <v>32678</v>
      </c>
      <c r="C8968" s="9">
        <v>8.34</v>
      </c>
    </row>
    <row r="8969" spans="1:3" x14ac:dyDescent="0.25">
      <c r="A8969" s="7" t="str">
        <f t="shared" si="140"/>
        <v>1989.2</v>
      </c>
      <c r="B8969" s="54">
        <v>32675</v>
      </c>
      <c r="C8969" s="9">
        <v>8.31</v>
      </c>
    </row>
    <row r="8970" spans="1:3" x14ac:dyDescent="0.25">
      <c r="A8970" s="7" t="str">
        <f t="shared" si="140"/>
        <v>1989.2</v>
      </c>
      <c r="B8970" s="54">
        <v>32674</v>
      </c>
      <c r="C8970" s="9">
        <v>8.3000000000000007</v>
      </c>
    </row>
    <row r="8971" spans="1:3" x14ac:dyDescent="0.25">
      <c r="A8971" s="7" t="str">
        <f t="shared" si="140"/>
        <v>1989.2</v>
      </c>
      <c r="B8971" s="54">
        <v>32673</v>
      </c>
      <c r="C8971" s="9">
        <v>8.17</v>
      </c>
    </row>
    <row r="8972" spans="1:3" x14ac:dyDescent="0.25">
      <c r="A8972" s="7" t="str">
        <f t="shared" si="140"/>
        <v>1989.2</v>
      </c>
      <c r="B8972" s="54">
        <v>32672</v>
      </c>
      <c r="C8972" s="9">
        <v>8.2100000000000009</v>
      </c>
    </row>
    <row r="8973" spans="1:3" x14ac:dyDescent="0.25">
      <c r="A8973" s="7" t="str">
        <f t="shared" si="140"/>
        <v>1989.2</v>
      </c>
      <c r="B8973" s="54">
        <v>32671</v>
      </c>
      <c r="C8973" s="9">
        <v>8.1300000000000008</v>
      </c>
    </row>
    <row r="8974" spans="1:3" x14ac:dyDescent="0.25">
      <c r="A8974" s="7" t="str">
        <f t="shared" si="140"/>
        <v>1989.2</v>
      </c>
      <c r="B8974" s="54">
        <v>32668</v>
      </c>
      <c r="C8974" s="9">
        <v>8.15</v>
      </c>
    </row>
    <row r="8975" spans="1:3" x14ac:dyDescent="0.25">
      <c r="A8975" s="7" t="str">
        <f t="shared" si="140"/>
        <v>1989.2</v>
      </c>
      <c r="B8975" s="54">
        <v>32667</v>
      </c>
      <c r="C8975" s="9">
        <v>8.31</v>
      </c>
    </row>
    <row r="8976" spans="1:3" x14ac:dyDescent="0.25">
      <c r="A8976" s="7" t="str">
        <f t="shared" si="140"/>
        <v>1989.2</v>
      </c>
      <c r="B8976" s="54">
        <v>32666</v>
      </c>
      <c r="C8976" s="9">
        <v>8.34</v>
      </c>
    </row>
    <row r="8977" spans="1:3" x14ac:dyDescent="0.25">
      <c r="A8977" s="7" t="str">
        <f t="shared" si="140"/>
        <v>1989.2</v>
      </c>
      <c r="B8977" s="54">
        <v>32665</v>
      </c>
      <c r="C8977" s="9">
        <v>8.41</v>
      </c>
    </row>
    <row r="8978" spans="1:3" x14ac:dyDescent="0.25">
      <c r="A8978" s="7" t="str">
        <f t="shared" si="140"/>
        <v>1989.2</v>
      </c>
      <c r="B8978" s="54">
        <v>32664</v>
      </c>
      <c r="C8978" s="9">
        <v>8.44</v>
      </c>
    </row>
    <row r="8979" spans="1:3" x14ac:dyDescent="0.25">
      <c r="A8979" s="7" t="str">
        <f t="shared" si="140"/>
        <v>1989.2</v>
      </c>
      <c r="B8979" s="54">
        <v>32661</v>
      </c>
      <c r="C8979" s="9">
        <v>8.48</v>
      </c>
    </row>
    <row r="8980" spans="1:3" x14ac:dyDescent="0.25">
      <c r="A8980" s="7" t="str">
        <f t="shared" si="140"/>
        <v>1989.2</v>
      </c>
      <c r="B8980" s="54">
        <v>32660</v>
      </c>
      <c r="C8980" s="9">
        <v>8.61</v>
      </c>
    </row>
    <row r="8981" spans="1:3" x14ac:dyDescent="0.25">
      <c r="A8981" s="7" t="str">
        <f t="shared" si="140"/>
        <v>1989.2</v>
      </c>
      <c r="B8981" s="54">
        <v>32659</v>
      </c>
      <c r="C8981" s="9">
        <v>8.6</v>
      </c>
    </row>
    <row r="8982" spans="1:3" x14ac:dyDescent="0.25">
      <c r="A8982" s="7" t="str">
        <f t="shared" si="140"/>
        <v>1989.2</v>
      </c>
      <c r="B8982" s="54">
        <v>32658</v>
      </c>
      <c r="C8982" s="9">
        <v>8.6300000000000008</v>
      </c>
    </row>
    <row r="8983" spans="1:3" x14ac:dyDescent="0.25">
      <c r="A8983" s="7" t="str">
        <f t="shared" si="140"/>
        <v>1989.2</v>
      </c>
      <c r="B8983" s="54">
        <v>32654</v>
      </c>
      <c r="C8983" s="9">
        <v>8.6300000000000008</v>
      </c>
    </row>
    <row r="8984" spans="1:3" x14ac:dyDescent="0.25">
      <c r="A8984" s="7" t="str">
        <f t="shared" si="140"/>
        <v>1989.2</v>
      </c>
      <c r="B8984" s="54">
        <v>32653</v>
      </c>
      <c r="C8984" s="9">
        <v>8.66</v>
      </c>
    </row>
    <row r="8985" spans="1:3" x14ac:dyDescent="0.25">
      <c r="A8985" s="7" t="str">
        <f t="shared" si="140"/>
        <v>1989.2</v>
      </c>
      <c r="B8985" s="54">
        <v>32652</v>
      </c>
      <c r="C8985" s="9">
        <v>8.6300000000000008</v>
      </c>
    </row>
    <row r="8986" spans="1:3" x14ac:dyDescent="0.25">
      <c r="A8986" s="7" t="str">
        <f t="shared" si="140"/>
        <v>1989.2</v>
      </c>
      <c r="B8986" s="54">
        <v>32651</v>
      </c>
      <c r="C8986" s="9">
        <v>8.6199999999999992</v>
      </c>
    </row>
    <row r="8987" spans="1:3" x14ac:dyDescent="0.25">
      <c r="A8987" s="7" t="str">
        <f t="shared" si="140"/>
        <v>1989.2</v>
      </c>
      <c r="B8987" s="54">
        <v>32650</v>
      </c>
      <c r="C8987" s="9">
        <v>8.6</v>
      </c>
    </row>
    <row r="8988" spans="1:3" x14ac:dyDescent="0.25">
      <c r="A8988" s="7" t="str">
        <f t="shared" si="140"/>
        <v>1989.2</v>
      </c>
      <c r="B8988" s="54">
        <v>32647</v>
      </c>
      <c r="C8988" s="9">
        <v>8.7200000000000006</v>
      </c>
    </row>
    <row r="8989" spans="1:3" x14ac:dyDescent="0.25">
      <c r="A8989" s="7" t="str">
        <f t="shared" si="140"/>
        <v>1989.2</v>
      </c>
      <c r="B8989" s="54">
        <v>32646</v>
      </c>
      <c r="C8989" s="9">
        <v>8.7799999999999994</v>
      </c>
    </row>
    <row r="8990" spans="1:3" x14ac:dyDescent="0.25">
      <c r="A8990" s="7" t="str">
        <f t="shared" si="140"/>
        <v>1989.2</v>
      </c>
      <c r="B8990" s="54">
        <v>32645</v>
      </c>
      <c r="C8990" s="9">
        <v>8.81</v>
      </c>
    </row>
    <row r="8991" spans="1:3" x14ac:dyDescent="0.25">
      <c r="A8991" s="7" t="str">
        <f t="shared" si="140"/>
        <v>1989.2</v>
      </c>
      <c r="B8991" s="54">
        <v>32644</v>
      </c>
      <c r="C8991" s="9">
        <v>8.84</v>
      </c>
    </row>
    <row r="8992" spans="1:3" x14ac:dyDescent="0.25">
      <c r="A8992" s="7" t="str">
        <f t="shared" si="140"/>
        <v>1989.2</v>
      </c>
      <c r="B8992" s="54">
        <v>32643</v>
      </c>
      <c r="C8992" s="9">
        <v>8.85</v>
      </c>
    </row>
    <row r="8993" spans="1:3" x14ac:dyDescent="0.25">
      <c r="A8993" s="7" t="str">
        <f t="shared" si="140"/>
        <v>1989.2</v>
      </c>
      <c r="B8993" s="54">
        <v>32640</v>
      </c>
      <c r="C8993" s="9">
        <v>8.84</v>
      </c>
    </row>
    <row r="8994" spans="1:3" x14ac:dyDescent="0.25">
      <c r="A8994" s="7" t="str">
        <f t="shared" si="140"/>
        <v>1989.2</v>
      </c>
      <c r="B8994" s="54">
        <v>32639</v>
      </c>
      <c r="C8994" s="9">
        <v>9.07</v>
      </c>
    </row>
    <row r="8995" spans="1:3" x14ac:dyDescent="0.25">
      <c r="A8995" s="7" t="str">
        <f t="shared" si="140"/>
        <v>1989.2</v>
      </c>
      <c r="B8995" s="54">
        <v>32638</v>
      </c>
      <c r="C8995" s="9">
        <v>9.1199999999999992</v>
      </c>
    </row>
    <row r="8996" spans="1:3" x14ac:dyDescent="0.25">
      <c r="A8996" s="7" t="str">
        <f t="shared" si="140"/>
        <v>1989.2</v>
      </c>
      <c r="B8996" s="54">
        <v>32637</v>
      </c>
      <c r="C8996" s="9">
        <v>9.08</v>
      </c>
    </row>
    <row r="8997" spans="1:3" x14ac:dyDescent="0.25">
      <c r="A8997" s="7" t="str">
        <f t="shared" si="140"/>
        <v>1989.2</v>
      </c>
      <c r="B8997" s="54">
        <v>32636</v>
      </c>
      <c r="C8997" s="9">
        <v>8.99</v>
      </c>
    </row>
    <row r="8998" spans="1:3" x14ac:dyDescent="0.25">
      <c r="A8998" s="7" t="str">
        <f t="shared" si="140"/>
        <v>1989.2</v>
      </c>
      <c r="B8998" s="54">
        <v>32633</v>
      </c>
      <c r="C8998" s="9">
        <v>8.9499999999999993</v>
      </c>
    </row>
    <row r="8999" spans="1:3" x14ac:dyDescent="0.25">
      <c r="A8999" s="7" t="str">
        <f t="shared" si="140"/>
        <v>1989.2</v>
      </c>
      <c r="B8999" s="54">
        <v>32632</v>
      </c>
      <c r="C8999" s="9">
        <v>8.99</v>
      </c>
    </row>
    <row r="9000" spans="1:3" x14ac:dyDescent="0.25">
      <c r="A9000" s="7" t="str">
        <f t="shared" si="140"/>
        <v>1989.2</v>
      </c>
      <c r="B9000" s="54">
        <v>32631</v>
      </c>
      <c r="C9000" s="9">
        <v>8.9499999999999993</v>
      </c>
    </row>
    <row r="9001" spans="1:3" x14ac:dyDescent="0.25">
      <c r="A9001" s="7" t="str">
        <f t="shared" si="140"/>
        <v>1989.2</v>
      </c>
      <c r="B9001" s="54">
        <v>32630</v>
      </c>
      <c r="C9001" s="9">
        <v>8.9499999999999993</v>
      </c>
    </row>
    <row r="9002" spans="1:3" x14ac:dyDescent="0.25">
      <c r="A9002" s="7" t="str">
        <f t="shared" si="140"/>
        <v>1989.2</v>
      </c>
      <c r="B9002" s="54">
        <v>32629</v>
      </c>
      <c r="C9002" s="9">
        <v>9</v>
      </c>
    </row>
    <row r="9003" spans="1:3" x14ac:dyDescent="0.25">
      <c r="A9003" s="7" t="str">
        <f t="shared" si="140"/>
        <v>1989.2</v>
      </c>
      <c r="B9003" s="54">
        <v>32626</v>
      </c>
      <c r="C9003" s="9">
        <v>8.91</v>
      </c>
    </row>
    <row r="9004" spans="1:3" x14ac:dyDescent="0.25">
      <c r="A9004" s="7" t="str">
        <f t="shared" si="140"/>
        <v>1989.2</v>
      </c>
      <c r="B9004" s="54">
        <v>32625</v>
      </c>
      <c r="C9004" s="9">
        <v>8.92</v>
      </c>
    </row>
    <row r="9005" spans="1:3" x14ac:dyDescent="0.25">
      <c r="A9005" s="7" t="str">
        <f t="shared" si="140"/>
        <v>1989.2</v>
      </c>
      <c r="B9005" s="54">
        <v>32624</v>
      </c>
      <c r="C9005" s="9">
        <v>8.9600000000000009</v>
      </c>
    </row>
    <row r="9006" spans="1:3" x14ac:dyDescent="0.25">
      <c r="A9006" s="7" t="str">
        <f t="shared" si="140"/>
        <v>1989.2</v>
      </c>
      <c r="B9006" s="54">
        <v>32623</v>
      </c>
      <c r="C9006" s="9">
        <v>8.9700000000000006</v>
      </c>
    </row>
    <row r="9007" spans="1:3" x14ac:dyDescent="0.25">
      <c r="A9007" s="7" t="str">
        <f t="shared" si="140"/>
        <v>1989.2</v>
      </c>
      <c r="B9007" s="54">
        <v>32622</v>
      </c>
      <c r="C9007" s="9">
        <v>8.99</v>
      </c>
    </row>
    <row r="9008" spans="1:3" x14ac:dyDescent="0.25">
      <c r="A9008" s="7" t="str">
        <f t="shared" si="140"/>
        <v>1989.2</v>
      </c>
      <c r="B9008" s="54">
        <v>32619</v>
      </c>
      <c r="C9008" s="9">
        <v>8.99</v>
      </c>
    </row>
    <row r="9009" spans="1:3" x14ac:dyDescent="0.25">
      <c r="A9009" s="7" t="str">
        <f t="shared" si="140"/>
        <v>1989.2</v>
      </c>
      <c r="B9009" s="54">
        <v>32618</v>
      </c>
      <c r="C9009" s="9">
        <v>9.0299999999999994</v>
      </c>
    </row>
    <row r="9010" spans="1:3" x14ac:dyDescent="0.25">
      <c r="A9010" s="7" t="str">
        <f t="shared" si="140"/>
        <v>1989.2</v>
      </c>
      <c r="B9010" s="54">
        <v>32617</v>
      </c>
      <c r="C9010" s="9">
        <v>8.9600000000000009</v>
      </c>
    </row>
    <row r="9011" spans="1:3" x14ac:dyDescent="0.25">
      <c r="A9011" s="7" t="str">
        <f t="shared" si="140"/>
        <v>1989.2</v>
      </c>
      <c r="B9011" s="54">
        <v>32616</v>
      </c>
      <c r="C9011" s="9">
        <v>8.94</v>
      </c>
    </row>
    <row r="9012" spans="1:3" x14ac:dyDescent="0.25">
      <c r="A9012" s="7" t="str">
        <f t="shared" si="140"/>
        <v>1989.2</v>
      </c>
      <c r="B9012" s="54">
        <v>32615</v>
      </c>
      <c r="C9012" s="9">
        <v>9.06</v>
      </c>
    </row>
    <row r="9013" spans="1:3" x14ac:dyDescent="0.25">
      <c r="A9013" s="7" t="str">
        <f t="shared" si="140"/>
        <v>1989.2</v>
      </c>
      <c r="B9013" s="54">
        <v>32612</v>
      </c>
      <c r="C9013" s="9">
        <v>9.0399999999999991</v>
      </c>
    </row>
    <row r="9014" spans="1:3" x14ac:dyDescent="0.25">
      <c r="A9014" s="7" t="str">
        <f t="shared" si="140"/>
        <v>1989.2</v>
      </c>
      <c r="B9014" s="54">
        <v>32611</v>
      </c>
      <c r="C9014" s="9">
        <v>9.15</v>
      </c>
    </row>
    <row r="9015" spans="1:3" x14ac:dyDescent="0.25">
      <c r="A9015" s="7" t="str">
        <f t="shared" si="140"/>
        <v>1989.2</v>
      </c>
      <c r="B9015" s="54">
        <v>32610</v>
      </c>
      <c r="C9015" s="9">
        <v>9.11</v>
      </c>
    </row>
    <row r="9016" spans="1:3" x14ac:dyDescent="0.25">
      <c r="A9016" s="7" t="str">
        <f t="shared" si="140"/>
        <v>1989.2</v>
      </c>
      <c r="B9016" s="54">
        <v>32609</v>
      </c>
      <c r="C9016" s="9">
        <v>9.1</v>
      </c>
    </row>
    <row r="9017" spans="1:3" x14ac:dyDescent="0.25">
      <c r="A9017" s="7" t="str">
        <f t="shared" si="140"/>
        <v>1989.2</v>
      </c>
      <c r="B9017" s="54">
        <v>32608</v>
      </c>
      <c r="C9017" s="9">
        <v>9.1</v>
      </c>
    </row>
    <row r="9018" spans="1:3" x14ac:dyDescent="0.25">
      <c r="A9018" s="7" t="str">
        <f t="shared" si="140"/>
        <v>1989.2</v>
      </c>
      <c r="B9018" s="54">
        <v>32605</v>
      </c>
      <c r="C9018" s="9">
        <v>9.11</v>
      </c>
    </row>
    <row r="9019" spans="1:3" x14ac:dyDescent="0.25">
      <c r="A9019" s="7" t="str">
        <f t="shared" si="140"/>
        <v>1989.2</v>
      </c>
      <c r="B9019" s="54">
        <v>32604</v>
      </c>
      <c r="C9019" s="9">
        <v>9.0399999999999991</v>
      </c>
    </row>
    <row r="9020" spans="1:3" x14ac:dyDescent="0.25">
      <c r="A9020" s="7" t="str">
        <f t="shared" si="140"/>
        <v>1989.2</v>
      </c>
      <c r="B9020" s="54">
        <v>32603</v>
      </c>
      <c r="C9020" s="9">
        <v>9.02</v>
      </c>
    </row>
    <row r="9021" spans="1:3" x14ac:dyDescent="0.25">
      <c r="A9021" s="7" t="str">
        <f t="shared" si="140"/>
        <v>1989.2</v>
      </c>
      <c r="B9021" s="54">
        <v>32602</v>
      </c>
      <c r="C9021" s="9">
        <v>9.0299999999999994</v>
      </c>
    </row>
    <row r="9022" spans="1:3" x14ac:dyDescent="0.25">
      <c r="A9022" s="7" t="str">
        <f t="shared" si="140"/>
        <v>1989.2</v>
      </c>
      <c r="B9022" s="54">
        <v>32601</v>
      </c>
      <c r="C9022" s="9">
        <v>9.07</v>
      </c>
    </row>
    <row r="9023" spans="1:3" x14ac:dyDescent="0.25">
      <c r="A9023" s="7" t="str">
        <f t="shared" si="140"/>
        <v>1989.1</v>
      </c>
      <c r="B9023" s="54">
        <v>32598</v>
      </c>
      <c r="C9023" s="9">
        <v>9.11</v>
      </c>
    </row>
    <row r="9024" spans="1:3" x14ac:dyDescent="0.25">
      <c r="A9024" s="7" t="str">
        <f t="shared" si="140"/>
        <v>1989.1</v>
      </c>
      <c r="B9024" s="54">
        <v>32597</v>
      </c>
      <c r="C9024" s="9">
        <v>9.14</v>
      </c>
    </row>
    <row r="9025" spans="1:3" x14ac:dyDescent="0.25">
      <c r="A9025" s="7" t="str">
        <f t="shared" si="140"/>
        <v>1989.1</v>
      </c>
      <c r="B9025" s="54">
        <v>32596</v>
      </c>
      <c r="C9025" s="9">
        <v>9.15</v>
      </c>
    </row>
    <row r="9026" spans="1:3" x14ac:dyDescent="0.25">
      <c r="A9026" s="7" t="str">
        <f t="shared" si="140"/>
        <v>1989.1</v>
      </c>
      <c r="B9026" s="54">
        <v>32595</v>
      </c>
      <c r="C9026" s="9">
        <v>9.1999999999999993</v>
      </c>
    </row>
    <row r="9027" spans="1:3" x14ac:dyDescent="0.25">
      <c r="A9027" s="7" t="str">
        <f t="shared" si="140"/>
        <v>1989.1</v>
      </c>
      <c r="B9027" s="54">
        <v>32594</v>
      </c>
      <c r="C9027" s="9">
        <v>9.23</v>
      </c>
    </row>
    <row r="9028" spans="1:3" x14ac:dyDescent="0.25">
      <c r="A9028" s="7" t="str">
        <f t="shared" ref="A9028:A9091" si="141">YEAR(B9028)&amp;"."&amp;INT((MONTH(B9028)-1)/3)+1</f>
        <v>1989.1</v>
      </c>
      <c r="B9028" s="54">
        <v>32590</v>
      </c>
      <c r="C9028" s="9">
        <v>9.23</v>
      </c>
    </row>
    <row r="9029" spans="1:3" x14ac:dyDescent="0.25">
      <c r="A9029" s="7" t="str">
        <f t="shared" si="141"/>
        <v>1989.1</v>
      </c>
      <c r="B9029" s="54">
        <v>32589</v>
      </c>
      <c r="C9029" s="9">
        <v>9.25</v>
      </c>
    </row>
    <row r="9030" spans="1:3" x14ac:dyDescent="0.25">
      <c r="A9030" s="7" t="str">
        <f t="shared" si="141"/>
        <v>1989.1</v>
      </c>
      <c r="B9030" s="54">
        <v>32588</v>
      </c>
      <c r="C9030" s="9">
        <v>9.3000000000000007</v>
      </c>
    </row>
    <row r="9031" spans="1:3" x14ac:dyDescent="0.25">
      <c r="A9031" s="7" t="str">
        <f t="shared" si="141"/>
        <v>1989.1</v>
      </c>
      <c r="B9031" s="54">
        <v>32587</v>
      </c>
      <c r="C9031" s="9">
        <v>9.31</v>
      </c>
    </row>
    <row r="9032" spans="1:3" x14ac:dyDescent="0.25">
      <c r="A9032" s="7" t="str">
        <f t="shared" si="141"/>
        <v>1989.1</v>
      </c>
      <c r="B9032" s="54">
        <v>32584</v>
      </c>
      <c r="C9032" s="9">
        <v>9.3000000000000007</v>
      </c>
    </row>
    <row r="9033" spans="1:3" x14ac:dyDescent="0.25">
      <c r="A9033" s="7" t="str">
        <f t="shared" si="141"/>
        <v>1989.1</v>
      </c>
      <c r="B9033" s="54">
        <v>32583</v>
      </c>
      <c r="C9033" s="9">
        <v>9.1199999999999992</v>
      </c>
    </row>
    <row r="9034" spans="1:3" x14ac:dyDescent="0.25">
      <c r="A9034" s="7" t="str">
        <f t="shared" si="141"/>
        <v>1989.1</v>
      </c>
      <c r="B9034" s="54">
        <v>32582</v>
      </c>
      <c r="C9034" s="9">
        <v>9.1300000000000008</v>
      </c>
    </row>
    <row r="9035" spans="1:3" x14ac:dyDescent="0.25">
      <c r="A9035" s="7" t="str">
        <f t="shared" si="141"/>
        <v>1989.1</v>
      </c>
      <c r="B9035" s="54">
        <v>32581</v>
      </c>
      <c r="C9035" s="9">
        <v>9.1300000000000008</v>
      </c>
    </row>
    <row r="9036" spans="1:3" x14ac:dyDescent="0.25">
      <c r="A9036" s="7" t="str">
        <f t="shared" si="141"/>
        <v>1989.1</v>
      </c>
      <c r="B9036" s="54">
        <v>32580</v>
      </c>
      <c r="C9036" s="9">
        <v>9.15</v>
      </c>
    </row>
    <row r="9037" spans="1:3" x14ac:dyDescent="0.25">
      <c r="A9037" s="7" t="str">
        <f t="shared" si="141"/>
        <v>1989.1</v>
      </c>
      <c r="B9037" s="54">
        <v>32577</v>
      </c>
      <c r="C9037" s="9">
        <v>9.15</v>
      </c>
    </row>
    <row r="9038" spans="1:3" x14ac:dyDescent="0.25">
      <c r="A9038" s="7" t="str">
        <f t="shared" si="141"/>
        <v>1989.1</v>
      </c>
      <c r="B9038" s="54">
        <v>32576</v>
      </c>
      <c r="C9038" s="9">
        <v>9.07</v>
      </c>
    </row>
    <row r="9039" spans="1:3" x14ac:dyDescent="0.25">
      <c r="A9039" s="7" t="str">
        <f t="shared" si="141"/>
        <v>1989.1</v>
      </c>
      <c r="B9039" s="54">
        <v>32575</v>
      </c>
      <c r="C9039" s="9">
        <v>9.0500000000000007</v>
      </c>
    </row>
    <row r="9040" spans="1:3" x14ac:dyDescent="0.25">
      <c r="A9040" s="7" t="str">
        <f t="shared" si="141"/>
        <v>1989.1</v>
      </c>
      <c r="B9040" s="54">
        <v>32574</v>
      </c>
      <c r="C9040" s="9">
        <v>9.09</v>
      </c>
    </row>
    <row r="9041" spans="1:3" x14ac:dyDescent="0.25">
      <c r="A9041" s="7" t="str">
        <f t="shared" si="141"/>
        <v>1989.1</v>
      </c>
      <c r="B9041" s="54">
        <v>32573</v>
      </c>
      <c r="C9041" s="9">
        <v>9.09</v>
      </c>
    </row>
    <row r="9042" spans="1:3" x14ac:dyDescent="0.25">
      <c r="A9042" s="7" t="str">
        <f t="shared" si="141"/>
        <v>1989.1</v>
      </c>
      <c r="B9042" s="54">
        <v>32570</v>
      </c>
      <c r="C9042" s="9">
        <v>9.1300000000000008</v>
      </c>
    </row>
    <row r="9043" spans="1:3" x14ac:dyDescent="0.25">
      <c r="A9043" s="7" t="str">
        <f t="shared" si="141"/>
        <v>1989.1</v>
      </c>
      <c r="B9043" s="54">
        <v>32569</v>
      </c>
      <c r="C9043" s="9">
        <v>9.1300000000000008</v>
      </c>
    </row>
    <row r="9044" spans="1:3" x14ac:dyDescent="0.25">
      <c r="A9044" s="7" t="str">
        <f t="shared" si="141"/>
        <v>1989.1</v>
      </c>
      <c r="B9044" s="54">
        <v>32568</v>
      </c>
      <c r="C9044" s="9">
        <v>9.18</v>
      </c>
    </row>
    <row r="9045" spans="1:3" x14ac:dyDescent="0.25">
      <c r="A9045" s="7" t="str">
        <f t="shared" si="141"/>
        <v>1989.1</v>
      </c>
      <c r="B9045" s="54">
        <v>32567</v>
      </c>
      <c r="C9045" s="9">
        <v>9.14</v>
      </c>
    </row>
    <row r="9046" spans="1:3" x14ac:dyDescent="0.25">
      <c r="A9046" s="7" t="str">
        <f t="shared" si="141"/>
        <v>1989.1</v>
      </c>
      <c r="B9046" s="54">
        <v>32566</v>
      </c>
      <c r="C9046" s="9">
        <v>9.17</v>
      </c>
    </row>
    <row r="9047" spans="1:3" x14ac:dyDescent="0.25">
      <c r="A9047" s="7" t="str">
        <f t="shared" si="141"/>
        <v>1989.1</v>
      </c>
      <c r="B9047" s="54">
        <v>32563</v>
      </c>
      <c r="C9047" s="9">
        <v>9.18</v>
      </c>
    </row>
    <row r="9048" spans="1:3" x14ac:dyDescent="0.25">
      <c r="A9048" s="7" t="str">
        <f t="shared" si="141"/>
        <v>1989.1</v>
      </c>
      <c r="B9048" s="54">
        <v>32562</v>
      </c>
      <c r="C9048" s="9">
        <v>9.17</v>
      </c>
    </row>
    <row r="9049" spans="1:3" x14ac:dyDescent="0.25">
      <c r="A9049" s="7" t="str">
        <f t="shared" si="141"/>
        <v>1989.1</v>
      </c>
      <c r="B9049" s="54">
        <v>32561</v>
      </c>
      <c r="C9049" s="9">
        <v>9.1199999999999992</v>
      </c>
    </row>
    <row r="9050" spans="1:3" x14ac:dyDescent="0.25">
      <c r="A9050" s="7" t="str">
        <f t="shared" si="141"/>
        <v>1989.1</v>
      </c>
      <c r="B9050" s="54">
        <v>32560</v>
      </c>
      <c r="C9050" s="9">
        <v>9.0500000000000007</v>
      </c>
    </row>
    <row r="9051" spans="1:3" x14ac:dyDescent="0.25">
      <c r="A9051" s="7" t="str">
        <f t="shared" si="141"/>
        <v>1989.1</v>
      </c>
      <c r="B9051" s="54">
        <v>32556</v>
      </c>
      <c r="C9051" s="9">
        <v>9.0500000000000007</v>
      </c>
    </row>
    <row r="9052" spans="1:3" x14ac:dyDescent="0.25">
      <c r="A9052" s="7" t="str">
        <f t="shared" si="141"/>
        <v>1989.1</v>
      </c>
      <c r="B9052" s="54">
        <v>32555</v>
      </c>
      <c r="C9052" s="9">
        <v>9.06</v>
      </c>
    </row>
    <row r="9053" spans="1:3" x14ac:dyDescent="0.25">
      <c r="A9053" s="7" t="str">
        <f t="shared" si="141"/>
        <v>1989.1</v>
      </c>
      <c r="B9053" s="54">
        <v>32554</v>
      </c>
      <c r="C9053" s="9">
        <v>9.09</v>
      </c>
    </row>
    <row r="9054" spans="1:3" x14ac:dyDescent="0.25">
      <c r="A9054" s="7" t="str">
        <f t="shared" si="141"/>
        <v>1989.1</v>
      </c>
      <c r="B9054" s="54">
        <v>32553</v>
      </c>
      <c r="C9054" s="9">
        <v>9.1</v>
      </c>
    </row>
    <row r="9055" spans="1:3" x14ac:dyDescent="0.25">
      <c r="A9055" s="7" t="str">
        <f t="shared" si="141"/>
        <v>1989.1</v>
      </c>
      <c r="B9055" s="54">
        <v>32552</v>
      </c>
      <c r="C9055" s="9">
        <v>9.06</v>
      </c>
    </row>
    <row r="9056" spans="1:3" x14ac:dyDescent="0.25">
      <c r="A9056" s="7" t="str">
        <f t="shared" si="141"/>
        <v>1989.1</v>
      </c>
      <c r="B9056" s="54">
        <v>32549</v>
      </c>
      <c r="C9056" s="9">
        <v>9.0500000000000007</v>
      </c>
    </row>
    <row r="9057" spans="1:3" x14ac:dyDescent="0.25">
      <c r="A9057" s="7" t="str">
        <f t="shared" si="141"/>
        <v>1989.1</v>
      </c>
      <c r="B9057" s="54">
        <v>32548</v>
      </c>
      <c r="C9057" s="9">
        <v>8.99</v>
      </c>
    </row>
    <row r="9058" spans="1:3" x14ac:dyDescent="0.25">
      <c r="A9058" s="7" t="str">
        <f t="shared" si="141"/>
        <v>1989.1</v>
      </c>
      <c r="B9058" s="54">
        <v>32547</v>
      </c>
      <c r="C9058" s="9">
        <v>8.82</v>
      </c>
    </row>
    <row r="9059" spans="1:3" x14ac:dyDescent="0.25">
      <c r="A9059" s="7" t="str">
        <f t="shared" si="141"/>
        <v>1989.1</v>
      </c>
      <c r="B9059" s="54">
        <v>32546</v>
      </c>
      <c r="C9059" s="9">
        <v>8.8000000000000007</v>
      </c>
    </row>
    <row r="9060" spans="1:3" x14ac:dyDescent="0.25">
      <c r="A9060" s="7" t="str">
        <f t="shared" si="141"/>
        <v>1989.1</v>
      </c>
      <c r="B9060" s="54">
        <v>32545</v>
      </c>
      <c r="C9060" s="9">
        <v>8.85</v>
      </c>
    </row>
    <row r="9061" spans="1:3" x14ac:dyDescent="0.25">
      <c r="A9061" s="7" t="str">
        <f t="shared" si="141"/>
        <v>1989.1</v>
      </c>
      <c r="B9061" s="54">
        <v>32542</v>
      </c>
      <c r="C9061" s="9">
        <v>8.84</v>
      </c>
    </row>
    <row r="9062" spans="1:3" x14ac:dyDescent="0.25">
      <c r="A9062" s="7" t="str">
        <f t="shared" si="141"/>
        <v>1989.1</v>
      </c>
      <c r="B9062" s="54">
        <v>32541</v>
      </c>
      <c r="C9062" s="9">
        <v>8.82</v>
      </c>
    </row>
    <row r="9063" spans="1:3" x14ac:dyDescent="0.25">
      <c r="A9063" s="7" t="str">
        <f t="shared" si="141"/>
        <v>1989.1</v>
      </c>
      <c r="B9063" s="54">
        <v>32540</v>
      </c>
      <c r="C9063" s="9">
        <v>8.83</v>
      </c>
    </row>
    <row r="9064" spans="1:3" x14ac:dyDescent="0.25">
      <c r="A9064" s="7" t="str">
        <f t="shared" si="141"/>
        <v>1989.1</v>
      </c>
      <c r="B9064" s="54">
        <v>32539</v>
      </c>
      <c r="C9064" s="9">
        <v>8.84</v>
      </c>
    </row>
    <row r="9065" spans="1:3" x14ac:dyDescent="0.25">
      <c r="A9065" s="7" t="str">
        <f t="shared" si="141"/>
        <v>1989.1</v>
      </c>
      <c r="B9065" s="54">
        <v>32538</v>
      </c>
      <c r="C9065" s="9">
        <v>8.83</v>
      </c>
    </row>
    <row r="9066" spans="1:3" x14ac:dyDescent="0.25">
      <c r="A9066" s="7" t="str">
        <f t="shared" si="141"/>
        <v>1989.1</v>
      </c>
      <c r="B9066" s="54">
        <v>32535</v>
      </c>
      <c r="C9066" s="9">
        <v>8.76</v>
      </c>
    </row>
    <row r="9067" spans="1:3" x14ac:dyDescent="0.25">
      <c r="A9067" s="7" t="str">
        <f t="shared" si="141"/>
        <v>1989.1</v>
      </c>
      <c r="B9067" s="54">
        <v>32534</v>
      </c>
      <c r="C9067" s="9">
        <v>8.81</v>
      </c>
    </row>
    <row r="9068" spans="1:3" x14ac:dyDescent="0.25">
      <c r="A9068" s="7" t="str">
        <f t="shared" si="141"/>
        <v>1989.1</v>
      </c>
      <c r="B9068" s="54">
        <v>32533</v>
      </c>
      <c r="C9068" s="9">
        <v>8.82</v>
      </c>
    </row>
    <row r="9069" spans="1:3" x14ac:dyDescent="0.25">
      <c r="A9069" s="7" t="str">
        <f t="shared" si="141"/>
        <v>1989.1</v>
      </c>
      <c r="B9069" s="54">
        <v>32532</v>
      </c>
      <c r="C9069" s="9">
        <v>8.7799999999999994</v>
      </c>
    </row>
    <row r="9070" spans="1:3" x14ac:dyDescent="0.25">
      <c r="A9070" s="7" t="str">
        <f t="shared" si="141"/>
        <v>1989.1</v>
      </c>
      <c r="B9070" s="54">
        <v>32531</v>
      </c>
      <c r="C9070" s="9">
        <v>8.8699999999999992</v>
      </c>
    </row>
    <row r="9071" spans="1:3" x14ac:dyDescent="0.25">
      <c r="A9071" s="7" t="str">
        <f t="shared" si="141"/>
        <v>1989.1</v>
      </c>
      <c r="B9071" s="54">
        <v>32528</v>
      </c>
      <c r="C9071" s="9">
        <v>8.89</v>
      </c>
    </row>
    <row r="9072" spans="1:3" x14ac:dyDescent="0.25">
      <c r="A9072" s="7" t="str">
        <f t="shared" si="141"/>
        <v>1989.1</v>
      </c>
      <c r="B9072" s="54">
        <v>32527</v>
      </c>
      <c r="C9072" s="9">
        <v>8.86</v>
      </c>
    </row>
    <row r="9073" spans="1:3" x14ac:dyDescent="0.25">
      <c r="A9073" s="7" t="str">
        <f t="shared" si="141"/>
        <v>1989.1</v>
      </c>
      <c r="B9073" s="54">
        <v>32526</v>
      </c>
      <c r="C9073" s="9">
        <v>8.84</v>
      </c>
    </row>
    <row r="9074" spans="1:3" x14ac:dyDescent="0.25">
      <c r="A9074" s="7" t="str">
        <f t="shared" si="141"/>
        <v>1989.1</v>
      </c>
      <c r="B9074" s="54">
        <v>32525</v>
      </c>
      <c r="C9074" s="9">
        <v>8.89</v>
      </c>
    </row>
    <row r="9075" spans="1:3" x14ac:dyDescent="0.25">
      <c r="A9075" s="7" t="str">
        <f t="shared" si="141"/>
        <v>1989.1</v>
      </c>
      <c r="B9075" s="54">
        <v>32524</v>
      </c>
      <c r="C9075" s="9">
        <v>8.8699999999999992</v>
      </c>
    </row>
    <row r="9076" spans="1:3" x14ac:dyDescent="0.25">
      <c r="A9076" s="7" t="str">
        <f t="shared" si="141"/>
        <v>1989.1</v>
      </c>
      <c r="B9076" s="54">
        <v>32521</v>
      </c>
      <c r="C9076" s="9">
        <v>8.89</v>
      </c>
    </row>
    <row r="9077" spans="1:3" x14ac:dyDescent="0.25">
      <c r="A9077" s="7" t="str">
        <f t="shared" si="141"/>
        <v>1989.1</v>
      </c>
      <c r="B9077" s="54">
        <v>32520</v>
      </c>
      <c r="C9077" s="9">
        <v>8.98</v>
      </c>
    </row>
    <row r="9078" spans="1:3" x14ac:dyDescent="0.25">
      <c r="A9078" s="7" t="str">
        <f t="shared" si="141"/>
        <v>1989.1</v>
      </c>
      <c r="B9078" s="54">
        <v>32519</v>
      </c>
      <c r="C9078" s="9">
        <v>9.0500000000000007</v>
      </c>
    </row>
    <row r="9079" spans="1:3" x14ac:dyDescent="0.25">
      <c r="A9079" s="7" t="str">
        <f t="shared" si="141"/>
        <v>1989.1</v>
      </c>
      <c r="B9079" s="54">
        <v>32518</v>
      </c>
      <c r="C9079" s="9">
        <v>9.0500000000000007</v>
      </c>
    </row>
    <row r="9080" spans="1:3" x14ac:dyDescent="0.25">
      <c r="A9080" s="7" t="str">
        <f t="shared" si="141"/>
        <v>1989.1</v>
      </c>
      <c r="B9080" s="54">
        <v>32517</v>
      </c>
      <c r="C9080" s="9">
        <v>9.0500000000000007</v>
      </c>
    </row>
    <row r="9081" spans="1:3" x14ac:dyDescent="0.25">
      <c r="A9081" s="7" t="str">
        <f t="shared" si="141"/>
        <v>1989.1</v>
      </c>
      <c r="B9081" s="54">
        <v>32514</v>
      </c>
      <c r="C9081" s="9">
        <v>9.06</v>
      </c>
    </row>
    <row r="9082" spans="1:3" x14ac:dyDescent="0.25">
      <c r="A9082" s="7" t="str">
        <f t="shared" si="141"/>
        <v>1989.1</v>
      </c>
      <c r="B9082" s="54">
        <v>32513</v>
      </c>
      <c r="C9082" s="9">
        <v>9.1</v>
      </c>
    </row>
    <row r="9083" spans="1:3" x14ac:dyDescent="0.25">
      <c r="A9083" s="7" t="str">
        <f t="shared" si="141"/>
        <v>1989.1</v>
      </c>
      <c r="B9083" s="54">
        <v>32512</v>
      </c>
      <c r="C9083" s="9">
        <v>9.08</v>
      </c>
    </row>
    <row r="9084" spans="1:3" x14ac:dyDescent="0.25">
      <c r="A9084" s="7" t="str">
        <f t="shared" si="141"/>
        <v>1989.1</v>
      </c>
      <c r="B9084" s="54">
        <v>32511</v>
      </c>
      <c r="C9084" s="9">
        <v>9.09</v>
      </c>
    </row>
    <row r="9085" spans="1:3" x14ac:dyDescent="0.25">
      <c r="A9085" s="7" t="str">
        <f t="shared" si="141"/>
        <v>1988.4</v>
      </c>
      <c r="B9085" s="54">
        <v>32507</v>
      </c>
      <c r="C9085" s="9">
        <v>9</v>
      </c>
    </row>
    <row r="9086" spans="1:3" x14ac:dyDescent="0.25">
      <c r="A9086" s="7" t="str">
        <f t="shared" si="141"/>
        <v>1988.4</v>
      </c>
      <c r="B9086" s="54">
        <v>32506</v>
      </c>
      <c r="C9086" s="9">
        <v>9.01</v>
      </c>
    </row>
    <row r="9087" spans="1:3" x14ac:dyDescent="0.25">
      <c r="A9087" s="7" t="str">
        <f t="shared" si="141"/>
        <v>1988.4</v>
      </c>
      <c r="B9087" s="54">
        <v>32505</v>
      </c>
      <c r="C9087" s="9">
        <v>9.01</v>
      </c>
    </row>
    <row r="9088" spans="1:3" x14ac:dyDescent="0.25">
      <c r="A9088" s="7" t="str">
        <f t="shared" si="141"/>
        <v>1988.4</v>
      </c>
      <c r="B9088" s="54">
        <v>32504</v>
      </c>
      <c r="C9088" s="9">
        <v>8.9600000000000009</v>
      </c>
    </row>
    <row r="9089" spans="1:3" x14ac:dyDescent="0.25">
      <c r="A9089" s="7" t="str">
        <f t="shared" si="141"/>
        <v>1988.4</v>
      </c>
      <c r="B9089" s="54">
        <v>32500</v>
      </c>
      <c r="C9089" s="9">
        <v>8.92</v>
      </c>
    </row>
    <row r="9090" spans="1:3" x14ac:dyDescent="0.25">
      <c r="A9090" s="7" t="str">
        <f t="shared" si="141"/>
        <v>1988.4</v>
      </c>
      <c r="B9090" s="54">
        <v>32499</v>
      </c>
      <c r="C9090" s="9">
        <v>8.94</v>
      </c>
    </row>
    <row r="9091" spans="1:3" x14ac:dyDescent="0.25">
      <c r="A9091" s="7" t="str">
        <f t="shared" si="141"/>
        <v>1988.4</v>
      </c>
      <c r="B9091" s="54">
        <v>32498</v>
      </c>
      <c r="C9091" s="9">
        <v>8.9600000000000009</v>
      </c>
    </row>
    <row r="9092" spans="1:3" x14ac:dyDescent="0.25">
      <c r="A9092" s="7" t="str">
        <f t="shared" ref="A9092:A9155" si="142">YEAR(B9092)&amp;"."&amp;INT((MONTH(B9092)-1)/3)+1</f>
        <v>1988.4</v>
      </c>
      <c r="B9092" s="54">
        <v>32497</v>
      </c>
      <c r="C9092" s="9">
        <v>8.9600000000000009</v>
      </c>
    </row>
    <row r="9093" spans="1:3" x14ac:dyDescent="0.25">
      <c r="A9093" s="7" t="str">
        <f t="shared" si="142"/>
        <v>1988.4</v>
      </c>
      <c r="B9093" s="54">
        <v>32496</v>
      </c>
      <c r="C9093" s="9">
        <v>9.0500000000000007</v>
      </c>
    </row>
    <row r="9094" spans="1:3" x14ac:dyDescent="0.25">
      <c r="A9094" s="7" t="str">
        <f t="shared" si="142"/>
        <v>1988.4</v>
      </c>
      <c r="B9094" s="54">
        <v>32493</v>
      </c>
      <c r="C9094" s="9">
        <v>9.0500000000000007</v>
      </c>
    </row>
    <row r="9095" spans="1:3" x14ac:dyDescent="0.25">
      <c r="A9095" s="7" t="str">
        <f t="shared" si="142"/>
        <v>1988.4</v>
      </c>
      <c r="B9095" s="54">
        <v>32492</v>
      </c>
      <c r="C9095" s="9">
        <v>9.07</v>
      </c>
    </row>
    <row r="9096" spans="1:3" x14ac:dyDescent="0.25">
      <c r="A9096" s="7" t="str">
        <f t="shared" si="142"/>
        <v>1988.4</v>
      </c>
      <c r="B9096" s="54">
        <v>32491</v>
      </c>
      <c r="C9096" s="9">
        <v>9.06</v>
      </c>
    </row>
    <row r="9097" spans="1:3" x14ac:dyDescent="0.25">
      <c r="A9097" s="7" t="str">
        <f t="shared" si="142"/>
        <v>1988.4</v>
      </c>
      <c r="B9097" s="54">
        <v>32490</v>
      </c>
      <c r="C9097" s="9">
        <v>8.98</v>
      </c>
    </row>
    <row r="9098" spans="1:3" x14ac:dyDescent="0.25">
      <c r="A9098" s="7" t="str">
        <f t="shared" si="142"/>
        <v>1988.4</v>
      </c>
      <c r="B9098" s="54">
        <v>32489</v>
      </c>
      <c r="C9098" s="9">
        <v>8.94</v>
      </c>
    </row>
    <row r="9099" spans="1:3" x14ac:dyDescent="0.25">
      <c r="A9099" s="7" t="str">
        <f t="shared" si="142"/>
        <v>1988.4</v>
      </c>
      <c r="B9099" s="54">
        <v>32486</v>
      </c>
      <c r="C9099" s="9">
        <v>8.9700000000000006</v>
      </c>
    </row>
    <row r="9100" spans="1:3" x14ac:dyDescent="0.25">
      <c r="A9100" s="7" t="str">
        <f t="shared" si="142"/>
        <v>1988.4</v>
      </c>
      <c r="B9100" s="54">
        <v>32485</v>
      </c>
      <c r="C9100" s="9">
        <v>8.9700000000000006</v>
      </c>
    </row>
    <row r="9101" spans="1:3" x14ac:dyDescent="0.25">
      <c r="A9101" s="7" t="str">
        <f t="shared" si="142"/>
        <v>1988.4</v>
      </c>
      <c r="B9101" s="54">
        <v>32484</v>
      </c>
      <c r="C9101" s="9">
        <v>8.98</v>
      </c>
    </row>
    <row r="9102" spans="1:3" x14ac:dyDescent="0.25">
      <c r="A9102" s="7" t="str">
        <f t="shared" si="142"/>
        <v>1988.4</v>
      </c>
      <c r="B9102" s="54">
        <v>32483</v>
      </c>
      <c r="C9102" s="9">
        <v>8.9499999999999993</v>
      </c>
    </row>
    <row r="9103" spans="1:3" x14ac:dyDescent="0.25">
      <c r="A9103" s="7" t="str">
        <f t="shared" si="142"/>
        <v>1988.4</v>
      </c>
      <c r="B9103" s="54">
        <v>32482</v>
      </c>
      <c r="C9103" s="9">
        <v>9.1300000000000008</v>
      </c>
    </row>
    <row r="9104" spans="1:3" x14ac:dyDescent="0.25">
      <c r="A9104" s="7" t="str">
        <f t="shared" si="142"/>
        <v>1988.4</v>
      </c>
      <c r="B9104" s="54">
        <v>32479</v>
      </c>
      <c r="C9104" s="9">
        <v>9.18</v>
      </c>
    </row>
    <row r="9105" spans="1:3" x14ac:dyDescent="0.25">
      <c r="A9105" s="7" t="str">
        <f t="shared" si="142"/>
        <v>1988.4</v>
      </c>
      <c r="B9105" s="54">
        <v>32478</v>
      </c>
      <c r="C9105" s="9">
        <v>9.02</v>
      </c>
    </row>
    <row r="9106" spans="1:3" x14ac:dyDescent="0.25">
      <c r="A9106" s="7" t="str">
        <f t="shared" si="142"/>
        <v>1988.4</v>
      </c>
      <c r="B9106" s="54">
        <v>32477</v>
      </c>
      <c r="C9106" s="9">
        <v>9.07</v>
      </c>
    </row>
    <row r="9107" spans="1:3" x14ac:dyDescent="0.25">
      <c r="A9107" s="7" t="str">
        <f t="shared" si="142"/>
        <v>1988.4</v>
      </c>
      <c r="B9107" s="54">
        <v>32476</v>
      </c>
      <c r="C9107" s="9">
        <v>9.1300000000000008</v>
      </c>
    </row>
    <row r="9108" spans="1:3" x14ac:dyDescent="0.25">
      <c r="A9108" s="7" t="str">
        <f t="shared" si="142"/>
        <v>1988.4</v>
      </c>
      <c r="B9108" s="54">
        <v>32475</v>
      </c>
      <c r="C9108" s="9">
        <v>9.15</v>
      </c>
    </row>
    <row r="9109" spans="1:3" x14ac:dyDescent="0.25">
      <c r="A9109" s="7" t="str">
        <f t="shared" si="142"/>
        <v>1988.4</v>
      </c>
      <c r="B9109" s="54">
        <v>32472</v>
      </c>
      <c r="C9109" s="9">
        <v>9.18</v>
      </c>
    </row>
    <row r="9110" spans="1:3" x14ac:dyDescent="0.25">
      <c r="A9110" s="7" t="str">
        <f t="shared" si="142"/>
        <v>1988.4</v>
      </c>
      <c r="B9110" s="54">
        <v>32470</v>
      </c>
      <c r="C9110" s="9">
        <v>9.11</v>
      </c>
    </row>
    <row r="9111" spans="1:3" x14ac:dyDescent="0.25">
      <c r="A9111" s="7" t="str">
        <f t="shared" si="142"/>
        <v>1988.4</v>
      </c>
      <c r="B9111" s="54">
        <v>32469</v>
      </c>
      <c r="C9111" s="9">
        <v>9.1199999999999992</v>
      </c>
    </row>
    <row r="9112" spans="1:3" x14ac:dyDescent="0.25">
      <c r="A9112" s="7" t="str">
        <f t="shared" si="142"/>
        <v>1988.4</v>
      </c>
      <c r="B9112" s="54">
        <v>32468</v>
      </c>
      <c r="C9112" s="9">
        <v>9.11</v>
      </c>
    </row>
    <row r="9113" spans="1:3" x14ac:dyDescent="0.25">
      <c r="A9113" s="7" t="str">
        <f t="shared" si="142"/>
        <v>1988.4</v>
      </c>
      <c r="B9113" s="54">
        <v>32465</v>
      </c>
      <c r="C9113" s="9">
        <v>9.1199999999999992</v>
      </c>
    </row>
    <row r="9114" spans="1:3" x14ac:dyDescent="0.25">
      <c r="A9114" s="7" t="str">
        <f t="shared" si="142"/>
        <v>1988.4</v>
      </c>
      <c r="B9114" s="54">
        <v>32464</v>
      </c>
      <c r="C9114" s="9">
        <v>9.14</v>
      </c>
    </row>
    <row r="9115" spans="1:3" x14ac:dyDescent="0.25">
      <c r="A9115" s="7" t="str">
        <f t="shared" si="142"/>
        <v>1988.4</v>
      </c>
      <c r="B9115" s="54">
        <v>32463</v>
      </c>
      <c r="C9115" s="9">
        <v>9.1</v>
      </c>
    </row>
    <row r="9116" spans="1:3" x14ac:dyDescent="0.25">
      <c r="A9116" s="7" t="str">
        <f t="shared" si="142"/>
        <v>1988.4</v>
      </c>
      <c r="B9116" s="54">
        <v>32462</v>
      </c>
      <c r="C9116" s="9">
        <v>9.01</v>
      </c>
    </row>
    <row r="9117" spans="1:3" x14ac:dyDescent="0.25">
      <c r="A9117" s="7" t="str">
        <f t="shared" si="142"/>
        <v>1988.4</v>
      </c>
      <c r="B9117" s="54">
        <v>32461</v>
      </c>
      <c r="C9117" s="9">
        <v>9.01</v>
      </c>
    </row>
    <row r="9118" spans="1:3" x14ac:dyDescent="0.25">
      <c r="A9118" s="7" t="str">
        <f t="shared" si="142"/>
        <v>1988.4</v>
      </c>
      <c r="B9118" s="54">
        <v>32458</v>
      </c>
      <c r="C9118" s="9">
        <v>9.0399999999999991</v>
      </c>
    </row>
    <row r="9119" spans="1:3" x14ac:dyDescent="0.25">
      <c r="A9119" s="7" t="str">
        <f t="shared" si="142"/>
        <v>1988.4</v>
      </c>
      <c r="B9119" s="54">
        <v>32457</v>
      </c>
      <c r="C9119" s="9">
        <v>8.99</v>
      </c>
    </row>
    <row r="9120" spans="1:3" x14ac:dyDescent="0.25">
      <c r="A9120" s="7" t="str">
        <f t="shared" si="142"/>
        <v>1988.4</v>
      </c>
      <c r="B9120" s="54">
        <v>32456</v>
      </c>
      <c r="C9120" s="9">
        <v>9.01</v>
      </c>
    </row>
    <row r="9121" spans="1:3" x14ac:dyDescent="0.25">
      <c r="A9121" s="7" t="str">
        <f t="shared" si="142"/>
        <v>1988.4</v>
      </c>
      <c r="B9121" s="54">
        <v>32455</v>
      </c>
      <c r="C9121" s="9">
        <v>8.9700000000000006</v>
      </c>
    </row>
    <row r="9122" spans="1:3" x14ac:dyDescent="0.25">
      <c r="A9122" s="7" t="str">
        <f t="shared" si="142"/>
        <v>1988.4</v>
      </c>
      <c r="B9122" s="54">
        <v>32454</v>
      </c>
      <c r="C9122" s="9">
        <v>8.9600000000000009</v>
      </c>
    </row>
    <row r="9123" spans="1:3" x14ac:dyDescent="0.25">
      <c r="A9123" s="7" t="str">
        <f t="shared" si="142"/>
        <v>1988.4</v>
      </c>
      <c r="B9123" s="54">
        <v>32451</v>
      </c>
      <c r="C9123" s="9">
        <v>8.91</v>
      </c>
    </row>
    <row r="9124" spans="1:3" x14ac:dyDescent="0.25">
      <c r="A9124" s="7" t="str">
        <f t="shared" si="142"/>
        <v>1988.4</v>
      </c>
      <c r="B9124" s="54">
        <v>32450</v>
      </c>
      <c r="C9124" s="9">
        <v>8.76</v>
      </c>
    </row>
    <row r="9125" spans="1:3" x14ac:dyDescent="0.25">
      <c r="A9125" s="7" t="str">
        <f t="shared" si="142"/>
        <v>1988.4</v>
      </c>
      <c r="B9125" s="54">
        <v>32449</v>
      </c>
      <c r="C9125" s="9">
        <v>8.81</v>
      </c>
    </row>
    <row r="9126" spans="1:3" x14ac:dyDescent="0.25">
      <c r="A9126" s="7" t="str">
        <f t="shared" si="142"/>
        <v>1988.4</v>
      </c>
      <c r="B9126" s="54">
        <v>32448</v>
      </c>
      <c r="C9126" s="9">
        <v>8.76</v>
      </c>
    </row>
    <row r="9127" spans="1:3" x14ac:dyDescent="0.25">
      <c r="A9127" s="7" t="str">
        <f t="shared" si="142"/>
        <v>1988.4</v>
      </c>
      <c r="B9127" s="54">
        <v>32447</v>
      </c>
      <c r="C9127" s="9">
        <v>8.74</v>
      </c>
    </row>
    <row r="9128" spans="1:3" x14ac:dyDescent="0.25">
      <c r="A9128" s="7" t="str">
        <f t="shared" si="142"/>
        <v>1988.4</v>
      </c>
      <c r="B9128" s="54">
        <v>32444</v>
      </c>
      <c r="C9128" s="9">
        <v>8.8000000000000007</v>
      </c>
    </row>
    <row r="9129" spans="1:3" x14ac:dyDescent="0.25">
      <c r="A9129" s="7" t="str">
        <f t="shared" si="142"/>
        <v>1988.4</v>
      </c>
      <c r="B9129" s="54">
        <v>32443</v>
      </c>
      <c r="C9129" s="9">
        <v>8.84</v>
      </c>
    </row>
    <row r="9130" spans="1:3" x14ac:dyDescent="0.25">
      <c r="A9130" s="7" t="str">
        <f t="shared" si="142"/>
        <v>1988.4</v>
      </c>
      <c r="B9130" s="54">
        <v>32442</v>
      </c>
      <c r="C9130" s="9">
        <v>8.92</v>
      </c>
    </row>
    <row r="9131" spans="1:3" x14ac:dyDescent="0.25">
      <c r="A9131" s="7" t="str">
        <f t="shared" si="142"/>
        <v>1988.4</v>
      </c>
      <c r="B9131" s="54">
        <v>32441</v>
      </c>
      <c r="C9131" s="9">
        <v>8.93</v>
      </c>
    </row>
    <row r="9132" spans="1:3" x14ac:dyDescent="0.25">
      <c r="A9132" s="7" t="str">
        <f t="shared" si="142"/>
        <v>1988.4</v>
      </c>
      <c r="B9132" s="54">
        <v>32440</v>
      </c>
      <c r="C9132" s="9">
        <v>8.93</v>
      </c>
    </row>
    <row r="9133" spans="1:3" x14ac:dyDescent="0.25">
      <c r="A9133" s="7" t="str">
        <f t="shared" si="142"/>
        <v>1988.4</v>
      </c>
      <c r="B9133" s="54">
        <v>32437</v>
      </c>
      <c r="C9133" s="9">
        <v>8.89</v>
      </c>
    </row>
    <row r="9134" spans="1:3" x14ac:dyDescent="0.25">
      <c r="A9134" s="7" t="str">
        <f t="shared" si="142"/>
        <v>1988.4</v>
      </c>
      <c r="B9134" s="54">
        <v>32436</v>
      </c>
      <c r="C9134" s="9">
        <v>8.85</v>
      </c>
    </row>
    <row r="9135" spans="1:3" x14ac:dyDescent="0.25">
      <c r="A9135" s="7" t="str">
        <f t="shared" si="142"/>
        <v>1988.4</v>
      </c>
      <c r="B9135" s="54">
        <v>32435</v>
      </c>
      <c r="C9135" s="9">
        <v>8.91</v>
      </c>
    </row>
    <row r="9136" spans="1:3" x14ac:dyDescent="0.25">
      <c r="A9136" s="7" t="str">
        <f t="shared" si="142"/>
        <v>1988.4</v>
      </c>
      <c r="B9136" s="54">
        <v>32434</v>
      </c>
      <c r="C9136" s="9">
        <v>8.8699999999999992</v>
      </c>
    </row>
    <row r="9137" spans="1:3" x14ac:dyDescent="0.25">
      <c r="A9137" s="7" t="str">
        <f t="shared" si="142"/>
        <v>1988.4</v>
      </c>
      <c r="B9137" s="54">
        <v>32433</v>
      </c>
      <c r="C9137" s="9">
        <v>8.8800000000000008</v>
      </c>
    </row>
    <row r="9138" spans="1:3" x14ac:dyDescent="0.25">
      <c r="A9138" s="7" t="str">
        <f t="shared" si="142"/>
        <v>1988.4</v>
      </c>
      <c r="B9138" s="54">
        <v>32430</v>
      </c>
      <c r="C9138" s="9">
        <v>8.9</v>
      </c>
    </row>
    <row r="9139" spans="1:3" x14ac:dyDescent="0.25">
      <c r="A9139" s="7" t="str">
        <f t="shared" si="142"/>
        <v>1988.4</v>
      </c>
      <c r="B9139" s="54">
        <v>32429</v>
      </c>
      <c r="C9139" s="9">
        <v>8.94</v>
      </c>
    </row>
    <row r="9140" spans="1:3" x14ac:dyDescent="0.25">
      <c r="A9140" s="7" t="str">
        <f t="shared" si="142"/>
        <v>1988.4</v>
      </c>
      <c r="B9140" s="54">
        <v>32428</v>
      </c>
      <c r="C9140" s="9">
        <v>8.94</v>
      </c>
    </row>
    <row r="9141" spans="1:3" x14ac:dyDescent="0.25">
      <c r="A9141" s="7" t="str">
        <f t="shared" si="142"/>
        <v>1988.4</v>
      </c>
      <c r="B9141" s="54">
        <v>32427</v>
      </c>
      <c r="C9141" s="9">
        <v>8.86</v>
      </c>
    </row>
    <row r="9142" spans="1:3" x14ac:dyDescent="0.25">
      <c r="A9142" s="7" t="str">
        <f t="shared" si="142"/>
        <v>1988.4</v>
      </c>
      <c r="B9142" s="54">
        <v>32426</v>
      </c>
      <c r="C9142" s="9">
        <v>8.84</v>
      </c>
    </row>
    <row r="9143" spans="1:3" x14ac:dyDescent="0.25">
      <c r="A9143" s="7" t="str">
        <f t="shared" si="142"/>
        <v>1988.4</v>
      </c>
      <c r="B9143" s="54">
        <v>32423</v>
      </c>
      <c r="C9143" s="9">
        <v>8.81</v>
      </c>
    </row>
    <row r="9144" spans="1:3" x14ac:dyDescent="0.25">
      <c r="A9144" s="7" t="str">
        <f t="shared" si="142"/>
        <v>1988.4</v>
      </c>
      <c r="B9144" s="54">
        <v>32422</v>
      </c>
      <c r="C9144" s="9">
        <v>8.9700000000000006</v>
      </c>
    </row>
    <row r="9145" spans="1:3" x14ac:dyDescent="0.25">
      <c r="A9145" s="7" t="str">
        <f t="shared" si="142"/>
        <v>1988.4</v>
      </c>
      <c r="B9145" s="54">
        <v>32421</v>
      </c>
      <c r="C9145" s="9">
        <v>8.98</v>
      </c>
    </row>
    <row r="9146" spans="1:3" x14ac:dyDescent="0.25">
      <c r="A9146" s="7" t="str">
        <f t="shared" si="142"/>
        <v>1988.4</v>
      </c>
      <c r="B9146" s="54">
        <v>32420</v>
      </c>
      <c r="C9146" s="9">
        <v>8.9700000000000006</v>
      </c>
    </row>
    <row r="9147" spans="1:3" x14ac:dyDescent="0.25">
      <c r="A9147" s="7" t="str">
        <f t="shared" si="142"/>
        <v>1988.4</v>
      </c>
      <c r="B9147" s="54">
        <v>32419</v>
      </c>
      <c r="C9147" s="9">
        <v>8.9600000000000009</v>
      </c>
    </row>
    <row r="9148" spans="1:3" x14ac:dyDescent="0.25">
      <c r="A9148" s="7" t="str">
        <f t="shared" si="142"/>
        <v>1988.3</v>
      </c>
      <c r="B9148" s="54">
        <v>32416</v>
      </c>
      <c r="C9148" s="9">
        <v>8.98</v>
      </c>
    </row>
    <row r="9149" spans="1:3" x14ac:dyDescent="0.25">
      <c r="A9149" s="7" t="str">
        <f t="shared" si="142"/>
        <v>1988.3</v>
      </c>
      <c r="B9149" s="54">
        <v>32415</v>
      </c>
      <c r="C9149" s="9">
        <v>9.08</v>
      </c>
    </row>
    <row r="9150" spans="1:3" x14ac:dyDescent="0.25">
      <c r="A9150" s="7" t="str">
        <f t="shared" si="142"/>
        <v>1988.3</v>
      </c>
      <c r="B9150" s="54">
        <v>32414</v>
      </c>
      <c r="C9150" s="9">
        <v>9.15</v>
      </c>
    </row>
    <row r="9151" spans="1:3" x14ac:dyDescent="0.25">
      <c r="A9151" s="7" t="str">
        <f t="shared" si="142"/>
        <v>1988.3</v>
      </c>
      <c r="B9151" s="54">
        <v>32413</v>
      </c>
      <c r="C9151" s="9">
        <v>9.11</v>
      </c>
    </row>
    <row r="9152" spans="1:3" x14ac:dyDescent="0.25">
      <c r="A9152" s="7" t="str">
        <f t="shared" si="142"/>
        <v>1988.3</v>
      </c>
      <c r="B9152" s="54">
        <v>32412</v>
      </c>
      <c r="C9152" s="9">
        <v>9.09</v>
      </c>
    </row>
    <row r="9153" spans="1:3" x14ac:dyDescent="0.25">
      <c r="A9153" s="7" t="str">
        <f t="shared" si="142"/>
        <v>1988.3</v>
      </c>
      <c r="B9153" s="54">
        <v>32409</v>
      </c>
      <c r="C9153" s="9">
        <v>9.0500000000000007</v>
      </c>
    </row>
    <row r="9154" spans="1:3" x14ac:dyDescent="0.25">
      <c r="A9154" s="7" t="str">
        <f t="shared" si="142"/>
        <v>1988.3</v>
      </c>
      <c r="B9154" s="54">
        <v>32408</v>
      </c>
      <c r="C9154" s="9">
        <v>9.0500000000000007</v>
      </c>
    </row>
    <row r="9155" spans="1:3" x14ac:dyDescent="0.25">
      <c r="A9155" s="7" t="str">
        <f t="shared" si="142"/>
        <v>1988.3</v>
      </c>
      <c r="B9155" s="54">
        <v>32407</v>
      </c>
      <c r="C9155" s="9">
        <v>9.02</v>
      </c>
    </row>
    <row r="9156" spans="1:3" x14ac:dyDescent="0.25">
      <c r="A9156" s="7" t="str">
        <f t="shared" ref="A9156:A9219" si="143">YEAR(B9156)&amp;"."&amp;INT((MONTH(B9156)-1)/3)+1</f>
        <v>1988.3</v>
      </c>
      <c r="B9156" s="54">
        <v>32406</v>
      </c>
      <c r="C9156" s="9">
        <v>9.06</v>
      </c>
    </row>
    <row r="9157" spans="1:3" x14ac:dyDescent="0.25">
      <c r="A9157" s="7" t="str">
        <f t="shared" si="143"/>
        <v>1988.3</v>
      </c>
      <c r="B9157" s="54">
        <v>32405</v>
      </c>
      <c r="C9157" s="9">
        <v>9.07</v>
      </c>
    </row>
    <row r="9158" spans="1:3" x14ac:dyDescent="0.25">
      <c r="A9158" s="7" t="str">
        <f t="shared" si="143"/>
        <v>1988.3</v>
      </c>
      <c r="B9158" s="54">
        <v>32402</v>
      </c>
      <c r="C9158" s="9">
        <v>9.01</v>
      </c>
    </row>
    <row r="9159" spans="1:3" x14ac:dyDescent="0.25">
      <c r="A9159" s="7" t="str">
        <f t="shared" si="143"/>
        <v>1988.3</v>
      </c>
      <c r="B9159" s="54">
        <v>32401</v>
      </c>
      <c r="C9159" s="9">
        <v>9</v>
      </c>
    </row>
    <row r="9160" spans="1:3" x14ac:dyDescent="0.25">
      <c r="A9160" s="7" t="str">
        <f t="shared" si="143"/>
        <v>1988.3</v>
      </c>
      <c r="B9160" s="54">
        <v>32400</v>
      </c>
      <c r="C9160" s="9">
        <v>8.9600000000000009</v>
      </c>
    </row>
    <row r="9161" spans="1:3" x14ac:dyDescent="0.25">
      <c r="A9161" s="7" t="str">
        <f t="shared" si="143"/>
        <v>1988.3</v>
      </c>
      <c r="B9161" s="54">
        <v>32399</v>
      </c>
      <c r="C9161" s="9">
        <v>9.01</v>
      </c>
    </row>
    <row r="9162" spans="1:3" x14ac:dyDescent="0.25">
      <c r="A9162" s="7" t="str">
        <f t="shared" si="143"/>
        <v>1988.3</v>
      </c>
      <c r="B9162" s="54">
        <v>32398</v>
      </c>
      <c r="C9162" s="9">
        <v>9.0399999999999991</v>
      </c>
    </row>
    <row r="9163" spans="1:3" x14ac:dyDescent="0.25">
      <c r="A9163" s="7" t="str">
        <f t="shared" si="143"/>
        <v>1988.3</v>
      </c>
      <c r="B9163" s="54">
        <v>32395</v>
      </c>
      <c r="C9163" s="9">
        <v>8.99</v>
      </c>
    </row>
    <row r="9164" spans="1:3" x14ac:dyDescent="0.25">
      <c r="A9164" s="7" t="str">
        <f t="shared" si="143"/>
        <v>1988.3</v>
      </c>
      <c r="B9164" s="54">
        <v>32394</v>
      </c>
      <c r="C9164" s="9">
        <v>9.0500000000000007</v>
      </c>
    </row>
    <row r="9165" spans="1:3" x14ac:dyDescent="0.25">
      <c r="A9165" s="7" t="str">
        <f t="shared" si="143"/>
        <v>1988.3</v>
      </c>
      <c r="B9165" s="54">
        <v>32393</v>
      </c>
      <c r="C9165" s="9">
        <v>9.0399999999999991</v>
      </c>
    </row>
    <row r="9166" spans="1:3" x14ac:dyDescent="0.25">
      <c r="A9166" s="7" t="str">
        <f t="shared" si="143"/>
        <v>1988.3</v>
      </c>
      <c r="B9166" s="54">
        <v>32392</v>
      </c>
      <c r="C9166" s="9">
        <v>9.0500000000000007</v>
      </c>
    </row>
    <row r="9167" spans="1:3" x14ac:dyDescent="0.25">
      <c r="A9167" s="7" t="str">
        <f t="shared" si="143"/>
        <v>1988.3</v>
      </c>
      <c r="B9167" s="54">
        <v>32388</v>
      </c>
      <c r="C9167" s="9">
        <v>9.0500000000000007</v>
      </c>
    </row>
    <row r="9168" spans="1:3" x14ac:dyDescent="0.25">
      <c r="A9168" s="7" t="str">
        <f t="shared" si="143"/>
        <v>1988.3</v>
      </c>
      <c r="B9168" s="54">
        <v>32387</v>
      </c>
      <c r="C9168" s="9">
        <v>9.31</v>
      </c>
    </row>
    <row r="9169" spans="1:3" x14ac:dyDescent="0.25">
      <c r="A9169" s="7" t="str">
        <f t="shared" si="143"/>
        <v>1988.3</v>
      </c>
      <c r="B9169" s="54">
        <v>32386</v>
      </c>
      <c r="C9169" s="9">
        <v>9.31</v>
      </c>
    </row>
    <row r="9170" spans="1:3" x14ac:dyDescent="0.25">
      <c r="A9170" s="7" t="str">
        <f t="shared" si="143"/>
        <v>1988.3</v>
      </c>
      <c r="B9170" s="54">
        <v>32385</v>
      </c>
      <c r="C9170" s="9">
        <v>9.33</v>
      </c>
    </row>
    <row r="9171" spans="1:3" x14ac:dyDescent="0.25">
      <c r="A9171" s="7" t="str">
        <f t="shared" si="143"/>
        <v>1988.3</v>
      </c>
      <c r="B9171" s="54">
        <v>32384</v>
      </c>
      <c r="C9171" s="9">
        <v>9.36</v>
      </c>
    </row>
    <row r="9172" spans="1:3" x14ac:dyDescent="0.25">
      <c r="A9172" s="7" t="str">
        <f t="shared" si="143"/>
        <v>1988.3</v>
      </c>
      <c r="B9172" s="54">
        <v>32381</v>
      </c>
      <c r="C9172" s="9">
        <v>9.43</v>
      </c>
    </row>
    <row r="9173" spans="1:3" x14ac:dyDescent="0.25">
      <c r="A9173" s="7" t="str">
        <f t="shared" si="143"/>
        <v>1988.3</v>
      </c>
      <c r="B9173" s="54">
        <v>32380</v>
      </c>
      <c r="C9173" s="9">
        <v>9.4600000000000009</v>
      </c>
    </row>
    <row r="9174" spans="1:3" x14ac:dyDescent="0.25">
      <c r="A9174" s="7" t="str">
        <f t="shared" si="143"/>
        <v>1988.3</v>
      </c>
      <c r="B9174" s="54">
        <v>32379</v>
      </c>
      <c r="C9174" s="9">
        <v>9.4</v>
      </c>
    </row>
    <row r="9175" spans="1:3" x14ac:dyDescent="0.25">
      <c r="A9175" s="7" t="str">
        <f t="shared" si="143"/>
        <v>1988.3</v>
      </c>
      <c r="B9175" s="54">
        <v>32378</v>
      </c>
      <c r="C9175" s="9">
        <v>9.39</v>
      </c>
    </row>
    <row r="9176" spans="1:3" x14ac:dyDescent="0.25">
      <c r="A9176" s="7" t="str">
        <f t="shared" si="143"/>
        <v>1988.3</v>
      </c>
      <c r="B9176" s="54">
        <v>32377</v>
      </c>
      <c r="C9176" s="9">
        <v>9.44</v>
      </c>
    </row>
    <row r="9177" spans="1:3" x14ac:dyDescent="0.25">
      <c r="A9177" s="7" t="str">
        <f t="shared" si="143"/>
        <v>1988.3</v>
      </c>
      <c r="B9177" s="54">
        <v>32374</v>
      </c>
      <c r="C9177" s="9">
        <v>9.41</v>
      </c>
    </row>
    <row r="9178" spans="1:3" x14ac:dyDescent="0.25">
      <c r="A9178" s="7" t="str">
        <f t="shared" si="143"/>
        <v>1988.3</v>
      </c>
      <c r="B9178" s="54">
        <v>32373</v>
      </c>
      <c r="C9178" s="9">
        <v>9.41</v>
      </c>
    </row>
    <row r="9179" spans="1:3" x14ac:dyDescent="0.25">
      <c r="A9179" s="7" t="str">
        <f t="shared" si="143"/>
        <v>1988.3</v>
      </c>
      <c r="B9179" s="54">
        <v>32372</v>
      </c>
      <c r="C9179" s="9">
        <v>9.43</v>
      </c>
    </row>
    <row r="9180" spans="1:3" x14ac:dyDescent="0.25">
      <c r="A9180" s="7" t="str">
        <f t="shared" si="143"/>
        <v>1988.3</v>
      </c>
      <c r="B9180" s="54">
        <v>32371</v>
      </c>
      <c r="C9180" s="9">
        <v>9.4</v>
      </c>
    </row>
    <row r="9181" spans="1:3" x14ac:dyDescent="0.25">
      <c r="A9181" s="7" t="str">
        <f t="shared" si="143"/>
        <v>1988.3</v>
      </c>
      <c r="B9181" s="54">
        <v>32370</v>
      </c>
      <c r="C9181" s="9">
        <v>9.44</v>
      </c>
    </row>
    <row r="9182" spans="1:3" x14ac:dyDescent="0.25">
      <c r="A9182" s="7" t="str">
        <f t="shared" si="143"/>
        <v>1988.3</v>
      </c>
      <c r="B9182" s="54">
        <v>32367</v>
      </c>
      <c r="C9182" s="9">
        <v>9.42</v>
      </c>
    </row>
    <row r="9183" spans="1:3" x14ac:dyDescent="0.25">
      <c r="A9183" s="7" t="str">
        <f t="shared" si="143"/>
        <v>1988.3</v>
      </c>
      <c r="B9183" s="54">
        <v>32366</v>
      </c>
      <c r="C9183" s="9">
        <v>9.4</v>
      </c>
    </row>
    <row r="9184" spans="1:3" x14ac:dyDescent="0.25">
      <c r="A9184" s="7" t="str">
        <f t="shared" si="143"/>
        <v>1988.3</v>
      </c>
      <c r="B9184" s="54">
        <v>32365</v>
      </c>
      <c r="C9184" s="9">
        <v>9.36</v>
      </c>
    </row>
    <row r="9185" spans="1:3" x14ac:dyDescent="0.25">
      <c r="A9185" s="7" t="str">
        <f t="shared" si="143"/>
        <v>1988.3</v>
      </c>
      <c r="B9185" s="54">
        <v>32364</v>
      </c>
      <c r="C9185" s="9">
        <v>9.2100000000000009</v>
      </c>
    </row>
    <row r="9186" spans="1:3" x14ac:dyDescent="0.25">
      <c r="A9186" s="7" t="str">
        <f t="shared" si="143"/>
        <v>1988.3</v>
      </c>
      <c r="B9186" s="54">
        <v>32363</v>
      </c>
      <c r="C9186" s="9">
        <v>9.1300000000000008</v>
      </c>
    </row>
    <row r="9187" spans="1:3" x14ac:dyDescent="0.25">
      <c r="A9187" s="7" t="str">
        <f t="shared" si="143"/>
        <v>1988.3</v>
      </c>
      <c r="B9187" s="54">
        <v>32360</v>
      </c>
      <c r="C9187" s="9">
        <v>9.14</v>
      </c>
    </row>
    <row r="9188" spans="1:3" x14ac:dyDescent="0.25">
      <c r="A9188" s="7" t="str">
        <f t="shared" si="143"/>
        <v>1988.3</v>
      </c>
      <c r="B9188" s="54">
        <v>32359</v>
      </c>
      <c r="C9188" s="9">
        <v>9.0399999999999991</v>
      </c>
    </row>
    <row r="9189" spans="1:3" x14ac:dyDescent="0.25">
      <c r="A9189" s="7" t="str">
        <f t="shared" si="143"/>
        <v>1988.3</v>
      </c>
      <c r="B9189" s="54">
        <v>32358</v>
      </c>
      <c r="C9189" s="9">
        <v>9.1</v>
      </c>
    </row>
    <row r="9190" spans="1:3" x14ac:dyDescent="0.25">
      <c r="A9190" s="7" t="str">
        <f t="shared" si="143"/>
        <v>1988.3</v>
      </c>
      <c r="B9190" s="54">
        <v>32357</v>
      </c>
      <c r="C9190" s="9">
        <v>9.08</v>
      </c>
    </row>
    <row r="9191" spans="1:3" x14ac:dyDescent="0.25">
      <c r="A9191" s="7" t="str">
        <f t="shared" si="143"/>
        <v>1988.3</v>
      </c>
      <c r="B9191" s="54">
        <v>32356</v>
      </c>
      <c r="C9191" s="9">
        <v>9.17</v>
      </c>
    </row>
    <row r="9192" spans="1:3" x14ac:dyDescent="0.25">
      <c r="A9192" s="7" t="str">
        <f t="shared" si="143"/>
        <v>1988.3</v>
      </c>
      <c r="B9192" s="54">
        <v>32353</v>
      </c>
      <c r="C9192" s="9">
        <v>9.23</v>
      </c>
    </row>
    <row r="9193" spans="1:3" x14ac:dyDescent="0.25">
      <c r="A9193" s="7" t="str">
        <f t="shared" si="143"/>
        <v>1988.3</v>
      </c>
      <c r="B9193" s="54">
        <v>32352</v>
      </c>
      <c r="C9193" s="9">
        <v>9.27</v>
      </c>
    </row>
    <row r="9194" spans="1:3" x14ac:dyDescent="0.25">
      <c r="A9194" s="7" t="str">
        <f t="shared" si="143"/>
        <v>1988.3</v>
      </c>
      <c r="B9194" s="54">
        <v>32351</v>
      </c>
      <c r="C9194" s="9">
        <v>9.26</v>
      </c>
    </row>
    <row r="9195" spans="1:3" x14ac:dyDescent="0.25">
      <c r="A9195" s="7" t="str">
        <f t="shared" si="143"/>
        <v>1988.3</v>
      </c>
      <c r="B9195" s="54">
        <v>32350</v>
      </c>
      <c r="C9195" s="9">
        <v>9.19</v>
      </c>
    </row>
    <row r="9196" spans="1:3" x14ac:dyDescent="0.25">
      <c r="A9196" s="7" t="str">
        <f t="shared" si="143"/>
        <v>1988.3</v>
      </c>
      <c r="B9196" s="54">
        <v>32349</v>
      </c>
      <c r="C9196" s="9">
        <v>9.16</v>
      </c>
    </row>
    <row r="9197" spans="1:3" x14ac:dyDescent="0.25">
      <c r="A9197" s="7" t="str">
        <f t="shared" si="143"/>
        <v>1988.3</v>
      </c>
      <c r="B9197" s="54">
        <v>32346</v>
      </c>
      <c r="C9197" s="9">
        <v>9.2100000000000009</v>
      </c>
    </row>
    <row r="9198" spans="1:3" x14ac:dyDescent="0.25">
      <c r="A9198" s="7" t="str">
        <f t="shared" si="143"/>
        <v>1988.3</v>
      </c>
      <c r="B9198" s="54">
        <v>32345</v>
      </c>
      <c r="C9198" s="9">
        <v>9.27</v>
      </c>
    </row>
    <row r="9199" spans="1:3" x14ac:dyDescent="0.25">
      <c r="A9199" s="7" t="str">
        <f t="shared" si="143"/>
        <v>1988.3</v>
      </c>
      <c r="B9199" s="54">
        <v>32344</v>
      </c>
      <c r="C9199" s="9">
        <v>9.24</v>
      </c>
    </row>
    <row r="9200" spans="1:3" x14ac:dyDescent="0.25">
      <c r="A9200" s="7" t="str">
        <f t="shared" si="143"/>
        <v>1988.3</v>
      </c>
      <c r="B9200" s="54">
        <v>32343</v>
      </c>
      <c r="C9200" s="9">
        <v>9.2100000000000009</v>
      </c>
    </row>
    <row r="9201" spans="1:3" x14ac:dyDescent="0.25">
      <c r="A9201" s="7" t="str">
        <f t="shared" si="143"/>
        <v>1988.3</v>
      </c>
      <c r="B9201" s="54">
        <v>32342</v>
      </c>
      <c r="C9201" s="9">
        <v>9.24</v>
      </c>
    </row>
    <row r="9202" spans="1:3" x14ac:dyDescent="0.25">
      <c r="A9202" s="7" t="str">
        <f t="shared" si="143"/>
        <v>1988.3</v>
      </c>
      <c r="B9202" s="54">
        <v>32339</v>
      </c>
      <c r="C9202" s="9">
        <v>9.16</v>
      </c>
    </row>
    <row r="9203" spans="1:3" x14ac:dyDescent="0.25">
      <c r="A9203" s="7" t="str">
        <f t="shared" si="143"/>
        <v>1988.3</v>
      </c>
      <c r="B9203" s="54">
        <v>32338</v>
      </c>
      <c r="C9203" s="9">
        <v>9.19</v>
      </c>
    </row>
    <row r="9204" spans="1:3" x14ac:dyDescent="0.25">
      <c r="A9204" s="7" t="str">
        <f t="shared" si="143"/>
        <v>1988.3</v>
      </c>
      <c r="B9204" s="54">
        <v>32337</v>
      </c>
      <c r="C9204" s="9">
        <v>9.1999999999999993</v>
      </c>
    </row>
    <row r="9205" spans="1:3" x14ac:dyDescent="0.25">
      <c r="A9205" s="7" t="str">
        <f t="shared" si="143"/>
        <v>1988.3</v>
      </c>
      <c r="B9205" s="54">
        <v>32336</v>
      </c>
      <c r="C9205" s="9">
        <v>9.11</v>
      </c>
    </row>
    <row r="9206" spans="1:3" x14ac:dyDescent="0.25">
      <c r="A9206" s="7" t="str">
        <f t="shared" si="143"/>
        <v>1988.3</v>
      </c>
      <c r="B9206" s="54">
        <v>32335</v>
      </c>
      <c r="C9206" s="9">
        <v>9.06</v>
      </c>
    </row>
    <row r="9207" spans="1:3" x14ac:dyDescent="0.25">
      <c r="A9207" s="7" t="str">
        <f t="shared" si="143"/>
        <v>1988.3</v>
      </c>
      <c r="B9207" s="54">
        <v>32332</v>
      </c>
      <c r="C9207" s="9">
        <v>9.1</v>
      </c>
    </row>
    <row r="9208" spans="1:3" x14ac:dyDescent="0.25">
      <c r="A9208" s="7" t="str">
        <f t="shared" si="143"/>
        <v>1988.3</v>
      </c>
      <c r="B9208" s="54">
        <v>32331</v>
      </c>
      <c r="C9208" s="9">
        <v>9</v>
      </c>
    </row>
    <row r="9209" spans="1:3" x14ac:dyDescent="0.25">
      <c r="A9209" s="7" t="str">
        <f t="shared" si="143"/>
        <v>1988.3</v>
      </c>
      <c r="B9209" s="54">
        <v>32330</v>
      </c>
      <c r="C9209" s="9">
        <v>8.98</v>
      </c>
    </row>
    <row r="9210" spans="1:3" x14ac:dyDescent="0.25">
      <c r="A9210" s="7" t="str">
        <f t="shared" si="143"/>
        <v>1988.3</v>
      </c>
      <c r="B9210" s="54">
        <v>32329</v>
      </c>
      <c r="C9210" s="9">
        <v>8.8800000000000008</v>
      </c>
    </row>
    <row r="9211" spans="1:3" x14ac:dyDescent="0.25">
      <c r="A9211" s="7" t="str">
        <f t="shared" si="143"/>
        <v>1988.3</v>
      </c>
      <c r="B9211" s="54">
        <v>32325</v>
      </c>
      <c r="C9211" s="9">
        <v>8.84</v>
      </c>
    </row>
    <row r="9212" spans="1:3" x14ac:dyDescent="0.25">
      <c r="A9212" s="7" t="str">
        <f t="shared" si="143"/>
        <v>1988.2</v>
      </c>
      <c r="B9212" s="54">
        <v>32324</v>
      </c>
      <c r="C9212" s="9">
        <v>8.8699999999999992</v>
      </c>
    </row>
    <row r="9213" spans="1:3" x14ac:dyDescent="0.25">
      <c r="A9213" s="7" t="str">
        <f t="shared" si="143"/>
        <v>1988.2</v>
      </c>
      <c r="B9213" s="54">
        <v>32323</v>
      </c>
      <c r="C9213" s="9">
        <v>8.92</v>
      </c>
    </row>
    <row r="9214" spans="1:3" x14ac:dyDescent="0.25">
      <c r="A9214" s="7" t="str">
        <f t="shared" si="143"/>
        <v>1988.2</v>
      </c>
      <c r="B9214" s="54">
        <v>32322</v>
      </c>
      <c r="C9214" s="9">
        <v>8.89</v>
      </c>
    </row>
    <row r="9215" spans="1:3" x14ac:dyDescent="0.25">
      <c r="A9215" s="7" t="str">
        <f t="shared" si="143"/>
        <v>1988.2</v>
      </c>
      <c r="B9215" s="54">
        <v>32321</v>
      </c>
      <c r="C9215" s="9">
        <v>8.9600000000000009</v>
      </c>
    </row>
    <row r="9216" spans="1:3" x14ac:dyDescent="0.25">
      <c r="A9216" s="7" t="str">
        <f t="shared" si="143"/>
        <v>1988.2</v>
      </c>
      <c r="B9216" s="54">
        <v>32318</v>
      </c>
      <c r="C9216" s="9">
        <v>8.8699999999999992</v>
      </c>
    </row>
    <row r="9217" spans="1:3" x14ac:dyDescent="0.25">
      <c r="A9217" s="7" t="str">
        <f t="shared" si="143"/>
        <v>1988.2</v>
      </c>
      <c r="B9217" s="54">
        <v>32317</v>
      </c>
      <c r="C9217" s="9">
        <v>8.9</v>
      </c>
    </row>
    <row r="9218" spans="1:3" x14ac:dyDescent="0.25">
      <c r="A9218" s="7" t="str">
        <f t="shared" si="143"/>
        <v>1988.2</v>
      </c>
      <c r="B9218" s="54">
        <v>32316</v>
      </c>
      <c r="C9218" s="9">
        <v>8.94</v>
      </c>
    </row>
    <row r="9219" spans="1:3" x14ac:dyDescent="0.25">
      <c r="A9219" s="7" t="str">
        <f t="shared" si="143"/>
        <v>1988.2</v>
      </c>
      <c r="B9219" s="54">
        <v>32315</v>
      </c>
      <c r="C9219" s="9">
        <v>9.1</v>
      </c>
    </row>
    <row r="9220" spans="1:3" x14ac:dyDescent="0.25">
      <c r="A9220" s="7" t="str">
        <f t="shared" ref="A9220:A9283" si="144">YEAR(B9220)&amp;"."&amp;INT((MONTH(B9220)-1)/3)+1</f>
        <v>1988.2</v>
      </c>
      <c r="B9220" s="54">
        <v>32314</v>
      </c>
      <c r="C9220" s="9">
        <v>9.09</v>
      </c>
    </row>
    <row r="9221" spans="1:3" x14ac:dyDescent="0.25">
      <c r="A9221" s="7" t="str">
        <f t="shared" si="144"/>
        <v>1988.2</v>
      </c>
      <c r="B9221" s="54">
        <v>32311</v>
      </c>
      <c r="C9221" s="9">
        <v>9.1199999999999992</v>
      </c>
    </row>
    <row r="9222" spans="1:3" x14ac:dyDescent="0.25">
      <c r="A9222" s="7" t="str">
        <f t="shared" si="144"/>
        <v>1988.2</v>
      </c>
      <c r="B9222" s="54">
        <v>32310</v>
      </c>
      <c r="C9222" s="9">
        <v>8.98</v>
      </c>
    </row>
    <row r="9223" spans="1:3" x14ac:dyDescent="0.25">
      <c r="A9223" s="7" t="str">
        <f t="shared" si="144"/>
        <v>1988.2</v>
      </c>
      <c r="B9223" s="54">
        <v>32309</v>
      </c>
      <c r="C9223" s="9">
        <v>8.83</v>
      </c>
    </row>
    <row r="9224" spans="1:3" x14ac:dyDescent="0.25">
      <c r="A9224" s="7" t="str">
        <f t="shared" si="144"/>
        <v>1988.2</v>
      </c>
      <c r="B9224" s="54">
        <v>32308</v>
      </c>
      <c r="C9224" s="9">
        <v>8.81</v>
      </c>
    </row>
    <row r="9225" spans="1:3" x14ac:dyDescent="0.25">
      <c r="A9225" s="7" t="str">
        <f t="shared" si="144"/>
        <v>1988.2</v>
      </c>
      <c r="B9225" s="54">
        <v>32307</v>
      </c>
      <c r="C9225" s="9">
        <v>9.02</v>
      </c>
    </row>
    <row r="9226" spans="1:3" x14ac:dyDescent="0.25">
      <c r="A9226" s="7" t="str">
        <f t="shared" si="144"/>
        <v>1988.2</v>
      </c>
      <c r="B9226" s="54">
        <v>32304</v>
      </c>
      <c r="C9226" s="9">
        <v>9.0399999999999991</v>
      </c>
    </row>
    <row r="9227" spans="1:3" x14ac:dyDescent="0.25">
      <c r="A9227" s="7" t="str">
        <f t="shared" si="144"/>
        <v>1988.2</v>
      </c>
      <c r="B9227" s="54">
        <v>32303</v>
      </c>
      <c r="C9227" s="9">
        <v>9.06</v>
      </c>
    </row>
    <row r="9228" spans="1:3" x14ac:dyDescent="0.25">
      <c r="A9228" s="7" t="str">
        <f t="shared" si="144"/>
        <v>1988.2</v>
      </c>
      <c r="B9228" s="54">
        <v>32302</v>
      </c>
      <c r="C9228" s="9">
        <v>9.02</v>
      </c>
    </row>
    <row r="9229" spans="1:3" x14ac:dyDescent="0.25">
      <c r="A9229" s="7" t="str">
        <f t="shared" si="144"/>
        <v>1988.2</v>
      </c>
      <c r="B9229" s="54">
        <v>32301</v>
      </c>
      <c r="C9229" s="9">
        <v>9.1199999999999992</v>
      </c>
    </row>
    <row r="9230" spans="1:3" x14ac:dyDescent="0.25">
      <c r="A9230" s="7" t="str">
        <f t="shared" si="144"/>
        <v>1988.2</v>
      </c>
      <c r="B9230" s="54">
        <v>32300</v>
      </c>
      <c r="C9230" s="9">
        <v>9.06</v>
      </c>
    </row>
    <row r="9231" spans="1:3" x14ac:dyDescent="0.25">
      <c r="A9231" s="7" t="str">
        <f t="shared" si="144"/>
        <v>1988.2</v>
      </c>
      <c r="B9231" s="54">
        <v>32297</v>
      </c>
      <c r="C9231" s="9">
        <v>9.07</v>
      </c>
    </row>
    <row r="9232" spans="1:3" x14ac:dyDescent="0.25">
      <c r="A9232" s="7" t="str">
        <f t="shared" si="144"/>
        <v>1988.2</v>
      </c>
      <c r="B9232" s="54">
        <v>32296</v>
      </c>
      <c r="C9232" s="9">
        <v>9.16</v>
      </c>
    </row>
    <row r="9233" spans="1:3" x14ac:dyDescent="0.25">
      <c r="A9233" s="7" t="str">
        <f t="shared" si="144"/>
        <v>1988.2</v>
      </c>
      <c r="B9233" s="54">
        <v>32295</v>
      </c>
      <c r="C9233" s="9">
        <v>9.1199999999999992</v>
      </c>
    </row>
    <row r="9234" spans="1:3" x14ac:dyDescent="0.25">
      <c r="A9234" s="7" t="str">
        <f t="shared" si="144"/>
        <v>1988.2</v>
      </c>
      <c r="B9234" s="54">
        <v>32294</v>
      </c>
      <c r="C9234" s="9">
        <v>9.3000000000000007</v>
      </c>
    </row>
    <row r="9235" spans="1:3" x14ac:dyDescent="0.25">
      <c r="A9235" s="7" t="str">
        <f t="shared" si="144"/>
        <v>1988.2</v>
      </c>
      <c r="B9235" s="54">
        <v>32290</v>
      </c>
      <c r="C9235" s="9">
        <v>9.33</v>
      </c>
    </row>
    <row r="9236" spans="1:3" x14ac:dyDescent="0.25">
      <c r="A9236" s="7" t="str">
        <f t="shared" si="144"/>
        <v>1988.2</v>
      </c>
      <c r="B9236" s="54">
        <v>32289</v>
      </c>
      <c r="C9236" s="9">
        <v>9.32</v>
      </c>
    </row>
    <row r="9237" spans="1:3" x14ac:dyDescent="0.25">
      <c r="A9237" s="7" t="str">
        <f t="shared" si="144"/>
        <v>1988.2</v>
      </c>
      <c r="B9237" s="54">
        <v>32288</v>
      </c>
      <c r="C9237" s="9">
        <v>9.31</v>
      </c>
    </row>
    <row r="9238" spans="1:3" x14ac:dyDescent="0.25">
      <c r="A9238" s="7" t="str">
        <f t="shared" si="144"/>
        <v>1988.2</v>
      </c>
      <c r="B9238" s="54">
        <v>32287</v>
      </c>
      <c r="C9238" s="9">
        <v>9.34</v>
      </c>
    </row>
    <row r="9239" spans="1:3" x14ac:dyDescent="0.25">
      <c r="A9239" s="7" t="str">
        <f t="shared" si="144"/>
        <v>1988.2</v>
      </c>
      <c r="B9239" s="54">
        <v>32286</v>
      </c>
      <c r="C9239" s="9">
        <v>9.36</v>
      </c>
    </row>
    <row r="9240" spans="1:3" x14ac:dyDescent="0.25">
      <c r="A9240" s="7" t="str">
        <f t="shared" si="144"/>
        <v>1988.2</v>
      </c>
      <c r="B9240" s="54">
        <v>32283</v>
      </c>
      <c r="C9240" s="9">
        <v>9.35</v>
      </c>
    </row>
    <row r="9241" spans="1:3" x14ac:dyDescent="0.25">
      <c r="A9241" s="7" t="str">
        <f t="shared" si="144"/>
        <v>1988.2</v>
      </c>
      <c r="B9241" s="54">
        <v>32282</v>
      </c>
      <c r="C9241" s="9">
        <v>9.3000000000000007</v>
      </c>
    </row>
    <row r="9242" spans="1:3" x14ac:dyDescent="0.25">
      <c r="A9242" s="7" t="str">
        <f t="shared" si="144"/>
        <v>1988.2</v>
      </c>
      <c r="B9242" s="54">
        <v>32281</v>
      </c>
      <c r="C9242" s="9">
        <v>9.31</v>
      </c>
    </row>
    <row r="9243" spans="1:3" x14ac:dyDescent="0.25">
      <c r="A9243" s="7" t="str">
        <f t="shared" si="144"/>
        <v>1988.2</v>
      </c>
      <c r="B9243" s="54">
        <v>32280</v>
      </c>
      <c r="C9243" s="9">
        <v>9.2200000000000006</v>
      </c>
    </row>
    <row r="9244" spans="1:3" x14ac:dyDescent="0.25">
      <c r="A9244" s="7" t="str">
        <f t="shared" si="144"/>
        <v>1988.2</v>
      </c>
      <c r="B9244" s="54">
        <v>32279</v>
      </c>
      <c r="C9244" s="9">
        <v>9.1300000000000008</v>
      </c>
    </row>
    <row r="9245" spans="1:3" x14ac:dyDescent="0.25">
      <c r="A9245" s="7" t="str">
        <f t="shared" si="144"/>
        <v>1988.2</v>
      </c>
      <c r="B9245" s="54">
        <v>32276</v>
      </c>
      <c r="C9245" s="9">
        <v>9.11</v>
      </c>
    </row>
    <row r="9246" spans="1:3" x14ac:dyDescent="0.25">
      <c r="A9246" s="7" t="str">
        <f t="shared" si="144"/>
        <v>1988.2</v>
      </c>
      <c r="B9246" s="54">
        <v>32275</v>
      </c>
      <c r="C9246" s="9">
        <v>9.17</v>
      </c>
    </row>
    <row r="9247" spans="1:3" x14ac:dyDescent="0.25">
      <c r="A9247" s="7" t="str">
        <f t="shared" si="144"/>
        <v>1988.2</v>
      </c>
      <c r="B9247" s="54">
        <v>32274</v>
      </c>
      <c r="C9247" s="9">
        <v>9.2200000000000006</v>
      </c>
    </row>
    <row r="9248" spans="1:3" x14ac:dyDescent="0.25">
      <c r="A9248" s="7" t="str">
        <f t="shared" si="144"/>
        <v>1988.2</v>
      </c>
      <c r="B9248" s="54">
        <v>32273</v>
      </c>
      <c r="C9248" s="9">
        <v>9.1999999999999993</v>
      </c>
    </row>
    <row r="9249" spans="1:3" x14ac:dyDescent="0.25">
      <c r="A9249" s="7" t="str">
        <f t="shared" si="144"/>
        <v>1988.2</v>
      </c>
      <c r="B9249" s="54">
        <v>32272</v>
      </c>
      <c r="C9249" s="9">
        <v>9.18</v>
      </c>
    </row>
    <row r="9250" spans="1:3" x14ac:dyDescent="0.25">
      <c r="A9250" s="7" t="str">
        <f t="shared" si="144"/>
        <v>1988.2</v>
      </c>
      <c r="B9250" s="54">
        <v>32269</v>
      </c>
      <c r="C9250" s="9">
        <v>9.18</v>
      </c>
    </row>
    <row r="9251" spans="1:3" x14ac:dyDescent="0.25">
      <c r="A9251" s="7" t="str">
        <f t="shared" si="144"/>
        <v>1988.2</v>
      </c>
      <c r="B9251" s="54">
        <v>32268</v>
      </c>
      <c r="C9251" s="9">
        <v>9.1199999999999992</v>
      </c>
    </row>
    <row r="9252" spans="1:3" x14ac:dyDescent="0.25">
      <c r="A9252" s="7" t="str">
        <f t="shared" si="144"/>
        <v>1988.2</v>
      </c>
      <c r="B9252" s="54">
        <v>32267</v>
      </c>
      <c r="C9252" s="9">
        <v>9.1300000000000008</v>
      </c>
    </row>
    <row r="9253" spans="1:3" x14ac:dyDescent="0.25">
      <c r="A9253" s="7" t="str">
        <f t="shared" si="144"/>
        <v>1988.2</v>
      </c>
      <c r="B9253" s="54">
        <v>32266</v>
      </c>
      <c r="C9253" s="9">
        <v>9.1199999999999992</v>
      </c>
    </row>
    <row r="9254" spans="1:3" x14ac:dyDescent="0.25">
      <c r="A9254" s="7" t="str">
        <f t="shared" si="144"/>
        <v>1988.2</v>
      </c>
      <c r="B9254" s="54">
        <v>32265</v>
      </c>
      <c r="C9254" s="9">
        <v>9.17</v>
      </c>
    </row>
    <row r="9255" spans="1:3" x14ac:dyDescent="0.25">
      <c r="A9255" s="7" t="str">
        <f t="shared" si="144"/>
        <v>1988.2</v>
      </c>
      <c r="B9255" s="54">
        <v>32262</v>
      </c>
      <c r="C9255" s="9">
        <v>9.11</v>
      </c>
    </row>
    <row r="9256" spans="1:3" x14ac:dyDescent="0.25">
      <c r="A9256" s="7" t="str">
        <f t="shared" si="144"/>
        <v>1988.2</v>
      </c>
      <c r="B9256" s="54">
        <v>32261</v>
      </c>
      <c r="C9256" s="9">
        <v>9.11</v>
      </c>
    </row>
    <row r="9257" spans="1:3" x14ac:dyDescent="0.25">
      <c r="A9257" s="7" t="str">
        <f t="shared" si="144"/>
        <v>1988.2</v>
      </c>
      <c r="B9257" s="54">
        <v>32260</v>
      </c>
      <c r="C9257" s="9">
        <v>9.0500000000000007</v>
      </c>
    </row>
    <row r="9258" spans="1:3" x14ac:dyDescent="0.25">
      <c r="A9258" s="7" t="str">
        <f t="shared" si="144"/>
        <v>1988.2</v>
      </c>
      <c r="B9258" s="54">
        <v>32259</v>
      </c>
      <c r="C9258" s="9">
        <v>9.0399999999999991</v>
      </c>
    </row>
    <row r="9259" spans="1:3" x14ac:dyDescent="0.25">
      <c r="A9259" s="7" t="str">
        <f t="shared" si="144"/>
        <v>1988.2</v>
      </c>
      <c r="B9259" s="54">
        <v>32258</v>
      </c>
      <c r="C9259" s="9">
        <v>9.0299999999999994</v>
      </c>
    </row>
    <row r="9260" spans="1:3" x14ac:dyDescent="0.25">
      <c r="A9260" s="7" t="str">
        <f t="shared" si="144"/>
        <v>1988.2</v>
      </c>
      <c r="B9260" s="54">
        <v>32255</v>
      </c>
      <c r="C9260" s="9">
        <v>9.0299999999999994</v>
      </c>
    </row>
    <row r="9261" spans="1:3" x14ac:dyDescent="0.25">
      <c r="A9261" s="7" t="str">
        <f t="shared" si="144"/>
        <v>1988.2</v>
      </c>
      <c r="B9261" s="54">
        <v>32254</v>
      </c>
      <c r="C9261" s="9">
        <v>9.06</v>
      </c>
    </row>
    <row r="9262" spans="1:3" x14ac:dyDescent="0.25">
      <c r="A9262" s="7" t="str">
        <f t="shared" si="144"/>
        <v>1988.2</v>
      </c>
      <c r="B9262" s="54">
        <v>32253</v>
      </c>
      <c r="C9262" s="9">
        <v>9.06</v>
      </c>
    </row>
    <row r="9263" spans="1:3" x14ac:dyDescent="0.25">
      <c r="A9263" s="7" t="str">
        <f t="shared" si="144"/>
        <v>1988.2</v>
      </c>
      <c r="B9263" s="54">
        <v>32252</v>
      </c>
      <c r="C9263" s="9">
        <v>9.06</v>
      </c>
    </row>
    <row r="9264" spans="1:3" x14ac:dyDescent="0.25">
      <c r="A9264" s="7" t="str">
        <f t="shared" si="144"/>
        <v>1988.2</v>
      </c>
      <c r="B9264" s="54">
        <v>32251</v>
      </c>
      <c r="C9264" s="9">
        <v>9.0299999999999994</v>
      </c>
    </row>
    <row r="9265" spans="1:3" x14ac:dyDescent="0.25">
      <c r="A9265" s="7" t="str">
        <f t="shared" si="144"/>
        <v>1988.2</v>
      </c>
      <c r="B9265" s="54">
        <v>32248</v>
      </c>
      <c r="C9265" s="9">
        <v>8.9700000000000006</v>
      </c>
    </row>
    <row r="9266" spans="1:3" x14ac:dyDescent="0.25">
      <c r="A9266" s="7" t="str">
        <f t="shared" si="144"/>
        <v>1988.2</v>
      </c>
      <c r="B9266" s="54">
        <v>32247</v>
      </c>
      <c r="C9266" s="9">
        <v>8.91</v>
      </c>
    </row>
    <row r="9267" spans="1:3" x14ac:dyDescent="0.25">
      <c r="A9267" s="7" t="str">
        <f t="shared" si="144"/>
        <v>1988.2</v>
      </c>
      <c r="B9267" s="54">
        <v>32246</v>
      </c>
      <c r="C9267" s="9">
        <v>8.77</v>
      </c>
    </row>
    <row r="9268" spans="1:3" x14ac:dyDescent="0.25">
      <c r="A9268" s="7" t="str">
        <f t="shared" si="144"/>
        <v>1988.2</v>
      </c>
      <c r="B9268" s="54">
        <v>32245</v>
      </c>
      <c r="C9268" s="9">
        <v>8.7899999999999991</v>
      </c>
    </row>
    <row r="9269" spans="1:3" x14ac:dyDescent="0.25">
      <c r="A9269" s="7" t="str">
        <f t="shared" si="144"/>
        <v>1988.2</v>
      </c>
      <c r="B9269" s="54">
        <v>32244</v>
      </c>
      <c r="C9269" s="9">
        <v>8.82</v>
      </c>
    </row>
    <row r="9270" spans="1:3" x14ac:dyDescent="0.25">
      <c r="A9270" s="7" t="str">
        <f t="shared" si="144"/>
        <v>1988.2</v>
      </c>
      <c r="B9270" s="54">
        <v>32241</v>
      </c>
      <c r="C9270" s="9">
        <v>8.74</v>
      </c>
    </row>
    <row r="9271" spans="1:3" x14ac:dyDescent="0.25">
      <c r="A9271" s="7" t="str">
        <f t="shared" si="144"/>
        <v>1988.2</v>
      </c>
      <c r="B9271" s="54">
        <v>32240</v>
      </c>
      <c r="C9271" s="9">
        <v>8.82</v>
      </c>
    </row>
    <row r="9272" spans="1:3" x14ac:dyDescent="0.25">
      <c r="A9272" s="7" t="str">
        <f t="shared" si="144"/>
        <v>1988.2</v>
      </c>
      <c r="B9272" s="54">
        <v>32239</v>
      </c>
      <c r="C9272" s="9">
        <v>8.83</v>
      </c>
    </row>
    <row r="9273" spans="1:3" x14ac:dyDescent="0.25">
      <c r="A9273" s="7" t="str">
        <f t="shared" si="144"/>
        <v>1988.2</v>
      </c>
      <c r="B9273" s="54">
        <v>32238</v>
      </c>
      <c r="C9273" s="9">
        <v>8.9</v>
      </c>
    </row>
    <row r="9274" spans="1:3" x14ac:dyDescent="0.25">
      <c r="A9274" s="7" t="str">
        <f t="shared" si="144"/>
        <v>1988.2</v>
      </c>
      <c r="B9274" s="54">
        <v>32237</v>
      </c>
      <c r="C9274" s="9">
        <v>8.92</v>
      </c>
    </row>
    <row r="9275" spans="1:3" x14ac:dyDescent="0.25">
      <c r="A9275" s="7" t="str">
        <f t="shared" si="144"/>
        <v>1988.1</v>
      </c>
      <c r="B9275" s="54">
        <v>32233</v>
      </c>
      <c r="C9275" s="9">
        <v>8.82</v>
      </c>
    </row>
    <row r="9276" spans="1:3" x14ac:dyDescent="0.25">
      <c r="A9276" s="7" t="str">
        <f t="shared" si="144"/>
        <v>1988.1</v>
      </c>
      <c r="B9276" s="54">
        <v>32232</v>
      </c>
      <c r="C9276" s="9">
        <v>8.83</v>
      </c>
    </row>
    <row r="9277" spans="1:3" x14ac:dyDescent="0.25">
      <c r="A9277" s="7" t="str">
        <f t="shared" si="144"/>
        <v>1988.1</v>
      </c>
      <c r="B9277" s="54">
        <v>32231</v>
      </c>
      <c r="C9277" s="9">
        <v>8.81</v>
      </c>
    </row>
    <row r="9278" spans="1:3" x14ac:dyDescent="0.25">
      <c r="A9278" s="7" t="str">
        <f t="shared" si="144"/>
        <v>1988.1</v>
      </c>
      <c r="B9278" s="54">
        <v>32230</v>
      </c>
      <c r="C9278" s="9">
        <v>8.83</v>
      </c>
    </row>
    <row r="9279" spans="1:3" x14ac:dyDescent="0.25">
      <c r="A9279" s="7" t="str">
        <f t="shared" si="144"/>
        <v>1988.1</v>
      </c>
      <c r="B9279" s="54">
        <v>32227</v>
      </c>
      <c r="C9279" s="9">
        <v>8.7200000000000006</v>
      </c>
    </row>
    <row r="9280" spans="1:3" x14ac:dyDescent="0.25">
      <c r="A9280" s="7" t="str">
        <f t="shared" si="144"/>
        <v>1988.1</v>
      </c>
      <c r="B9280" s="54">
        <v>32226</v>
      </c>
      <c r="C9280" s="9">
        <v>8.77</v>
      </c>
    </row>
    <row r="9281" spans="1:3" x14ac:dyDescent="0.25">
      <c r="A9281" s="7" t="str">
        <f t="shared" si="144"/>
        <v>1988.1</v>
      </c>
      <c r="B9281" s="54">
        <v>32225</v>
      </c>
      <c r="C9281" s="9">
        <v>8.76</v>
      </c>
    </row>
    <row r="9282" spans="1:3" x14ac:dyDescent="0.25">
      <c r="A9282" s="7" t="str">
        <f t="shared" si="144"/>
        <v>1988.1</v>
      </c>
      <c r="B9282" s="54">
        <v>32224</v>
      </c>
      <c r="C9282" s="9">
        <v>8.73</v>
      </c>
    </row>
    <row r="9283" spans="1:3" x14ac:dyDescent="0.25">
      <c r="A9283" s="7" t="str">
        <f t="shared" si="144"/>
        <v>1988.1</v>
      </c>
      <c r="B9283" s="54">
        <v>32223</v>
      </c>
      <c r="C9283" s="9">
        <v>8.74</v>
      </c>
    </row>
    <row r="9284" spans="1:3" x14ac:dyDescent="0.25">
      <c r="A9284" s="7" t="str">
        <f t="shared" ref="A9284:A9347" si="145">YEAR(B9284)&amp;"."&amp;INT((MONTH(B9284)-1)/3)+1</f>
        <v>1988.1</v>
      </c>
      <c r="B9284" s="54">
        <v>32220</v>
      </c>
      <c r="C9284" s="9">
        <v>8.69</v>
      </c>
    </row>
    <row r="9285" spans="1:3" x14ac:dyDescent="0.25">
      <c r="A9285" s="7" t="str">
        <f t="shared" si="145"/>
        <v>1988.1</v>
      </c>
      <c r="B9285" s="54">
        <v>32219</v>
      </c>
      <c r="C9285" s="9">
        <v>8.57</v>
      </c>
    </row>
    <row r="9286" spans="1:3" x14ac:dyDescent="0.25">
      <c r="A9286" s="7" t="str">
        <f t="shared" si="145"/>
        <v>1988.1</v>
      </c>
      <c r="B9286" s="54">
        <v>32218</v>
      </c>
      <c r="C9286" s="9">
        <v>8.6300000000000008</v>
      </c>
    </row>
    <row r="9287" spans="1:3" x14ac:dyDescent="0.25">
      <c r="A9287" s="7" t="str">
        <f t="shared" si="145"/>
        <v>1988.1</v>
      </c>
      <c r="B9287" s="54">
        <v>32217</v>
      </c>
      <c r="C9287" s="9">
        <v>8.56</v>
      </c>
    </row>
    <row r="9288" spans="1:3" x14ac:dyDescent="0.25">
      <c r="A9288" s="7" t="str">
        <f t="shared" si="145"/>
        <v>1988.1</v>
      </c>
      <c r="B9288" s="54">
        <v>32216</v>
      </c>
      <c r="C9288" s="9">
        <v>8.5500000000000007</v>
      </c>
    </row>
    <row r="9289" spans="1:3" x14ac:dyDescent="0.25">
      <c r="A9289" s="7" t="str">
        <f t="shared" si="145"/>
        <v>1988.1</v>
      </c>
      <c r="B9289" s="54">
        <v>32213</v>
      </c>
      <c r="C9289" s="9">
        <v>8.5500000000000007</v>
      </c>
    </row>
    <row r="9290" spans="1:3" x14ac:dyDescent="0.25">
      <c r="A9290" s="7" t="str">
        <f t="shared" si="145"/>
        <v>1988.1</v>
      </c>
      <c r="B9290" s="54">
        <v>32212</v>
      </c>
      <c r="C9290" s="9">
        <v>8.6</v>
      </c>
    </row>
    <row r="9291" spans="1:3" x14ac:dyDescent="0.25">
      <c r="A9291" s="7" t="str">
        <f t="shared" si="145"/>
        <v>1988.1</v>
      </c>
      <c r="B9291" s="54">
        <v>32211</v>
      </c>
      <c r="C9291" s="9">
        <v>8.58</v>
      </c>
    </row>
    <row r="9292" spans="1:3" x14ac:dyDescent="0.25">
      <c r="A9292" s="7" t="str">
        <f t="shared" si="145"/>
        <v>1988.1</v>
      </c>
      <c r="B9292" s="54">
        <v>32210</v>
      </c>
      <c r="C9292" s="9">
        <v>8.58</v>
      </c>
    </row>
    <row r="9293" spans="1:3" x14ac:dyDescent="0.25">
      <c r="A9293" s="7" t="str">
        <f t="shared" si="145"/>
        <v>1988.1</v>
      </c>
      <c r="B9293" s="54">
        <v>32209</v>
      </c>
      <c r="C9293" s="9">
        <v>8.5399999999999991</v>
      </c>
    </row>
    <row r="9294" spans="1:3" x14ac:dyDescent="0.25">
      <c r="A9294" s="7" t="str">
        <f t="shared" si="145"/>
        <v>1988.1</v>
      </c>
      <c r="B9294" s="54">
        <v>32206</v>
      </c>
      <c r="C9294" s="9">
        <v>8.52</v>
      </c>
    </row>
    <row r="9295" spans="1:3" x14ac:dyDescent="0.25">
      <c r="A9295" s="7" t="str">
        <f t="shared" si="145"/>
        <v>1988.1</v>
      </c>
      <c r="B9295" s="54">
        <v>32205</v>
      </c>
      <c r="C9295" s="9">
        <v>8.36</v>
      </c>
    </row>
    <row r="9296" spans="1:3" x14ac:dyDescent="0.25">
      <c r="A9296" s="7" t="str">
        <f t="shared" si="145"/>
        <v>1988.1</v>
      </c>
      <c r="B9296" s="54">
        <v>32204</v>
      </c>
      <c r="C9296" s="9">
        <v>8.3699999999999992</v>
      </c>
    </row>
    <row r="9297" spans="1:3" x14ac:dyDescent="0.25">
      <c r="A9297" s="7" t="str">
        <f t="shared" si="145"/>
        <v>1988.1</v>
      </c>
      <c r="B9297" s="54">
        <v>32203</v>
      </c>
      <c r="C9297" s="9">
        <v>8.4</v>
      </c>
    </row>
    <row r="9298" spans="1:3" x14ac:dyDescent="0.25">
      <c r="A9298" s="7" t="str">
        <f t="shared" si="145"/>
        <v>1988.1</v>
      </c>
      <c r="B9298" s="54">
        <v>32202</v>
      </c>
      <c r="C9298" s="9">
        <v>8.39</v>
      </c>
    </row>
    <row r="9299" spans="1:3" x14ac:dyDescent="0.25">
      <c r="A9299" s="7" t="str">
        <f t="shared" si="145"/>
        <v>1988.1</v>
      </c>
      <c r="B9299" s="54">
        <v>32199</v>
      </c>
      <c r="C9299" s="9">
        <v>8.42</v>
      </c>
    </row>
    <row r="9300" spans="1:3" x14ac:dyDescent="0.25">
      <c r="A9300" s="7" t="str">
        <f t="shared" si="145"/>
        <v>1988.1</v>
      </c>
      <c r="B9300" s="54">
        <v>32198</v>
      </c>
      <c r="C9300" s="9">
        <v>8.4499999999999993</v>
      </c>
    </row>
    <row r="9301" spans="1:3" x14ac:dyDescent="0.25">
      <c r="A9301" s="7" t="str">
        <f t="shared" si="145"/>
        <v>1988.1</v>
      </c>
      <c r="B9301" s="54">
        <v>32197</v>
      </c>
      <c r="C9301" s="9">
        <v>8.41</v>
      </c>
    </row>
    <row r="9302" spans="1:3" x14ac:dyDescent="0.25">
      <c r="A9302" s="7" t="str">
        <f t="shared" si="145"/>
        <v>1988.1</v>
      </c>
      <c r="B9302" s="54">
        <v>32196</v>
      </c>
      <c r="C9302" s="9">
        <v>8.4</v>
      </c>
    </row>
    <row r="9303" spans="1:3" x14ac:dyDescent="0.25">
      <c r="A9303" s="7" t="str">
        <f t="shared" si="145"/>
        <v>1988.1</v>
      </c>
      <c r="B9303" s="54">
        <v>32195</v>
      </c>
      <c r="C9303" s="9">
        <v>8.48</v>
      </c>
    </row>
    <row r="9304" spans="1:3" x14ac:dyDescent="0.25">
      <c r="A9304" s="7" t="str">
        <f t="shared" si="145"/>
        <v>1988.1</v>
      </c>
      <c r="B9304" s="54">
        <v>32192</v>
      </c>
      <c r="C9304" s="9">
        <v>8.5</v>
      </c>
    </row>
    <row r="9305" spans="1:3" x14ac:dyDescent="0.25">
      <c r="A9305" s="7" t="str">
        <f t="shared" si="145"/>
        <v>1988.1</v>
      </c>
      <c r="B9305" s="54">
        <v>32191</v>
      </c>
      <c r="C9305" s="9">
        <v>8.51</v>
      </c>
    </row>
    <row r="9306" spans="1:3" x14ac:dyDescent="0.25">
      <c r="A9306" s="7" t="str">
        <f t="shared" si="145"/>
        <v>1988.1</v>
      </c>
      <c r="B9306" s="54">
        <v>32190</v>
      </c>
      <c r="C9306" s="9">
        <v>8.5399999999999991</v>
      </c>
    </row>
    <row r="9307" spans="1:3" x14ac:dyDescent="0.25">
      <c r="A9307" s="7" t="str">
        <f t="shared" si="145"/>
        <v>1988.1</v>
      </c>
      <c r="B9307" s="54">
        <v>32189</v>
      </c>
      <c r="C9307" s="9">
        <v>8.5299999999999994</v>
      </c>
    </row>
    <row r="9308" spans="1:3" x14ac:dyDescent="0.25">
      <c r="A9308" s="7" t="str">
        <f t="shared" si="145"/>
        <v>1988.1</v>
      </c>
      <c r="B9308" s="54">
        <v>32185</v>
      </c>
      <c r="C9308" s="9">
        <v>8.5</v>
      </c>
    </row>
    <row r="9309" spans="1:3" x14ac:dyDescent="0.25">
      <c r="A9309" s="7" t="str">
        <f t="shared" si="145"/>
        <v>1988.1</v>
      </c>
      <c r="B9309" s="54">
        <v>32184</v>
      </c>
      <c r="C9309" s="9">
        <v>8.4</v>
      </c>
    </row>
    <row r="9310" spans="1:3" x14ac:dyDescent="0.25">
      <c r="A9310" s="7" t="str">
        <f t="shared" si="145"/>
        <v>1988.1</v>
      </c>
      <c r="B9310" s="54">
        <v>32183</v>
      </c>
      <c r="C9310" s="9">
        <v>8.35</v>
      </c>
    </row>
    <row r="9311" spans="1:3" x14ac:dyDescent="0.25">
      <c r="A9311" s="7" t="str">
        <f t="shared" si="145"/>
        <v>1988.1</v>
      </c>
      <c r="B9311" s="54">
        <v>32182</v>
      </c>
      <c r="C9311" s="9">
        <v>8.4</v>
      </c>
    </row>
    <row r="9312" spans="1:3" x14ac:dyDescent="0.25">
      <c r="A9312" s="7" t="str">
        <f t="shared" si="145"/>
        <v>1988.1</v>
      </c>
      <c r="B9312" s="54">
        <v>32181</v>
      </c>
      <c r="C9312" s="9">
        <v>8.41</v>
      </c>
    </row>
    <row r="9313" spans="1:3" x14ac:dyDescent="0.25">
      <c r="A9313" s="7" t="str">
        <f t="shared" si="145"/>
        <v>1988.1</v>
      </c>
      <c r="B9313" s="54">
        <v>32178</v>
      </c>
      <c r="C9313" s="9">
        <v>8.36</v>
      </c>
    </row>
    <row r="9314" spans="1:3" x14ac:dyDescent="0.25">
      <c r="A9314" s="7" t="str">
        <f t="shared" si="145"/>
        <v>1988.1</v>
      </c>
      <c r="B9314" s="54">
        <v>32177</v>
      </c>
      <c r="C9314" s="9">
        <v>8.4600000000000009</v>
      </c>
    </row>
    <row r="9315" spans="1:3" x14ac:dyDescent="0.25">
      <c r="A9315" s="7" t="str">
        <f t="shared" si="145"/>
        <v>1988.1</v>
      </c>
      <c r="B9315" s="54">
        <v>32176</v>
      </c>
      <c r="C9315" s="9">
        <v>8.39</v>
      </c>
    </row>
    <row r="9316" spans="1:3" x14ac:dyDescent="0.25">
      <c r="A9316" s="7" t="str">
        <f t="shared" si="145"/>
        <v>1988.1</v>
      </c>
      <c r="B9316" s="54">
        <v>32175</v>
      </c>
      <c r="C9316" s="9">
        <v>8.32</v>
      </c>
    </row>
    <row r="9317" spans="1:3" x14ac:dyDescent="0.25">
      <c r="A9317" s="7" t="str">
        <f t="shared" si="145"/>
        <v>1988.1</v>
      </c>
      <c r="B9317" s="54">
        <v>32174</v>
      </c>
      <c r="C9317" s="9">
        <v>8.42</v>
      </c>
    </row>
    <row r="9318" spans="1:3" x14ac:dyDescent="0.25">
      <c r="A9318" s="7" t="str">
        <f t="shared" si="145"/>
        <v>1988.1</v>
      </c>
      <c r="B9318" s="54">
        <v>32171</v>
      </c>
      <c r="C9318" s="9">
        <v>8.42</v>
      </c>
    </row>
    <row r="9319" spans="1:3" x14ac:dyDescent="0.25">
      <c r="A9319" s="7" t="str">
        <f t="shared" si="145"/>
        <v>1988.1</v>
      </c>
      <c r="B9319" s="54">
        <v>32170</v>
      </c>
      <c r="C9319" s="9">
        <v>8.49</v>
      </c>
    </row>
    <row r="9320" spans="1:3" x14ac:dyDescent="0.25">
      <c r="A9320" s="7" t="str">
        <f t="shared" si="145"/>
        <v>1988.1</v>
      </c>
      <c r="B9320" s="54">
        <v>32169</v>
      </c>
      <c r="C9320" s="9">
        <v>8.5500000000000007</v>
      </c>
    </row>
    <row r="9321" spans="1:3" x14ac:dyDescent="0.25">
      <c r="A9321" s="7" t="str">
        <f t="shared" si="145"/>
        <v>1988.1</v>
      </c>
      <c r="B9321" s="54">
        <v>32168</v>
      </c>
      <c r="C9321" s="9">
        <v>8.7100000000000009</v>
      </c>
    </row>
    <row r="9322" spans="1:3" x14ac:dyDescent="0.25">
      <c r="A9322" s="7" t="str">
        <f t="shared" si="145"/>
        <v>1988.1</v>
      </c>
      <c r="B9322" s="54">
        <v>32167</v>
      </c>
      <c r="C9322" s="9">
        <v>8.6199999999999992</v>
      </c>
    </row>
    <row r="9323" spans="1:3" x14ac:dyDescent="0.25">
      <c r="A9323" s="7" t="str">
        <f t="shared" si="145"/>
        <v>1988.1</v>
      </c>
      <c r="B9323" s="54">
        <v>32164</v>
      </c>
      <c r="C9323" s="9">
        <v>8.67</v>
      </c>
    </row>
    <row r="9324" spans="1:3" x14ac:dyDescent="0.25">
      <c r="A9324" s="7" t="str">
        <f t="shared" si="145"/>
        <v>1988.1</v>
      </c>
      <c r="B9324" s="54">
        <v>32163</v>
      </c>
      <c r="C9324" s="9">
        <v>8.6999999999999993</v>
      </c>
    </row>
    <row r="9325" spans="1:3" x14ac:dyDescent="0.25">
      <c r="A9325" s="7" t="str">
        <f t="shared" si="145"/>
        <v>1988.1</v>
      </c>
      <c r="B9325" s="54">
        <v>32162</v>
      </c>
      <c r="C9325" s="9">
        <v>8.7799999999999994</v>
      </c>
    </row>
    <row r="9326" spans="1:3" x14ac:dyDescent="0.25">
      <c r="A9326" s="7" t="str">
        <f t="shared" si="145"/>
        <v>1988.1</v>
      </c>
      <c r="B9326" s="54">
        <v>32161</v>
      </c>
      <c r="C9326" s="9">
        <v>8.81</v>
      </c>
    </row>
    <row r="9327" spans="1:3" x14ac:dyDescent="0.25">
      <c r="A9327" s="7" t="str">
        <f t="shared" si="145"/>
        <v>1988.1</v>
      </c>
      <c r="B9327" s="54">
        <v>32157</v>
      </c>
      <c r="C9327" s="9">
        <v>8.76</v>
      </c>
    </row>
    <row r="9328" spans="1:3" x14ac:dyDescent="0.25">
      <c r="A9328" s="7" t="str">
        <f t="shared" si="145"/>
        <v>1988.1</v>
      </c>
      <c r="B9328" s="54">
        <v>32156</v>
      </c>
      <c r="C9328" s="9">
        <v>9.0500000000000007</v>
      </c>
    </row>
    <row r="9329" spans="1:3" x14ac:dyDescent="0.25">
      <c r="A9329" s="7" t="str">
        <f t="shared" si="145"/>
        <v>1988.1</v>
      </c>
      <c r="B9329" s="54">
        <v>32155</v>
      </c>
      <c r="C9329" s="9">
        <v>9.0500000000000007</v>
      </c>
    </row>
    <row r="9330" spans="1:3" x14ac:dyDescent="0.25">
      <c r="A9330" s="7" t="str">
        <f t="shared" si="145"/>
        <v>1988.1</v>
      </c>
      <c r="B9330" s="54">
        <v>32154</v>
      </c>
      <c r="C9330" s="9">
        <v>9.1</v>
      </c>
    </row>
    <row r="9331" spans="1:3" x14ac:dyDescent="0.25">
      <c r="A9331" s="7" t="str">
        <f t="shared" si="145"/>
        <v>1988.1</v>
      </c>
      <c r="B9331" s="54">
        <v>32153</v>
      </c>
      <c r="C9331" s="9">
        <v>9.1</v>
      </c>
    </row>
    <row r="9332" spans="1:3" x14ac:dyDescent="0.25">
      <c r="A9332" s="7" t="str">
        <f t="shared" si="145"/>
        <v>1988.1</v>
      </c>
      <c r="B9332" s="54">
        <v>32150</v>
      </c>
      <c r="C9332" s="9">
        <v>9.1199999999999992</v>
      </c>
    </row>
    <row r="9333" spans="1:3" x14ac:dyDescent="0.25">
      <c r="A9333" s="7" t="str">
        <f t="shared" si="145"/>
        <v>1988.1</v>
      </c>
      <c r="B9333" s="54">
        <v>32149</v>
      </c>
      <c r="C9333" s="9">
        <v>8.9700000000000006</v>
      </c>
    </row>
    <row r="9334" spans="1:3" x14ac:dyDescent="0.25">
      <c r="A9334" s="7" t="str">
        <f t="shared" si="145"/>
        <v>1988.1</v>
      </c>
      <c r="B9334" s="54">
        <v>32148</v>
      </c>
      <c r="C9334" s="9">
        <v>8.9700000000000006</v>
      </c>
    </row>
    <row r="9335" spans="1:3" x14ac:dyDescent="0.25">
      <c r="A9335" s="7" t="str">
        <f t="shared" si="145"/>
        <v>1988.1</v>
      </c>
      <c r="B9335" s="54">
        <v>32147</v>
      </c>
      <c r="C9335" s="9">
        <v>8.8800000000000008</v>
      </c>
    </row>
    <row r="9336" spans="1:3" x14ac:dyDescent="0.25">
      <c r="A9336" s="7" t="str">
        <f t="shared" si="145"/>
        <v>1988.1</v>
      </c>
      <c r="B9336" s="54">
        <v>32146</v>
      </c>
      <c r="C9336" s="9">
        <v>8.9499999999999993</v>
      </c>
    </row>
    <row r="9337" spans="1:3" x14ac:dyDescent="0.25">
      <c r="A9337" s="7" t="str">
        <f t="shared" si="145"/>
        <v>1987.4</v>
      </c>
      <c r="B9337" s="54">
        <v>32142</v>
      </c>
      <c r="C9337" s="9">
        <v>8.9499999999999993</v>
      </c>
    </row>
    <row r="9338" spans="1:3" x14ac:dyDescent="0.25">
      <c r="A9338" s="7" t="str">
        <f t="shared" si="145"/>
        <v>1987.4</v>
      </c>
      <c r="B9338" s="54">
        <v>32141</v>
      </c>
      <c r="C9338" s="9">
        <v>8.9</v>
      </c>
    </row>
    <row r="9339" spans="1:3" x14ac:dyDescent="0.25">
      <c r="A9339" s="7" t="str">
        <f t="shared" si="145"/>
        <v>1987.4</v>
      </c>
      <c r="B9339" s="54">
        <v>32140</v>
      </c>
      <c r="C9339" s="9">
        <v>8.9499999999999993</v>
      </c>
    </row>
    <row r="9340" spans="1:3" x14ac:dyDescent="0.25">
      <c r="A9340" s="7" t="str">
        <f t="shared" si="145"/>
        <v>1987.4</v>
      </c>
      <c r="B9340" s="54">
        <v>32139</v>
      </c>
      <c r="C9340" s="9">
        <v>9.01</v>
      </c>
    </row>
    <row r="9341" spans="1:3" x14ac:dyDescent="0.25">
      <c r="A9341" s="7" t="str">
        <f t="shared" si="145"/>
        <v>1987.4</v>
      </c>
      <c r="B9341" s="54">
        <v>32135</v>
      </c>
      <c r="C9341" s="9">
        <v>8.9</v>
      </c>
    </row>
    <row r="9342" spans="1:3" x14ac:dyDescent="0.25">
      <c r="A9342" s="7" t="str">
        <f t="shared" si="145"/>
        <v>1987.4</v>
      </c>
      <c r="B9342" s="54">
        <v>32134</v>
      </c>
      <c r="C9342" s="9">
        <v>8.91</v>
      </c>
    </row>
    <row r="9343" spans="1:3" x14ac:dyDescent="0.25">
      <c r="A9343" s="7" t="str">
        <f t="shared" si="145"/>
        <v>1987.4</v>
      </c>
      <c r="B9343" s="54">
        <v>32133</v>
      </c>
      <c r="C9343" s="9">
        <v>9.0500000000000007</v>
      </c>
    </row>
    <row r="9344" spans="1:3" x14ac:dyDescent="0.25">
      <c r="A9344" s="7" t="str">
        <f t="shared" si="145"/>
        <v>1987.4</v>
      </c>
      <c r="B9344" s="54">
        <v>32132</v>
      </c>
      <c r="C9344" s="9">
        <v>9.01</v>
      </c>
    </row>
    <row r="9345" spans="1:3" x14ac:dyDescent="0.25">
      <c r="A9345" s="7" t="str">
        <f t="shared" si="145"/>
        <v>1987.4</v>
      </c>
      <c r="B9345" s="54">
        <v>32131</v>
      </c>
      <c r="C9345" s="9">
        <v>8.9600000000000009</v>
      </c>
    </row>
    <row r="9346" spans="1:3" x14ac:dyDescent="0.25">
      <c r="A9346" s="7" t="str">
        <f t="shared" si="145"/>
        <v>1987.4</v>
      </c>
      <c r="B9346" s="54">
        <v>32130</v>
      </c>
      <c r="C9346" s="9">
        <v>8.9600000000000009</v>
      </c>
    </row>
    <row r="9347" spans="1:3" x14ac:dyDescent="0.25">
      <c r="A9347" s="7" t="str">
        <f t="shared" si="145"/>
        <v>1987.4</v>
      </c>
      <c r="B9347" s="54">
        <v>32129</v>
      </c>
      <c r="C9347" s="9">
        <v>8.9600000000000009</v>
      </c>
    </row>
    <row r="9348" spans="1:3" x14ac:dyDescent="0.25">
      <c r="A9348" s="7" t="str">
        <f t="shared" ref="A9348:A9411" si="146">YEAR(B9348)&amp;"."&amp;INT((MONTH(B9348)-1)/3)+1</f>
        <v>1987.4</v>
      </c>
      <c r="B9348" s="54">
        <v>32128</v>
      </c>
      <c r="C9348" s="9">
        <v>9.15</v>
      </c>
    </row>
    <row r="9349" spans="1:3" x14ac:dyDescent="0.25">
      <c r="A9349" s="7" t="str">
        <f t="shared" si="146"/>
        <v>1987.4</v>
      </c>
      <c r="B9349" s="54">
        <v>32127</v>
      </c>
      <c r="C9349" s="9">
        <v>9.14</v>
      </c>
    </row>
    <row r="9350" spans="1:3" x14ac:dyDescent="0.25">
      <c r="A9350" s="7" t="str">
        <f t="shared" si="146"/>
        <v>1987.4</v>
      </c>
      <c r="B9350" s="54">
        <v>32126</v>
      </c>
      <c r="C9350" s="9">
        <v>9.24</v>
      </c>
    </row>
    <row r="9351" spans="1:3" x14ac:dyDescent="0.25">
      <c r="A9351" s="7" t="str">
        <f t="shared" si="146"/>
        <v>1987.4</v>
      </c>
      <c r="B9351" s="54">
        <v>32125</v>
      </c>
      <c r="C9351" s="9">
        <v>9.41</v>
      </c>
    </row>
    <row r="9352" spans="1:3" x14ac:dyDescent="0.25">
      <c r="A9352" s="7" t="str">
        <f t="shared" si="146"/>
        <v>1987.4</v>
      </c>
      <c r="B9352" s="54">
        <v>32124</v>
      </c>
      <c r="C9352" s="9">
        <v>9.41</v>
      </c>
    </row>
    <row r="9353" spans="1:3" x14ac:dyDescent="0.25">
      <c r="A9353" s="7" t="str">
        <f t="shared" si="146"/>
        <v>1987.4</v>
      </c>
      <c r="B9353" s="54">
        <v>32122</v>
      </c>
      <c r="C9353" s="9">
        <v>9.4499999999999993</v>
      </c>
    </row>
    <row r="9354" spans="1:3" x14ac:dyDescent="0.25">
      <c r="A9354" s="7" t="str">
        <f t="shared" si="146"/>
        <v>1987.4</v>
      </c>
      <c r="B9354" s="54">
        <v>32121</v>
      </c>
      <c r="C9354" s="9">
        <v>9.4</v>
      </c>
    </row>
    <row r="9355" spans="1:3" x14ac:dyDescent="0.25">
      <c r="A9355" s="7" t="str">
        <f t="shared" si="146"/>
        <v>1987.4</v>
      </c>
      <c r="B9355" s="54">
        <v>32120</v>
      </c>
      <c r="C9355" s="9">
        <v>9.2200000000000006</v>
      </c>
    </row>
    <row r="9356" spans="1:3" x14ac:dyDescent="0.25">
      <c r="A9356" s="7" t="str">
        <f t="shared" si="146"/>
        <v>1987.4</v>
      </c>
      <c r="B9356" s="54">
        <v>32119</v>
      </c>
      <c r="C9356" s="9">
        <v>9.26</v>
      </c>
    </row>
    <row r="9357" spans="1:3" x14ac:dyDescent="0.25">
      <c r="A9357" s="7" t="str">
        <f t="shared" si="146"/>
        <v>1987.4</v>
      </c>
      <c r="B9357" s="54">
        <v>32118</v>
      </c>
      <c r="C9357" s="9">
        <v>9.2200000000000006</v>
      </c>
    </row>
    <row r="9358" spans="1:3" x14ac:dyDescent="0.25">
      <c r="A9358" s="7" t="str">
        <f t="shared" si="146"/>
        <v>1987.4</v>
      </c>
      <c r="B9358" s="54">
        <v>32115</v>
      </c>
      <c r="C9358" s="9">
        <v>9.1199999999999992</v>
      </c>
    </row>
    <row r="9359" spans="1:3" x14ac:dyDescent="0.25">
      <c r="A9359" s="7" t="str">
        <f t="shared" si="146"/>
        <v>1987.4</v>
      </c>
      <c r="B9359" s="54">
        <v>32114</v>
      </c>
      <c r="C9359" s="9">
        <v>9.09</v>
      </c>
    </row>
    <row r="9360" spans="1:3" x14ac:dyDescent="0.25">
      <c r="A9360" s="7" t="str">
        <f t="shared" si="146"/>
        <v>1987.4</v>
      </c>
      <c r="B9360" s="54">
        <v>32113</v>
      </c>
      <c r="C9360" s="9">
        <v>9.15</v>
      </c>
    </row>
    <row r="9361" spans="1:3" x14ac:dyDescent="0.25">
      <c r="A9361" s="7" t="str">
        <f t="shared" si="146"/>
        <v>1987.4</v>
      </c>
      <c r="B9361" s="54">
        <v>32112</v>
      </c>
      <c r="C9361" s="9">
        <v>9.15</v>
      </c>
    </row>
    <row r="9362" spans="1:3" x14ac:dyDescent="0.25">
      <c r="A9362" s="7" t="str">
        <f t="shared" si="146"/>
        <v>1987.4</v>
      </c>
      <c r="B9362" s="54">
        <v>32111</v>
      </c>
      <c r="C9362" s="9">
        <v>9.1</v>
      </c>
    </row>
    <row r="9363" spans="1:3" x14ac:dyDescent="0.25">
      <c r="A9363" s="7" t="str">
        <f t="shared" si="146"/>
        <v>1987.4</v>
      </c>
      <c r="B9363" s="54">
        <v>32108</v>
      </c>
      <c r="C9363" s="9">
        <v>9.18</v>
      </c>
    </row>
    <row r="9364" spans="1:3" x14ac:dyDescent="0.25">
      <c r="A9364" s="7" t="str">
        <f t="shared" si="146"/>
        <v>1987.4</v>
      </c>
      <c r="B9364" s="54">
        <v>32106</v>
      </c>
      <c r="C9364" s="9">
        <v>9.06</v>
      </c>
    </row>
    <row r="9365" spans="1:3" x14ac:dyDescent="0.25">
      <c r="A9365" s="7" t="str">
        <f t="shared" si="146"/>
        <v>1987.4</v>
      </c>
      <c r="B9365" s="54">
        <v>32105</v>
      </c>
      <c r="C9365" s="9">
        <v>9</v>
      </c>
    </row>
    <row r="9366" spans="1:3" x14ac:dyDescent="0.25">
      <c r="A9366" s="7" t="str">
        <f t="shared" si="146"/>
        <v>1987.4</v>
      </c>
      <c r="B9366" s="54">
        <v>32104</v>
      </c>
      <c r="C9366" s="9">
        <v>8.89</v>
      </c>
    </row>
    <row r="9367" spans="1:3" x14ac:dyDescent="0.25">
      <c r="A9367" s="7" t="str">
        <f t="shared" si="146"/>
        <v>1987.4</v>
      </c>
      <c r="B9367" s="54">
        <v>32101</v>
      </c>
      <c r="C9367" s="9">
        <v>8.8800000000000008</v>
      </c>
    </row>
    <row r="9368" spans="1:3" x14ac:dyDescent="0.25">
      <c r="A9368" s="7" t="str">
        <f t="shared" si="146"/>
        <v>1987.4</v>
      </c>
      <c r="B9368" s="54">
        <v>32100</v>
      </c>
      <c r="C9368" s="9">
        <v>8.92</v>
      </c>
    </row>
    <row r="9369" spans="1:3" x14ac:dyDescent="0.25">
      <c r="A9369" s="7" t="str">
        <f t="shared" si="146"/>
        <v>1987.4</v>
      </c>
      <c r="B9369" s="54">
        <v>32099</v>
      </c>
      <c r="C9369" s="9">
        <v>8.94</v>
      </c>
    </row>
    <row r="9370" spans="1:3" x14ac:dyDescent="0.25">
      <c r="A9370" s="7" t="str">
        <f t="shared" si="146"/>
        <v>1987.4</v>
      </c>
      <c r="B9370" s="54">
        <v>32098</v>
      </c>
      <c r="C9370" s="9">
        <v>8.94</v>
      </c>
    </row>
    <row r="9371" spans="1:3" x14ac:dyDescent="0.25">
      <c r="A9371" s="7" t="str">
        <f t="shared" si="146"/>
        <v>1987.4</v>
      </c>
      <c r="B9371" s="54">
        <v>32097</v>
      </c>
      <c r="C9371" s="9">
        <v>8.9</v>
      </c>
    </row>
    <row r="9372" spans="1:3" x14ac:dyDescent="0.25">
      <c r="A9372" s="7" t="str">
        <f t="shared" si="146"/>
        <v>1987.4</v>
      </c>
      <c r="B9372" s="54">
        <v>32094</v>
      </c>
      <c r="C9372" s="9">
        <v>8.93</v>
      </c>
    </row>
    <row r="9373" spans="1:3" x14ac:dyDescent="0.25">
      <c r="A9373" s="7" t="str">
        <f t="shared" si="146"/>
        <v>1987.4</v>
      </c>
      <c r="B9373" s="54">
        <v>32093</v>
      </c>
      <c r="C9373" s="9">
        <v>8.8800000000000008</v>
      </c>
    </row>
    <row r="9374" spans="1:3" x14ac:dyDescent="0.25">
      <c r="A9374" s="7" t="str">
        <f t="shared" si="146"/>
        <v>1987.4</v>
      </c>
      <c r="B9374" s="54">
        <v>32091</v>
      </c>
      <c r="C9374" s="9">
        <v>8.8800000000000008</v>
      </c>
    </row>
    <row r="9375" spans="1:3" x14ac:dyDescent="0.25">
      <c r="A9375" s="7" t="str">
        <f t="shared" si="146"/>
        <v>1987.4</v>
      </c>
      <c r="B9375" s="54">
        <v>32090</v>
      </c>
      <c r="C9375" s="9">
        <v>8.86</v>
      </c>
    </row>
    <row r="9376" spans="1:3" x14ac:dyDescent="0.25">
      <c r="A9376" s="7" t="str">
        <f t="shared" si="146"/>
        <v>1987.4</v>
      </c>
      <c r="B9376" s="54">
        <v>32087</v>
      </c>
      <c r="C9376" s="9">
        <v>8.85</v>
      </c>
    </row>
    <row r="9377" spans="1:3" x14ac:dyDescent="0.25">
      <c r="A9377" s="7" t="str">
        <f t="shared" si="146"/>
        <v>1987.4</v>
      </c>
      <c r="B9377" s="54">
        <v>32086</v>
      </c>
      <c r="C9377" s="9">
        <v>8.8000000000000007</v>
      </c>
    </row>
    <row r="9378" spans="1:3" x14ac:dyDescent="0.25">
      <c r="A9378" s="7" t="str">
        <f t="shared" si="146"/>
        <v>1987.4</v>
      </c>
      <c r="B9378" s="54">
        <v>32085</v>
      </c>
      <c r="C9378" s="9">
        <v>8.92</v>
      </c>
    </row>
    <row r="9379" spans="1:3" x14ac:dyDescent="0.25">
      <c r="A9379" s="7" t="str">
        <f t="shared" si="146"/>
        <v>1987.4</v>
      </c>
      <c r="B9379" s="54">
        <v>32084</v>
      </c>
      <c r="C9379" s="9">
        <v>9.0299999999999994</v>
      </c>
    </row>
    <row r="9380" spans="1:3" x14ac:dyDescent="0.25">
      <c r="A9380" s="7" t="str">
        <f t="shared" si="146"/>
        <v>1987.4</v>
      </c>
      <c r="B9380" s="54">
        <v>32083</v>
      </c>
      <c r="C9380" s="9">
        <v>9.1300000000000008</v>
      </c>
    </row>
    <row r="9381" spans="1:3" x14ac:dyDescent="0.25">
      <c r="A9381" s="7" t="str">
        <f t="shared" si="146"/>
        <v>1987.4</v>
      </c>
      <c r="B9381" s="54">
        <v>32080</v>
      </c>
      <c r="C9381" s="9">
        <v>9.0299999999999994</v>
      </c>
    </row>
    <row r="9382" spans="1:3" x14ac:dyDescent="0.25">
      <c r="A9382" s="7" t="str">
        <f t="shared" si="146"/>
        <v>1987.4</v>
      </c>
      <c r="B9382" s="54">
        <v>32079</v>
      </c>
      <c r="C9382" s="9">
        <v>9.08</v>
      </c>
    </row>
    <row r="9383" spans="1:3" x14ac:dyDescent="0.25">
      <c r="A9383" s="7" t="str">
        <f t="shared" si="146"/>
        <v>1987.4</v>
      </c>
      <c r="B9383" s="54">
        <v>32078</v>
      </c>
      <c r="C9383" s="9">
        <v>9.14</v>
      </c>
    </row>
    <row r="9384" spans="1:3" x14ac:dyDescent="0.25">
      <c r="A9384" s="7" t="str">
        <f t="shared" si="146"/>
        <v>1987.4</v>
      </c>
      <c r="B9384" s="54">
        <v>32077</v>
      </c>
      <c r="C9384" s="9">
        <v>9.0399999999999991</v>
      </c>
    </row>
    <row r="9385" spans="1:3" x14ac:dyDescent="0.25">
      <c r="A9385" s="7" t="str">
        <f t="shared" si="146"/>
        <v>1987.4</v>
      </c>
      <c r="B9385" s="54">
        <v>32076</v>
      </c>
      <c r="C9385" s="9">
        <v>8.94</v>
      </c>
    </row>
    <row r="9386" spans="1:3" x14ac:dyDescent="0.25">
      <c r="A9386" s="7" t="str">
        <f t="shared" si="146"/>
        <v>1987.4</v>
      </c>
      <c r="B9386" s="54">
        <v>32073</v>
      </c>
      <c r="C9386" s="9">
        <v>9.11</v>
      </c>
    </row>
    <row r="9387" spans="1:3" x14ac:dyDescent="0.25">
      <c r="A9387" s="7" t="str">
        <f t="shared" si="146"/>
        <v>1987.4</v>
      </c>
      <c r="B9387" s="54">
        <v>32072</v>
      </c>
      <c r="C9387" s="9">
        <v>9.15</v>
      </c>
    </row>
    <row r="9388" spans="1:3" x14ac:dyDescent="0.25">
      <c r="A9388" s="7" t="str">
        <f t="shared" si="146"/>
        <v>1987.4</v>
      </c>
      <c r="B9388" s="54">
        <v>32071</v>
      </c>
      <c r="C9388" s="9">
        <v>9.44</v>
      </c>
    </row>
    <row r="9389" spans="1:3" x14ac:dyDescent="0.25">
      <c r="A9389" s="7" t="str">
        <f t="shared" si="146"/>
        <v>1987.4</v>
      </c>
      <c r="B9389" s="54">
        <v>32070</v>
      </c>
      <c r="C9389" s="9">
        <v>9.49</v>
      </c>
    </row>
    <row r="9390" spans="1:3" x14ac:dyDescent="0.25">
      <c r="A9390" s="7" t="str">
        <f t="shared" si="146"/>
        <v>1987.4</v>
      </c>
      <c r="B9390" s="54">
        <v>32069</v>
      </c>
      <c r="C9390" s="9">
        <v>10.25</v>
      </c>
    </row>
    <row r="9391" spans="1:3" x14ac:dyDescent="0.25">
      <c r="A9391" s="7" t="str">
        <f t="shared" si="146"/>
        <v>1987.4</v>
      </c>
      <c r="B9391" s="54">
        <v>32066</v>
      </c>
      <c r="C9391" s="9">
        <v>10.24</v>
      </c>
    </row>
    <row r="9392" spans="1:3" x14ac:dyDescent="0.25">
      <c r="A9392" s="7" t="str">
        <f t="shared" si="146"/>
        <v>1987.4</v>
      </c>
      <c r="B9392" s="54">
        <v>32065</v>
      </c>
      <c r="C9392" s="9">
        <v>10.24</v>
      </c>
    </row>
    <row r="9393" spans="1:3" x14ac:dyDescent="0.25">
      <c r="A9393" s="7" t="str">
        <f t="shared" si="146"/>
        <v>1987.4</v>
      </c>
      <c r="B9393" s="54">
        <v>32064</v>
      </c>
      <c r="C9393" s="9">
        <v>10.119999999999999</v>
      </c>
    </row>
    <row r="9394" spans="1:3" x14ac:dyDescent="0.25">
      <c r="A9394" s="7" t="str">
        <f t="shared" si="146"/>
        <v>1987.4</v>
      </c>
      <c r="B9394" s="54">
        <v>32063</v>
      </c>
      <c r="C9394" s="9">
        <v>9.92</v>
      </c>
    </row>
    <row r="9395" spans="1:3" x14ac:dyDescent="0.25">
      <c r="A9395" s="7" t="str">
        <f t="shared" si="146"/>
        <v>1987.4</v>
      </c>
      <c r="B9395" s="54">
        <v>32059</v>
      </c>
      <c r="C9395" s="9">
        <v>9.9600000000000009</v>
      </c>
    </row>
    <row r="9396" spans="1:3" x14ac:dyDescent="0.25">
      <c r="A9396" s="7" t="str">
        <f t="shared" si="146"/>
        <v>1987.4</v>
      </c>
      <c r="B9396" s="54">
        <v>32058</v>
      </c>
      <c r="C9396" s="9">
        <v>9.86</v>
      </c>
    </row>
    <row r="9397" spans="1:3" x14ac:dyDescent="0.25">
      <c r="A9397" s="7" t="str">
        <f t="shared" si="146"/>
        <v>1987.4</v>
      </c>
      <c r="B9397" s="54">
        <v>32057</v>
      </c>
      <c r="C9397" s="9">
        <v>9.7899999999999991</v>
      </c>
    </row>
    <row r="9398" spans="1:3" x14ac:dyDescent="0.25">
      <c r="A9398" s="7" t="str">
        <f t="shared" si="146"/>
        <v>1987.4</v>
      </c>
      <c r="B9398" s="54">
        <v>32056</v>
      </c>
      <c r="C9398" s="9">
        <v>9.81</v>
      </c>
    </row>
    <row r="9399" spans="1:3" x14ac:dyDescent="0.25">
      <c r="A9399" s="7" t="str">
        <f t="shared" si="146"/>
        <v>1987.4</v>
      </c>
      <c r="B9399" s="54">
        <v>32055</v>
      </c>
      <c r="C9399" s="9">
        <v>9.7899999999999991</v>
      </c>
    </row>
    <row r="9400" spans="1:3" x14ac:dyDescent="0.25">
      <c r="A9400" s="7" t="str">
        <f t="shared" si="146"/>
        <v>1987.4</v>
      </c>
      <c r="B9400" s="54">
        <v>32052</v>
      </c>
      <c r="C9400" s="9">
        <v>9.6999999999999993</v>
      </c>
    </row>
    <row r="9401" spans="1:3" x14ac:dyDescent="0.25">
      <c r="A9401" s="7" t="str">
        <f t="shared" si="146"/>
        <v>1987.4</v>
      </c>
      <c r="B9401" s="54">
        <v>32051</v>
      </c>
      <c r="C9401" s="9">
        <v>9.8000000000000007</v>
      </c>
    </row>
    <row r="9402" spans="1:3" x14ac:dyDescent="0.25">
      <c r="A9402" s="7" t="str">
        <f t="shared" si="146"/>
        <v>1987.3</v>
      </c>
      <c r="B9402" s="54">
        <v>32050</v>
      </c>
      <c r="C9402" s="9">
        <v>9.7899999999999991</v>
      </c>
    </row>
    <row r="9403" spans="1:3" x14ac:dyDescent="0.25">
      <c r="A9403" s="7" t="str">
        <f t="shared" si="146"/>
        <v>1987.3</v>
      </c>
      <c r="B9403" s="54">
        <v>32049</v>
      </c>
      <c r="C9403" s="9">
        <v>9.8000000000000007</v>
      </c>
    </row>
    <row r="9404" spans="1:3" x14ac:dyDescent="0.25">
      <c r="A9404" s="7" t="str">
        <f t="shared" si="146"/>
        <v>1987.3</v>
      </c>
      <c r="B9404" s="54">
        <v>32048</v>
      </c>
      <c r="C9404" s="9">
        <v>9.67</v>
      </c>
    </row>
    <row r="9405" spans="1:3" x14ac:dyDescent="0.25">
      <c r="A9405" s="7" t="str">
        <f t="shared" si="146"/>
        <v>1987.3</v>
      </c>
      <c r="B9405" s="54">
        <v>32045</v>
      </c>
      <c r="C9405" s="9">
        <v>9.68</v>
      </c>
    </row>
    <row r="9406" spans="1:3" x14ac:dyDescent="0.25">
      <c r="A9406" s="7" t="str">
        <f t="shared" si="146"/>
        <v>1987.3</v>
      </c>
      <c r="B9406" s="54">
        <v>32044</v>
      </c>
      <c r="C9406" s="9">
        <v>9.67</v>
      </c>
    </row>
    <row r="9407" spans="1:3" x14ac:dyDescent="0.25">
      <c r="A9407" s="7" t="str">
        <f t="shared" si="146"/>
        <v>1987.3</v>
      </c>
      <c r="B9407" s="54">
        <v>32043</v>
      </c>
      <c r="C9407" s="9">
        <v>9.5500000000000007</v>
      </c>
    </row>
    <row r="9408" spans="1:3" x14ac:dyDescent="0.25">
      <c r="A9408" s="7" t="str">
        <f t="shared" si="146"/>
        <v>1987.3</v>
      </c>
      <c r="B9408" s="54">
        <v>32042</v>
      </c>
      <c r="C9408" s="9">
        <v>9.5299999999999994</v>
      </c>
    </row>
    <row r="9409" spans="1:3" x14ac:dyDescent="0.25">
      <c r="A9409" s="7" t="str">
        <f t="shared" si="146"/>
        <v>1987.3</v>
      </c>
      <c r="B9409" s="54">
        <v>32041</v>
      </c>
      <c r="C9409" s="9">
        <v>9.6300000000000008</v>
      </c>
    </row>
    <row r="9410" spans="1:3" x14ac:dyDescent="0.25">
      <c r="A9410" s="7" t="str">
        <f t="shared" si="146"/>
        <v>1987.3</v>
      </c>
      <c r="B9410" s="54">
        <v>32038</v>
      </c>
      <c r="C9410" s="9">
        <v>9.56</v>
      </c>
    </row>
    <row r="9411" spans="1:3" x14ac:dyDescent="0.25">
      <c r="A9411" s="7" t="str">
        <f t="shared" si="146"/>
        <v>1987.3</v>
      </c>
      <c r="B9411" s="54">
        <v>32037</v>
      </c>
      <c r="C9411" s="9">
        <v>9.65</v>
      </c>
    </row>
    <row r="9412" spans="1:3" x14ac:dyDescent="0.25">
      <c r="A9412" s="7" t="str">
        <f t="shared" ref="A9412:A9475" si="147">YEAR(B9412)&amp;"."&amp;INT((MONTH(B9412)-1)/3)+1</f>
        <v>1987.3</v>
      </c>
      <c r="B9412" s="54">
        <v>32036</v>
      </c>
      <c r="C9412" s="9">
        <v>9.6999999999999993</v>
      </c>
    </row>
    <row r="9413" spans="1:3" x14ac:dyDescent="0.25">
      <c r="A9413" s="7" t="str">
        <f t="shared" si="147"/>
        <v>1987.3</v>
      </c>
      <c r="B9413" s="54">
        <v>32035</v>
      </c>
      <c r="C9413" s="9">
        <v>9.64</v>
      </c>
    </row>
    <row r="9414" spans="1:3" x14ac:dyDescent="0.25">
      <c r="A9414" s="7" t="str">
        <f t="shared" si="147"/>
        <v>1987.3</v>
      </c>
      <c r="B9414" s="54">
        <v>32034</v>
      </c>
      <c r="C9414" s="9">
        <v>9.52</v>
      </c>
    </row>
    <row r="9415" spans="1:3" x14ac:dyDescent="0.25">
      <c r="A9415" s="7" t="str">
        <f t="shared" si="147"/>
        <v>1987.3</v>
      </c>
      <c r="B9415" s="54">
        <v>32031</v>
      </c>
      <c r="C9415" s="9">
        <v>9.5</v>
      </c>
    </row>
    <row r="9416" spans="1:3" x14ac:dyDescent="0.25">
      <c r="A9416" s="7" t="str">
        <f t="shared" si="147"/>
        <v>1987.3</v>
      </c>
      <c r="B9416" s="54">
        <v>32030</v>
      </c>
      <c r="C9416" s="9">
        <v>9.6</v>
      </c>
    </row>
    <row r="9417" spans="1:3" x14ac:dyDescent="0.25">
      <c r="A9417" s="7" t="str">
        <f t="shared" si="147"/>
        <v>1987.3</v>
      </c>
      <c r="B9417" s="54">
        <v>32029</v>
      </c>
      <c r="C9417" s="9">
        <v>9.66</v>
      </c>
    </row>
    <row r="9418" spans="1:3" x14ac:dyDescent="0.25">
      <c r="A9418" s="7" t="str">
        <f t="shared" si="147"/>
        <v>1987.3</v>
      </c>
      <c r="B9418" s="54">
        <v>32028</v>
      </c>
      <c r="C9418" s="9">
        <v>9.65</v>
      </c>
    </row>
    <row r="9419" spans="1:3" x14ac:dyDescent="0.25">
      <c r="A9419" s="7" t="str">
        <f t="shared" si="147"/>
        <v>1987.3</v>
      </c>
      <c r="B9419" s="54">
        <v>32024</v>
      </c>
      <c r="C9419" s="9">
        <v>9.4700000000000006</v>
      </c>
    </row>
    <row r="9420" spans="1:3" x14ac:dyDescent="0.25">
      <c r="A9420" s="7" t="str">
        <f t="shared" si="147"/>
        <v>1987.3</v>
      </c>
      <c r="B9420" s="54">
        <v>32023</v>
      </c>
      <c r="C9420" s="9">
        <v>9.4700000000000006</v>
      </c>
    </row>
    <row r="9421" spans="1:3" x14ac:dyDescent="0.25">
      <c r="A9421" s="7" t="str">
        <f t="shared" si="147"/>
        <v>1987.3</v>
      </c>
      <c r="B9421" s="54">
        <v>32022</v>
      </c>
      <c r="C9421" s="9">
        <v>9.4499999999999993</v>
      </c>
    </row>
    <row r="9422" spans="1:3" x14ac:dyDescent="0.25">
      <c r="A9422" s="7" t="str">
        <f t="shared" si="147"/>
        <v>1987.3</v>
      </c>
      <c r="B9422" s="54">
        <v>32021</v>
      </c>
      <c r="C9422" s="9">
        <v>9.24</v>
      </c>
    </row>
    <row r="9423" spans="1:3" x14ac:dyDescent="0.25">
      <c r="A9423" s="7" t="str">
        <f t="shared" si="147"/>
        <v>1987.3</v>
      </c>
      <c r="B9423" s="54">
        <v>32020</v>
      </c>
      <c r="C9423" s="9">
        <v>9.17</v>
      </c>
    </row>
    <row r="9424" spans="1:3" x14ac:dyDescent="0.25">
      <c r="A9424" s="7" t="str">
        <f t="shared" si="147"/>
        <v>1987.3</v>
      </c>
      <c r="B9424" s="54">
        <v>32017</v>
      </c>
      <c r="C9424" s="9">
        <v>9.18</v>
      </c>
    </row>
    <row r="9425" spans="1:3" x14ac:dyDescent="0.25">
      <c r="A9425" s="7" t="str">
        <f t="shared" si="147"/>
        <v>1987.3</v>
      </c>
      <c r="B9425" s="54">
        <v>32016</v>
      </c>
      <c r="C9425" s="9">
        <v>9.11</v>
      </c>
    </row>
    <row r="9426" spans="1:3" x14ac:dyDescent="0.25">
      <c r="A9426" s="7" t="str">
        <f t="shared" si="147"/>
        <v>1987.3</v>
      </c>
      <c r="B9426" s="54">
        <v>32015</v>
      </c>
      <c r="C9426" s="9">
        <v>8.99</v>
      </c>
    </row>
    <row r="9427" spans="1:3" x14ac:dyDescent="0.25">
      <c r="A9427" s="7" t="str">
        <f t="shared" si="147"/>
        <v>1987.3</v>
      </c>
      <c r="B9427" s="54">
        <v>32014</v>
      </c>
      <c r="C9427" s="9">
        <v>8.94</v>
      </c>
    </row>
    <row r="9428" spans="1:3" x14ac:dyDescent="0.25">
      <c r="A9428" s="7" t="str">
        <f t="shared" si="147"/>
        <v>1987.3</v>
      </c>
      <c r="B9428" s="54">
        <v>32013</v>
      </c>
      <c r="C9428" s="9">
        <v>8.99</v>
      </c>
    </row>
    <row r="9429" spans="1:3" x14ac:dyDescent="0.25">
      <c r="A9429" s="7" t="str">
        <f t="shared" si="147"/>
        <v>1987.3</v>
      </c>
      <c r="B9429" s="54">
        <v>32010</v>
      </c>
      <c r="C9429" s="9">
        <v>8.9700000000000006</v>
      </c>
    </row>
    <row r="9430" spans="1:3" x14ac:dyDescent="0.25">
      <c r="A9430" s="7" t="str">
        <f t="shared" si="147"/>
        <v>1987.3</v>
      </c>
      <c r="B9430" s="54">
        <v>32009</v>
      </c>
      <c r="C9430" s="9">
        <v>8.94</v>
      </c>
    </row>
    <row r="9431" spans="1:3" x14ac:dyDescent="0.25">
      <c r="A9431" s="7" t="str">
        <f t="shared" si="147"/>
        <v>1987.3</v>
      </c>
      <c r="B9431" s="54">
        <v>32008</v>
      </c>
      <c r="C9431" s="9">
        <v>8.98</v>
      </c>
    </row>
    <row r="9432" spans="1:3" x14ac:dyDescent="0.25">
      <c r="A9432" s="7" t="str">
        <f t="shared" si="147"/>
        <v>1987.3</v>
      </c>
      <c r="B9432" s="54">
        <v>32007</v>
      </c>
      <c r="C9432" s="9">
        <v>8.9499999999999993</v>
      </c>
    </row>
    <row r="9433" spans="1:3" x14ac:dyDescent="0.25">
      <c r="A9433" s="7" t="str">
        <f t="shared" si="147"/>
        <v>1987.3</v>
      </c>
      <c r="B9433" s="54">
        <v>32006</v>
      </c>
      <c r="C9433" s="9">
        <v>8.77</v>
      </c>
    </row>
    <row r="9434" spans="1:3" x14ac:dyDescent="0.25">
      <c r="A9434" s="7" t="str">
        <f t="shared" si="147"/>
        <v>1987.3</v>
      </c>
      <c r="B9434" s="54">
        <v>32003</v>
      </c>
      <c r="C9434" s="9">
        <v>8.77</v>
      </c>
    </row>
    <row r="9435" spans="1:3" x14ac:dyDescent="0.25">
      <c r="A9435" s="7" t="str">
        <f t="shared" si="147"/>
        <v>1987.3</v>
      </c>
      <c r="B9435" s="54">
        <v>32002</v>
      </c>
      <c r="C9435" s="9">
        <v>8.85</v>
      </c>
    </row>
    <row r="9436" spans="1:3" x14ac:dyDescent="0.25">
      <c r="A9436" s="7" t="str">
        <f t="shared" si="147"/>
        <v>1987.3</v>
      </c>
      <c r="B9436" s="54">
        <v>32001</v>
      </c>
      <c r="C9436" s="9">
        <v>8.9499999999999993</v>
      </c>
    </row>
    <row r="9437" spans="1:3" x14ac:dyDescent="0.25">
      <c r="A9437" s="7" t="str">
        <f t="shared" si="147"/>
        <v>1987.3</v>
      </c>
      <c r="B9437" s="54">
        <v>32000</v>
      </c>
      <c r="C9437" s="9">
        <v>8.9499999999999993</v>
      </c>
    </row>
    <row r="9438" spans="1:3" x14ac:dyDescent="0.25">
      <c r="A9438" s="7" t="str">
        <f t="shared" si="147"/>
        <v>1987.3</v>
      </c>
      <c r="B9438" s="54">
        <v>31999</v>
      </c>
      <c r="C9438" s="9">
        <v>8.9600000000000009</v>
      </c>
    </row>
    <row r="9439" spans="1:3" x14ac:dyDescent="0.25">
      <c r="A9439" s="7" t="str">
        <f t="shared" si="147"/>
        <v>1987.3</v>
      </c>
      <c r="B9439" s="54">
        <v>31996</v>
      </c>
      <c r="C9439" s="9">
        <v>8.93</v>
      </c>
    </row>
    <row r="9440" spans="1:3" x14ac:dyDescent="0.25">
      <c r="A9440" s="7" t="str">
        <f t="shared" si="147"/>
        <v>1987.3</v>
      </c>
      <c r="B9440" s="54">
        <v>31995</v>
      </c>
      <c r="C9440" s="9">
        <v>8.9600000000000009</v>
      </c>
    </row>
    <row r="9441" spans="1:3" x14ac:dyDescent="0.25">
      <c r="A9441" s="7" t="str">
        <f t="shared" si="147"/>
        <v>1987.3</v>
      </c>
      <c r="B9441" s="54">
        <v>31994</v>
      </c>
      <c r="C9441" s="9">
        <v>8.9499999999999993</v>
      </c>
    </row>
    <row r="9442" spans="1:3" x14ac:dyDescent="0.25">
      <c r="A9442" s="7" t="str">
        <f t="shared" si="147"/>
        <v>1987.3</v>
      </c>
      <c r="B9442" s="54">
        <v>31993</v>
      </c>
      <c r="C9442" s="9">
        <v>9.0399999999999991</v>
      </c>
    </row>
    <row r="9443" spans="1:3" x14ac:dyDescent="0.25">
      <c r="A9443" s="7" t="str">
        <f t="shared" si="147"/>
        <v>1987.3</v>
      </c>
      <c r="B9443" s="54">
        <v>31992</v>
      </c>
      <c r="C9443" s="9">
        <v>9.02</v>
      </c>
    </row>
    <row r="9444" spans="1:3" x14ac:dyDescent="0.25">
      <c r="A9444" s="7" t="str">
        <f t="shared" si="147"/>
        <v>1987.3</v>
      </c>
      <c r="B9444" s="54">
        <v>31989</v>
      </c>
      <c r="C9444" s="9">
        <v>8.89</v>
      </c>
    </row>
    <row r="9445" spans="1:3" x14ac:dyDescent="0.25">
      <c r="A9445" s="7" t="str">
        <f t="shared" si="147"/>
        <v>1987.3</v>
      </c>
      <c r="B9445" s="54">
        <v>31988</v>
      </c>
      <c r="C9445" s="9">
        <v>8.84</v>
      </c>
    </row>
    <row r="9446" spans="1:3" x14ac:dyDescent="0.25">
      <c r="A9446" s="7" t="str">
        <f t="shared" si="147"/>
        <v>1987.3</v>
      </c>
      <c r="B9446" s="54">
        <v>31987</v>
      </c>
      <c r="C9446" s="9">
        <v>8.85</v>
      </c>
    </row>
    <row r="9447" spans="1:3" x14ac:dyDescent="0.25">
      <c r="A9447" s="7" t="str">
        <f t="shared" si="147"/>
        <v>1987.3</v>
      </c>
      <c r="B9447" s="54">
        <v>31986</v>
      </c>
      <c r="C9447" s="9">
        <v>8.86</v>
      </c>
    </row>
    <row r="9448" spans="1:3" x14ac:dyDescent="0.25">
      <c r="A9448" s="7" t="str">
        <f t="shared" si="147"/>
        <v>1987.3</v>
      </c>
      <c r="B9448" s="54">
        <v>31985</v>
      </c>
      <c r="C9448" s="9">
        <v>8.84</v>
      </c>
    </row>
    <row r="9449" spans="1:3" x14ac:dyDescent="0.25">
      <c r="A9449" s="7" t="str">
        <f t="shared" si="147"/>
        <v>1987.3</v>
      </c>
      <c r="B9449" s="54">
        <v>31982</v>
      </c>
      <c r="C9449" s="9">
        <v>8.83</v>
      </c>
    </row>
    <row r="9450" spans="1:3" x14ac:dyDescent="0.25">
      <c r="A9450" s="7" t="str">
        <f t="shared" si="147"/>
        <v>1987.3</v>
      </c>
      <c r="B9450" s="54">
        <v>31981</v>
      </c>
      <c r="C9450" s="9">
        <v>8.8000000000000007</v>
      </c>
    </row>
    <row r="9451" spans="1:3" x14ac:dyDescent="0.25">
      <c r="A9451" s="7" t="str">
        <f t="shared" si="147"/>
        <v>1987.3</v>
      </c>
      <c r="B9451" s="54">
        <v>31980</v>
      </c>
      <c r="C9451" s="9">
        <v>8.7799999999999994</v>
      </c>
    </row>
    <row r="9452" spans="1:3" x14ac:dyDescent="0.25">
      <c r="A9452" s="7" t="str">
        <f t="shared" si="147"/>
        <v>1987.3</v>
      </c>
      <c r="B9452" s="54">
        <v>31979</v>
      </c>
      <c r="C9452" s="9">
        <v>8.7200000000000006</v>
      </c>
    </row>
    <row r="9453" spans="1:3" x14ac:dyDescent="0.25">
      <c r="A9453" s="7" t="str">
        <f t="shared" si="147"/>
        <v>1987.3</v>
      </c>
      <c r="B9453" s="54">
        <v>31978</v>
      </c>
      <c r="C9453" s="9">
        <v>8.61</v>
      </c>
    </row>
    <row r="9454" spans="1:3" x14ac:dyDescent="0.25">
      <c r="A9454" s="7" t="str">
        <f t="shared" si="147"/>
        <v>1987.3</v>
      </c>
      <c r="B9454" s="54">
        <v>31975</v>
      </c>
      <c r="C9454" s="9">
        <v>8.5500000000000007</v>
      </c>
    </row>
    <row r="9455" spans="1:3" x14ac:dyDescent="0.25">
      <c r="A9455" s="7" t="str">
        <f t="shared" si="147"/>
        <v>1987.3</v>
      </c>
      <c r="B9455" s="54">
        <v>31974</v>
      </c>
      <c r="C9455" s="9">
        <v>8.59</v>
      </c>
    </row>
    <row r="9456" spans="1:3" x14ac:dyDescent="0.25">
      <c r="A9456" s="7" t="str">
        <f t="shared" si="147"/>
        <v>1987.3</v>
      </c>
      <c r="B9456" s="54">
        <v>31973</v>
      </c>
      <c r="C9456" s="9">
        <v>8.61</v>
      </c>
    </row>
    <row r="9457" spans="1:3" x14ac:dyDescent="0.25">
      <c r="A9457" s="7" t="str">
        <f t="shared" si="147"/>
        <v>1987.3</v>
      </c>
      <c r="B9457" s="54">
        <v>31972</v>
      </c>
      <c r="C9457" s="9">
        <v>8.51</v>
      </c>
    </row>
    <row r="9458" spans="1:3" x14ac:dyDescent="0.25">
      <c r="A9458" s="7" t="str">
        <f t="shared" si="147"/>
        <v>1987.3</v>
      </c>
      <c r="B9458" s="54">
        <v>31971</v>
      </c>
      <c r="C9458" s="9">
        <v>8.5399999999999991</v>
      </c>
    </row>
    <row r="9459" spans="1:3" x14ac:dyDescent="0.25">
      <c r="A9459" s="7" t="str">
        <f t="shared" si="147"/>
        <v>1987.3</v>
      </c>
      <c r="B9459" s="54">
        <v>31968</v>
      </c>
      <c r="C9459" s="9">
        <v>8.4600000000000009</v>
      </c>
    </row>
    <row r="9460" spans="1:3" x14ac:dyDescent="0.25">
      <c r="A9460" s="7" t="str">
        <f t="shared" si="147"/>
        <v>1987.3</v>
      </c>
      <c r="B9460" s="54">
        <v>31967</v>
      </c>
      <c r="C9460" s="9">
        <v>8.52</v>
      </c>
    </row>
    <row r="9461" spans="1:3" x14ac:dyDescent="0.25">
      <c r="A9461" s="7" t="str">
        <f t="shared" si="147"/>
        <v>1987.3</v>
      </c>
      <c r="B9461" s="54">
        <v>31966</v>
      </c>
      <c r="C9461" s="9">
        <v>8.4499999999999993</v>
      </c>
    </row>
    <row r="9462" spans="1:3" x14ac:dyDescent="0.25">
      <c r="A9462" s="7" t="str">
        <f t="shared" si="147"/>
        <v>1987.3</v>
      </c>
      <c r="B9462" s="54">
        <v>31965</v>
      </c>
      <c r="C9462" s="9">
        <v>8.4</v>
      </c>
    </row>
    <row r="9463" spans="1:3" x14ac:dyDescent="0.25">
      <c r="A9463" s="7" t="str">
        <f t="shared" si="147"/>
        <v>1987.3</v>
      </c>
      <c r="B9463" s="54">
        <v>31964</v>
      </c>
      <c r="C9463" s="9">
        <v>8.42</v>
      </c>
    </row>
    <row r="9464" spans="1:3" x14ac:dyDescent="0.25">
      <c r="A9464" s="7" t="str">
        <f t="shared" si="147"/>
        <v>1987.3</v>
      </c>
      <c r="B9464" s="54">
        <v>31960</v>
      </c>
      <c r="C9464" s="9">
        <v>8.43</v>
      </c>
    </row>
    <row r="9465" spans="1:3" x14ac:dyDescent="0.25">
      <c r="A9465" s="7" t="str">
        <f t="shared" si="147"/>
        <v>1987.3</v>
      </c>
      <c r="B9465" s="54">
        <v>31959</v>
      </c>
      <c r="C9465" s="9">
        <v>8.49</v>
      </c>
    </row>
    <row r="9466" spans="1:3" x14ac:dyDescent="0.25">
      <c r="A9466" s="7" t="str">
        <f t="shared" si="147"/>
        <v>1987.2</v>
      </c>
      <c r="B9466" s="54">
        <v>31958</v>
      </c>
      <c r="C9466" s="9">
        <v>8.51</v>
      </c>
    </row>
    <row r="9467" spans="1:3" x14ac:dyDescent="0.25">
      <c r="A9467" s="7" t="str">
        <f t="shared" si="147"/>
        <v>1987.2</v>
      </c>
      <c r="B9467" s="54">
        <v>31957</v>
      </c>
      <c r="C9467" s="9">
        <v>8.49</v>
      </c>
    </row>
    <row r="9468" spans="1:3" x14ac:dyDescent="0.25">
      <c r="A9468" s="7" t="str">
        <f t="shared" si="147"/>
        <v>1987.2</v>
      </c>
      <c r="B9468" s="54">
        <v>31954</v>
      </c>
      <c r="C9468" s="9">
        <v>8.5</v>
      </c>
    </row>
    <row r="9469" spans="1:3" x14ac:dyDescent="0.25">
      <c r="A9469" s="7" t="str">
        <f t="shared" si="147"/>
        <v>1987.2</v>
      </c>
      <c r="B9469" s="54">
        <v>31953</v>
      </c>
      <c r="C9469" s="9">
        <v>8.4</v>
      </c>
    </row>
    <row r="9470" spans="1:3" x14ac:dyDescent="0.25">
      <c r="A9470" s="7" t="str">
        <f t="shared" si="147"/>
        <v>1987.2</v>
      </c>
      <c r="B9470" s="54">
        <v>31952</v>
      </c>
      <c r="C9470" s="9">
        <v>8.4700000000000006</v>
      </c>
    </row>
    <row r="9471" spans="1:3" x14ac:dyDescent="0.25">
      <c r="A9471" s="7" t="str">
        <f t="shared" si="147"/>
        <v>1987.2</v>
      </c>
      <c r="B9471" s="54">
        <v>31951</v>
      </c>
      <c r="C9471" s="9">
        <v>8.41</v>
      </c>
    </row>
    <row r="9472" spans="1:3" x14ac:dyDescent="0.25">
      <c r="A9472" s="7" t="str">
        <f t="shared" si="147"/>
        <v>1987.2</v>
      </c>
      <c r="B9472" s="54">
        <v>31950</v>
      </c>
      <c r="C9472" s="9">
        <v>8.41</v>
      </c>
    </row>
    <row r="9473" spans="1:3" x14ac:dyDescent="0.25">
      <c r="A9473" s="7" t="str">
        <f t="shared" si="147"/>
        <v>1987.2</v>
      </c>
      <c r="B9473" s="54">
        <v>31947</v>
      </c>
      <c r="C9473" s="9">
        <v>8.48</v>
      </c>
    </row>
    <row r="9474" spans="1:3" x14ac:dyDescent="0.25">
      <c r="A9474" s="7" t="str">
        <f t="shared" si="147"/>
        <v>1987.2</v>
      </c>
      <c r="B9474" s="54">
        <v>31946</v>
      </c>
      <c r="C9474" s="9">
        <v>8.4499999999999993</v>
      </c>
    </row>
    <row r="9475" spans="1:3" x14ac:dyDescent="0.25">
      <c r="A9475" s="7" t="str">
        <f t="shared" si="147"/>
        <v>1987.2</v>
      </c>
      <c r="B9475" s="54">
        <v>31945</v>
      </c>
      <c r="C9475" s="9">
        <v>8.42</v>
      </c>
    </row>
    <row r="9476" spans="1:3" x14ac:dyDescent="0.25">
      <c r="A9476" s="7" t="str">
        <f t="shared" ref="A9476:A9539" si="148">YEAR(B9476)&amp;"."&amp;INT((MONTH(B9476)-1)/3)+1</f>
        <v>1987.2</v>
      </c>
      <c r="B9476" s="54">
        <v>31944</v>
      </c>
      <c r="C9476" s="9">
        <v>8.4700000000000006</v>
      </c>
    </row>
    <row r="9477" spans="1:3" x14ac:dyDescent="0.25">
      <c r="A9477" s="7" t="str">
        <f t="shared" si="148"/>
        <v>1987.2</v>
      </c>
      <c r="B9477" s="54">
        <v>31943</v>
      </c>
      <c r="C9477" s="9">
        <v>8.4600000000000009</v>
      </c>
    </row>
    <row r="9478" spans="1:3" x14ac:dyDescent="0.25">
      <c r="A9478" s="7" t="str">
        <f t="shared" si="148"/>
        <v>1987.2</v>
      </c>
      <c r="B9478" s="54">
        <v>31940</v>
      </c>
      <c r="C9478" s="9">
        <v>8.5</v>
      </c>
    </row>
    <row r="9479" spans="1:3" x14ac:dyDescent="0.25">
      <c r="A9479" s="7" t="str">
        <f t="shared" si="148"/>
        <v>1987.2</v>
      </c>
      <c r="B9479" s="54">
        <v>31939</v>
      </c>
      <c r="C9479" s="9">
        <v>8.69</v>
      </c>
    </row>
    <row r="9480" spans="1:3" x14ac:dyDescent="0.25">
      <c r="A9480" s="7" t="str">
        <f t="shared" si="148"/>
        <v>1987.2</v>
      </c>
      <c r="B9480" s="54">
        <v>31938</v>
      </c>
      <c r="C9480" s="9">
        <v>8.7200000000000006</v>
      </c>
    </row>
    <row r="9481" spans="1:3" x14ac:dyDescent="0.25">
      <c r="A9481" s="7" t="str">
        <f t="shared" si="148"/>
        <v>1987.2</v>
      </c>
      <c r="B9481" s="54">
        <v>31937</v>
      </c>
      <c r="C9481" s="9">
        <v>8.73</v>
      </c>
    </row>
    <row r="9482" spans="1:3" x14ac:dyDescent="0.25">
      <c r="A9482" s="7" t="str">
        <f t="shared" si="148"/>
        <v>1987.2</v>
      </c>
      <c r="B9482" s="54">
        <v>31936</v>
      </c>
      <c r="C9482" s="9">
        <v>8.68</v>
      </c>
    </row>
    <row r="9483" spans="1:3" x14ac:dyDescent="0.25">
      <c r="A9483" s="7" t="str">
        <f t="shared" si="148"/>
        <v>1987.2</v>
      </c>
      <c r="B9483" s="54">
        <v>31933</v>
      </c>
      <c r="C9483" s="9">
        <v>8.66</v>
      </c>
    </row>
    <row r="9484" spans="1:3" x14ac:dyDescent="0.25">
      <c r="A9484" s="7" t="str">
        <f t="shared" si="148"/>
        <v>1987.2</v>
      </c>
      <c r="B9484" s="54">
        <v>31932</v>
      </c>
      <c r="C9484" s="9">
        <v>8.76</v>
      </c>
    </row>
    <row r="9485" spans="1:3" x14ac:dyDescent="0.25">
      <c r="A9485" s="7" t="str">
        <f t="shared" si="148"/>
        <v>1987.2</v>
      </c>
      <c r="B9485" s="54">
        <v>31931</v>
      </c>
      <c r="C9485" s="9">
        <v>8.7899999999999991</v>
      </c>
    </row>
    <row r="9486" spans="1:3" x14ac:dyDescent="0.25">
      <c r="A9486" s="7" t="str">
        <f t="shared" si="148"/>
        <v>1987.2</v>
      </c>
      <c r="B9486" s="54">
        <v>31930</v>
      </c>
      <c r="C9486" s="9">
        <v>8.9</v>
      </c>
    </row>
    <row r="9487" spans="1:3" x14ac:dyDescent="0.25">
      <c r="A9487" s="7" t="str">
        <f t="shared" si="148"/>
        <v>1987.2</v>
      </c>
      <c r="B9487" s="54">
        <v>31929</v>
      </c>
      <c r="C9487" s="9">
        <v>8.6300000000000008</v>
      </c>
    </row>
    <row r="9488" spans="1:3" x14ac:dyDescent="0.25">
      <c r="A9488" s="7" t="str">
        <f t="shared" si="148"/>
        <v>1987.2</v>
      </c>
      <c r="B9488" s="54">
        <v>31926</v>
      </c>
      <c r="C9488" s="9">
        <v>8.65</v>
      </c>
    </row>
    <row r="9489" spans="1:3" x14ac:dyDescent="0.25">
      <c r="A9489" s="7" t="str">
        <f t="shared" si="148"/>
        <v>1987.2</v>
      </c>
      <c r="B9489" s="54">
        <v>31925</v>
      </c>
      <c r="C9489" s="9">
        <v>8.74</v>
      </c>
    </row>
    <row r="9490" spans="1:3" x14ac:dyDescent="0.25">
      <c r="A9490" s="7" t="str">
        <f t="shared" si="148"/>
        <v>1987.2</v>
      </c>
      <c r="B9490" s="54">
        <v>31924</v>
      </c>
      <c r="C9490" s="9">
        <v>8.75</v>
      </c>
    </row>
    <row r="9491" spans="1:3" x14ac:dyDescent="0.25">
      <c r="A9491" s="7" t="str">
        <f t="shared" si="148"/>
        <v>1987.2</v>
      </c>
      <c r="B9491" s="54">
        <v>31923</v>
      </c>
      <c r="C9491" s="9">
        <v>8.69</v>
      </c>
    </row>
    <row r="9492" spans="1:3" x14ac:dyDescent="0.25">
      <c r="A9492" s="7" t="str">
        <f t="shared" si="148"/>
        <v>1987.2</v>
      </c>
      <c r="B9492" s="54">
        <v>31919</v>
      </c>
      <c r="C9492" s="9">
        <v>8.9499999999999993</v>
      </c>
    </row>
    <row r="9493" spans="1:3" x14ac:dyDescent="0.25">
      <c r="A9493" s="7" t="str">
        <f t="shared" si="148"/>
        <v>1987.2</v>
      </c>
      <c r="B9493" s="54">
        <v>31918</v>
      </c>
      <c r="C9493" s="9">
        <v>9.0299999999999994</v>
      </c>
    </row>
    <row r="9494" spans="1:3" x14ac:dyDescent="0.25">
      <c r="A9494" s="7" t="str">
        <f t="shared" si="148"/>
        <v>1987.2</v>
      </c>
      <c r="B9494" s="54">
        <v>31917</v>
      </c>
      <c r="C9494" s="9">
        <v>9.07</v>
      </c>
    </row>
    <row r="9495" spans="1:3" x14ac:dyDescent="0.25">
      <c r="A9495" s="7" t="str">
        <f t="shared" si="148"/>
        <v>1987.2</v>
      </c>
      <c r="B9495" s="54">
        <v>31916</v>
      </c>
      <c r="C9495" s="9">
        <v>9.06</v>
      </c>
    </row>
    <row r="9496" spans="1:3" x14ac:dyDescent="0.25">
      <c r="A9496" s="7" t="str">
        <f t="shared" si="148"/>
        <v>1987.2</v>
      </c>
      <c r="B9496" s="54">
        <v>31915</v>
      </c>
      <c r="C9496" s="9">
        <v>8.8800000000000008</v>
      </c>
    </row>
    <row r="9497" spans="1:3" x14ac:dyDescent="0.25">
      <c r="A9497" s="7" t="str">
        <f t="shared" si="148"/>
        <v>1987.2</v>
      </c>
      <c r="B9497" s="54">
        <v>31912</v>
      </c>
      <c r="C9497" s="9">
        <v>8.92</v>
      </c>
    </row>
    <row r="9498" spans="1:3" x14ac:dyDescent="0.25">
      <c r="A9498" s="7" t="str">
        <f t="shared" si="148"/>
        <v>1987.2</v>
      </c>
      <c r="B9498" s="54">
        <v>31911</v>
      </c>
      <c r="C9498" s="9">
        <v>8.73</v>
      </c>
    </row>
    <row r="9499" spans="1:3" x14ac:dyDescent="0.25">
      <c r="A9499" s="7" t="str">
        <f t="shared" si="148"/>
        <v>1987.2</v>
      </c>
      <c r="B9499" s="54">
        <v>31910</v>
      </c>
      <c r="C9499" s="9">
        <v>8.7100000000000009</v>
      </c>
    </row>
    <row r="9500" spans="1:3" x14ac:dyDescent="0.25">
      <c r="A9500" s="7" t="str">
        <f t="shared" si="148"/>
        <v>1987.2</v>
      </c>
      <c r="B9500" s="54">
        <v>31909</v>
      </c>
      <c r="C9500" s="9">
        <v>8.7200000000000006</v>
      </c>
    </row>
    <row r="9501" spans="1:3" x14ac:dyDescent="0.25">
      <c r="A9501" s="7" t="str">
        <f t="shared" si="148"/>
        <v>1987.2</v>
      </c>
      <c r="B9501" s="54">
        <v>31908</v>
      </c>
      <c r="C9501" s="9">
        <v>8.76</v>
      </c>
    </row>
    <row r="9502" spans="1:3" x14ac:dyDescent="0.25">
      <c r="A9502" s="7" t="str">
        <f t="shared" si="148"/>
        <v>1987.2</v>
      </c>
      <c r="B9502" s="54">
        <v>31905</v>
      </c>
      <c r="C9502" s="9">
        <v>8.61</v>
      </c>
    </row>
    <row r="9503" spans="1:3" x14ac:dyDescent="0.25">
      <c r="A9503" s="7" t="str">
        <f t="shared" si="148"/>
        <v>1987.2</v>
      </c>
      <c r="B9503" s="54">
        <v>31904</v>
      </c>
      <c r="C9503" s="9">
        <v>8.6300000000000008</v>
      </c>
    </row>
    <row r="9504" spans="1:3" x14ac:dyDescent="0.25">
      <c r="A9504" s="7" t="str">
        <f t="shared" si="148"/>
        <v>1987.2</v>
      </c>
      <c r="B9504" s="54">
        <v>31903</v>
      </c>
      <c r="C9504" s="9">
        <v>8.75</v>
      </c>
    </row>
    <row r="9505" spans="1:3" x14ac:dyDescent="0.25">
      <c r="A9505" s="7" t="str">
        <f t="shared" si="148"/>
        <v>1987.2</v>
      </c>
      <c r="B9505" s="54">
        <v>31902</v>
      </c>
      <c r="C9505" s="9">
        <v>8.64</v>
      </c>
    </row>
    <row r="9506" spans="1:3" x14ac:dyDescent="0.25">
      <c r="A9506" s="7" t="str">
        <f t="shared" si="148"/>
        <v>1987.2</v>
      </c>
      <c r="B9506" s="54">
        <v>31901</v>
      </c>
      <c r="C9506" s="9">
        <v>8.7200000000000006</v>
      </c>
    </row>
    <row r="9507" spans="1:3" x14ac:dyDescent="0.25">
      <c r="A9507" s="7" t="str">
        <f t="shared" si="148"/>
        <v>1987.2</v>
      </c>
      <c r="B9507" s="54">
        <v>31898</v>
      </c>
      <c r="C9507" s="9">
        <v>8.59</v>
      </c>
    </row>
    <row r="9508" spans="1:3" x14ac:dyDescent="0.25">
      <c r="A9508" s="7" t="str">
        <f t="shared" si="148"/>
        <v>1987.2</v>
      </c>
      <c r="B9508" s="54">
        <v>31897</v>
      </c>
      <c r="C9508" s="9">
        <v>8.4499999999999993</v>
      </c>
    </row>
    <row r="9509" spans="1:3" x14ac:dyDescent="0.25">
      <c r="A9509" s="7" t="str">
        <f t="shared" si="148"/>
        <v>1987.2</v>
      </c>
      <c r="B9509" s="54">
        <v>31896</v>
      </c>
      <c r="C9509" s="9">
        <v>8.56</v>
      </c>
    </row>
    <row r="9510" spans="1:3" x14ac:dyDescent="0.25">
      <c r="A9510" s="7" t="str">
        <f t="shared" si="148"/>
        <v>1987.2</v>
      </c>
      <c r="B9510" s="54">
        <v>31895</v>
      </c>
      <c r="C9510" s="9">
        <v>8.5</v>
      </c>
    </row>
    <row r="9511" spans="1:3" x14ac:dyDescent="0.25">
      <c r="A9511" s="7" t="str">
        <f t="shared" si="148"/>
        <v>1987.2</v>
      </c>
      <c r="B9511" s="54">
        <v>31894</v>
      </c>
      <c r="C9511" s="9">
        <v>8.59</v>
      </c>
    </row>
    <row r="9512" spans="1:3" x14ac:dyDescent="0.25">
      <c r="A9512" s="7" t="str">
        <f t="shared" si="148"/>
        <v>1987.2</v>
      </c>
      <c r="B9512" s="54">
        <v>31891</v>
      </c>
      <c r="C9512" s="9">
        <v>8.69</v>
      </c>
    </row>
    <row r="9513" spans="1:3" x14ac:dyDescent="0.25">
      <c r="A9513" s="7" t="str">
        <f t="shared" si="148"/>
        <v>1987.2</v>
      </c>
      <c r="B9513" s="54">
        <v>31890</v>
      </c>
      <c r="C9513" s="9">
        <v>8.51</v>
      </c>
    </row>
    <row r="9514" spans="1:3" x14ac:dyDescent="0.25">
      <c r="A9514" s="7" t="str">
        <f t="shared" si="148"/>
        <v>1987.2</v>
      </c>
      <c r="B9514" s="54">
        <v>31889</v>
      </c>
      <c r="C9514" s="9">
        <v>8.44</v>
      </c>
    </row>
    <row r="9515" spans="1:3" x14ac:dyDescent="0.25">
      <c r="A9515" s="7" t="str">
        <f t="shared" si="148"/>
        <v>1987.2</v>
      </c>
      <c r="B9515" s="54">
        <v>31888</v>
      </c>
      <c r="C9515" s="9">
        <v>8.3800000000000008</v>
      </c>
    </row>
    <row r="9516" spans="1:3" x14ac:dyDescent="0.25">
      <c r="A9516" s="7" t="str">
        <f t="shared" si="148"/>
        <v>1987.2</v>
      </c>
      <c r="B9516" s="54">
        <v>31887</v>
      </c>
      <c r="C9516" s="9">
        <v>8.39</v>
      </c>
    </row>
    <row r="9517" spans="1:3" x14ac:dyDescent="0.25">
      <c r="A9517" s="7" t="str">
        <f t="shared" si="148"/>
        <v>1987.2</v>
      </c>
      <c r="B9517" s="54">
        <v>31883</v>
      </c>
      <c r="C9517" s="9">
        <v>8.2200000000000006</v>
      </c>
    </row>
    <row r="9518" spans="1:3" x14ac:dyDescent="0.25">
      <c r="A9518" s="7" t="str">
        <f t="shared" si="148"/>
        <v>1987.2</v>
      </c>
      <c r="B9518" s="54">
        <v>31882</v>
      </c>
      <c r="C9518" s="9">
        <v>8.32</v>
      </c>
    </row>
    <row r="9519" spans="1:3" x14ac:dyDescent="0.25">
      <c r="A9519" s="7" t="str">
        <f t="shared" si="148"/>
        <v>1987.2</v>
      </c>
      <c r="B9519" s="54">
        <v>31881</v>
      </c>
      <c r="C9519" s="9">
        <v>8.4</v>
      </c>
    </row>
    <row r="9520" spans="1:3" x14ac:dyDescent="0.25">
      <c r="A9520" s="7" t="str">
        <f t="shared" si="148"/>
        <v>1987.2</v>
      </c>
      <c r="B9520" s="54">
        <v>31880</v>
      </c>
      <c r="C9520" s="9">
        <v>8.26</v>
      </c>
    </row>
    <row r="9521" spans="1:3" x14ac:dyDescent="0.25">
      <c r="A9521" s="7" t="str">
        <f t="shared" si="148"/>
        <v>1987.2</v>
      </c>
      <c r="B9521" s="54">
        <v>31877</v>
      </c>
      <c r="C9521" s="9">
        <v>8.19</v>
      </c>
    </row>
    <row r="9522" spans="1:3" x14ac:dyDescent="0.25">
      <c r="A9522" s="7" t="str">
        <f t="shared" si="148"/>
        <v>1987.2</v>
      </c>
      <c r="B9522" s="54">
        <v>31876</v>
      </c>
      <c r="C9522" s="9">
        <v>8.06</v>
      </c>
    </row>
    <row r="9523" spans="1:3" x14ac:dyDescent="0.25">
      <c r="A9523" s="7" t="str">
        <f t="shared" si="148"/>
        <v>1987.2</v>
      </c>
      <c r="B9523" s="54">
        <v>31875</v>
      </c>
      <c r="C9523" s="9">
        <v>7.9</v>
      </c>
    </row>
    <row r="9524" spans="1:3" x14ac:dyDescent="0.25">
      <c r="A9524" s="7" t="str">
        <f t="shared" si="148"/>
        <v>1987.2</v>
      </c>
      <c r="B9524" s="54">
        <v>31874</v>
      </c>
      <c r="C9524" s="9">
        <v>7.92</v>
      </c>
    </row>
    <row r="9525" spans="1:3" x14ac:dyDescent="0.25">
      <c r="A9525" s="7" t="str">
        <f t="shared" si="148"/>
        <v>1987.2</v>
      </c>
      <c r="B9525" s="54">
        <v>31873</v>
      </c>
      <c r="C9525" s="9">
        <v>7.84</v>
      </c>
    </row>
    <row r="9526" spans="1:3" x14ac:dyDescent="0.25">
      <c r="A9526" s="7" t="str">
        <f t="shared" si="148"/>
        <v>1987.2</v>
      </c>
      <c r="B9526" s="54">
        <v>31870</v>
      </c>
      <c r="C9526" s="9">
        <v>7.89</v>
      </c>
    </row>
    <row r="9527" spans="1:3" x14ac:dyDescent="0.25">
      <c r="A9527" s="7" t="str">
        <f t="shared" si="148"/>
        <v>1987.2</v>
      </c>
      <c r="B9527" s="54">
        <v>31869</v>
      </c>
      <c r="C9527" s="9">
        <v>7.9</v>
      </c>
    </row>
    <row r="9528" spans="1:3" x14ac:dyDescent="0.25">
      <c r="A9528" s="7" t="str">
        <f t="shared" si="148"/>
        <v>1987.2</v>
      </c>
      <c r="B9528" s="54">
        <v>31868</v>
      </c>
      <c r="C9528" s="9">
        <v>7.89</v>
      </c>
    </row>
    <row r="9529" spans="1:3" x14ac:dyDescent="0.25">
      <c r="A9529" s="7" t="str">
        <f t="shared" si="148"/>
        <v>1987.1</v>
      </c>
      <c r="B9529" s="54">
        <v>31867</v>
      </c>
      <c r="C9529" s="9">
        <v>7.81</v>
      </c>
    </row>
    <row r="9530" spans="1:3" x14ac:dyDescent="0.25">
      <c r="A9530" s="7" t="str">
        <f t="shared" si="148"/>
        <v>1987.1</v>
      </c>
      <c r="B9530" s="54">
        <v>31866</v>
      </c>
      <c r="C9530" s="9">
        <v>7.84</v>
      </c>
    </row>
    <row r="9531" spans="1:3" x14ac:dyDescent="0.25">
      <c r="A9531" s="7" t="str">
        <f t="shared" si="148"/>
        <v>1987.1</v>
      </c>
      <c r="B9531" s="54">
        <v>31863</v>
      </c>
      <c r="C9531" s="9">
        <v>7.64</v>
      </c>
    </row>
    <row r="9532" spans="1:3" x14ac:dyDescent="0.25">
      <c r="A9532" s="7" t="str">
        <f t="shared" si="148"/>
        <v>1987.1</v>
      </c>
      <c r="B9532" s="54">
        <v>31862</v>
      </c>
      <c r="C9532" s="9">
        <v>7.56</v>
      </c>
    </row>
    <row r="9533" spans="1:3" x14ac:dyDescent="0.25">
      <c r="A9533" s="7" t="str">
        <f t="shared" si="148"/>
        <v>1987.1</v>
      </c>
      <c r="B9533" s="54">
        <v>31861</v>
      </c>
      <c r="C9533" s="9">
        <v>7.58</v>
      </c>
    </row>
    <row r="9534" spans="1:3" x14ac:dyDescent="0.25">
      <c r="A9534" s="7" t="str">
        <f t="shared" si="148"/>
        <v>1987.1</v>
      </c>
      <c r="B9534" s="54">
        <v>31860</v>
      </c>
      <c r="C9534" s="9">
        <v>7.59</v>
      </c>
    </row>
    <row r="9535" spans="1:3" x14ac:dyDescent="0.25">
      <c r="A9535" s="7" t="str">
        <f t="shared" si="148"/>
        <v>1987.1</v>
      </c>
      <c r="B9535" s="54">
        <v>31859</v>
      </c>
      <c r="C9535" s="9">
        <v>7.56</v>
      </c>
    </row>
    <row r="9536" spans="1:3" x14ac:dyDescent="0.25">
      <c r="A9536" s="7" t="str">
        <f t="shared" si="148"/>
        <v>1987.1</v>
      </c>
      <c r="B9536" s="54">
        <v>31856</v>
      </c>
      <c r="C9536" s="9">
        <v>7.53</v>
      </c>
    </row>
    <row r="9537" spans="1:3" x14ac:dyDescent="0.25">
      <c r="A9537" s="7" t="str">
        <f t="shared" si="148"/>
        <v>1987.1</v>
      </c>
      <c r="B9537" s="54">
        <v>31855</v>
      </c>
      <c r="C9537" s="9">
        <v>7.51</v>
      </c>
    </row>
    <row r="9538" spans="1:3" x14ac:dyDescent="0.25">
      <c r="A9538" s="7" t="str">
        <f t="shared" si="148"/>
        <v>1987.1</v>
      </c>
      <c r="B9538" s="54">
        <v>31854</v>
      </c>
      <c r="C9538" s="9">
        <v>7.52</v>
      </c>
    </row>
    <row r="9539" spans="1:3" x14ac:dyDescent="0.25">
      <c r="A9539" s="7" t="str">
        <f t="shared" si="148"/>
        <v>1987.1</v>
      </c>
      <c r="B9539" s="54">
        <v>31853</v>
      </c>
      <c r="C9539" s="9">
        <v>7.51</v>
      </c>
    </row>
    <row r="9540" spans="1:3" x14ac:dyDescent="0.25">
      <c r="A9540" s="7" t="str">
        <f t="shared" ref="A9540:A9603" si="149">YEAR(B9540)&amp;"."&amp;INT((MONTH(B9540)-1)/3)+1</f>
        <v>1987.1</v>
      </c>
      <c r="B9540" s="54">
        <v>31852</v>
      </c>
      <c r="C9540" s="9">
        <v>7.52</v>
      </c>
    </row>
    <row r="9541" spans="1:3" x14ac:dyDescent="0.25">
      <c r="A9541" s="7" t="str">
        <f t="shared" si="149"/>
        <v>1987.1</v>
      </c>
      <c r="B9541" s="54">
        <v>31849</v>
      </c>
      <c r="C9541" s="9">
        <v>7.49</v>
      </c>
    </row>
    <row r="9542" spans="1:3" x14ac:dyDescent="0.25">
      <c r="A9542" s="7" t="str">
        <f t="shared" si="149"/>
        <v>1987.1</v>
      </c>
      <c r="B9542" s="54">
        <v>31848</v>
      </c>
      <c r="C9542" s="9">
        <v>7.52</v>
      </c>
    </row>
    <row r="9543" spans="1:3" x14ac:dyDescent="0.25">
      <c r="A9543" s="7" t="str">
        <f t="shared" si="149"/>
        <v>1987.1</v>
      </c>
      <c r="B9543" s="54">
        <v>31847</v>
      </c>
      <c r="C9543" s="9">
        <v>7.53</v>
      </c>
    </row>
    <row r="9544" spans="1:3" x14ac:dyDescent="0.25">
      <c r="A9544" s="7" t="str">
        <f t="shared" si="149"/>
        <v>1987.1</v>
      </c>
      <c r="B9544" s="54">
        <v>31846</v>
      </c>
      <c r="C9544" s="9">
        <v>7.53</v>
      </c>
    </row>
    <row r="9545" spans="1:3" x14ac:dyDescent="0.25">
      <c r="A9545" s="7" t="str">
        <f t="shared" si="149"/>
        <v>1987.1</v>
      </c>
      <c r="B9545" s="54">
        <v>31845</v>
      </c>
      <c r="C9545" s="9">
        <v>7.53</v>
      </c>
    </row>
    <row r="9546" spans="1:3" x14ac:dyDescent="0.25">
      <c r="A9546" s="7" t="str">
        <f t="shared" si="149"/>
        <v>1987.1</v>
      </c>
      <c r="B9546" s="54">
        <v>31842</v>
      </c>
      <c r="C9546" s="9">
        <v>7.52</v>
      </c>
    </row>
    <row r="9547" spans="1:3" x14ac:dyDescent="0.25">
      <c r="A9547" s="7" t="str">
        <f t="shared" si="149"/>
        <v>1987.1</v>
      </c>
      <c r="B9547" s="54">
        <v>31841</v>
      </c>
      <c r="C9547" s="9">
        <v>7.45</v>
      </c>
    </row>
    <row r="9548" spans="1:3" x14ac:dyDescent="0.25">
      <c r="A9548" s="7" t="str">
        <f t="shared" si="149"/>
        <v>1987.1</v>
      </c>
      <c r="B9548" s="54">
        <v>31840</v>
      </c>
      <c r="C9548" s="9">
        <v>7.44</v>
      </c>
    </row>
    <row r="9549" spans="1:3" x14ac:dyDescent="0.25">
      <c r="A9549" s="7" t="str">
        <f t="shared" si="149"/>
        <v>1987.1</v>
      </c>
      <c r="B9549" s="54">
        <v>31839</v>
      </c>
      <c r="C9549" s="9">
        <v>7.49</v>
      </c>
    </row>
    <row r="9550" spans="1:3" x14ac:dyDescent="0.25">
      <c r="A9550" s="7" t="str">
        <f t="shared" si="149"/>
        <v>1987.1</v>
      </c>
      <c r="B9550" s="54">
        <v>31838</v>
      </c>
      <c r="C9550" s="9">
        <v>7.46</v>
      </c>
    </row>
    <row r="9551" spans="1:3" x14ac:dyDescent="0.25">
      <c r="A9551" s="7" t="str">
        <f t="shared" si="149"/>
        <v>1987.1</v>
      </c>
      <c r="B9551" s="54">
        <v>31835</v>
      </c>
      <c r="C9551" s="9">
        <v>7.48</v>
      </c>
    </row>
    <row r="9552" spans="1:3" x14ac:dyDescent="0.25">
      <c r="A9552" s="7" t="str">
        <f t="shared" si="149"/>
        <v>1987.1</v>
      </c>
      <c r="B9552" s="54">
        <v>31834</v>
      </c>
      <c r="C9552" s="9">
        <v>7.5</v>
      </c>
    </row>
    <row r="9553" spans="1:3" x14ac:dyDescent="0.25">
      <c r="A9553" s="7" t="str">
        <f t="shared" si="149"/>
        <v>1987.1</v>
      </c>
      <c r="B9553" s="54">
        <v>31833</v>
      </c>
      <c r="C9553" s="9">
        <v>7.5</v>
      </c>
    </row>
    <row r="9554" spans="1:3" x14ac:dyDescent="0.25">
      <c r="A9554" s="7" t="str">
        <f t="shared" si="149"/>
        <v>1987.1</v>
      </c>
      <c r="B9554" s="54">
        <v>31832</v>
      </c>
      <c r="C9554" s="9">
        <v>7.48</v>
      </c>
    </row>
    <row r="9555" spans="1:3" x14ac:dyDescent="0.25">
      <c r="A9555" s="7" t="str">
        <f t="shared" si="149"/>
        <v>1987.1</v>
      </c>
      <c r="B9555" s="54">
        <v>31831</v>
      </c>
      <c r="C9555" s="9">
        <v>7.53</v>
      </c>
    </row>
    <row r="9556" spans="1:3" x14ac:dyDescent="0.25">
      <c r="A9556" s="7" t="str">
        <f t="shared" si="149"/>
        <v>1987.1</v>
      </c>
      <c r="B9556" s="54">
        <v>31828</v>
      </c>
      <c r="C9556" s="9">
        <v>7.55</v>
      </c>
    </row>
    <row r="9557" spans="1:3" x14ac:dyDescent="0.25">
      <c r="A9557" s="7" t="str">
        <f t="shared" si="149"/>
        <v>1987.1</v>
      </c>
      <c r="B9557" s="54">
        <v>31827</v>
      </c>
      <c r="C9557" s="9">
        <v>7.55</v>
      </c>
    </row>
    <row r="9558" spans="1:3" x14ac:dyDescent="0.25">
      <c r="A9558" s="7" t="str">
        <f t="shared" si="149"/>
        <v>1987.1</v>
      </c>
      <c r="B9558" s="54">
        <v>31826</v>
      </c>
      <c r="C9558" s="9">
        <v>7.6</v>
      </c>
    </row>
    <row r="9559" spans="1:3" x14ac:dyDescent="0.25">
      <c r="A9559" s="7" t="str">
        <f t="shared" si="149"/>
        <v>1987.1</v>
      </c>
      <c r="B9559" s="54">
        <v>31825</v>
      </c>
      <c r="C9559" s="9">
        <v>7.63</v>
      </c>
    </row>
    <row r="9560" spans="1:3" x14ac:dyDescent="0.25">
      <c r="A9560" s="7" t="str">
        <f t="shared" si="149"/>
        <v>1987.1</v>
      </c>
      <c r="B9560" s="54">
        <v>31821</v>
      </c>
      <c r="C9560" s="9">
        <v>7.57</v>
      </c>
    </row>
    <row r="9561" spans="1:3" x14ac:dyDescent="0.25">
      <c r="A9561" s="7" t="str">
        <f t="shared" si="149"/>
        <v>1987.1</v>
      </c>
      <c r="B9561" s="54">
        <v>31820</v>
      </c>
      <c r="C9561" s="9">
        <v>7.59</v>
      </c>
    </row>
    <row r="9562" spans="1:3" x14ac:dyDescent="0.25">
      <c r="A9562" s="7" t="str">
        <f t="shared" si="149"/>
        <v>1987.1</v>
      </c>
      <c r="B9562" s="54">
        <v>31819</v>
      </c>
      <c r="C9562" s="9">
        <v>7.64</v>
      </c>
    </row>
    <row r="9563" spans="1:3" x14ac:dyDescent="0.25">
      <c r="A9563" s="7" t="str">
        <f t="shared" si="149"/>
        <v>1987.1</v>
      </c>
      <c r="B9563" s="54">
        <v>31818</v>
      </c>
      <c r="C9563" s="9">
        <v>7.61</v>
      </c>
    </row>
    <row r="9564" spans="1:3" x14ac:dyDescent="0.25">
      <c r="A9564" s="7" t="str">
        <f t="shared" si="149"/>
        <v>1987.1</v>
      </c>
      <c r="B9564" s="54">
        <v>31817</v>
      </c>
      <c r="C9564" s="9">
        <v>7.53</v>
      </c>
    </row>
    <row r="9565" spans="1:3" x14ac:dyDescent="0.25">
      <c r="A9565" s="7" t="str">
        <f t="shared" si="149"/>
        <v>1987.1</v>
      </c>
      <c r="B9565" s="54">
        <v>31814</v>
      </c>
      <c r="C9565" s="9">
        <v>7.47</v>
      </c>
    </row>
    <row r="9566" spans="1:3" x14ac:dyDescent="0.25">
      <c r="A9566" s="7" t="str">
        <f t="shared" si="149"/>
        <v>1987.1</v>
      </c>
      <c r="B9566" s="54">
        <v>31813</v>
      </c>
      <c r="C9566" s="9">
        <v>7.47</v>
      </c>
    </row>
    <row r="9567" spans="1:3" x14ac:dyDescent="0.25">
      <c r="A9567" s="7" t="str">
        <f t="shared" si="149"/>
        <v>1987.1</v>
      </c>
      <c r="B9567" s="54">
        <v>31812</v>
      </c>
      <c r="C9567" s="9">
        <v>7.51</v>
      </c>
    </row>
    <row r="9568" spans="1:3" x14ac:dyDescent="0.25">
      <c r="A9568" s="7" t="str">
        <f t="shared" si="149"/>
        <v>1987.1</v>
      </c>
      <c r="B9568" s="54">
        <v>31811</v>
      </c>
      <c r="C9568" s="9">
        <v>7.53</v>
      </c>
    </row>
    <row r="9569" spans="1:3" x14ac:dyDescent="0.25">
      <c r="A9569" s="7" t="str">
        <f t="shared" si="149"/>
        <v>1987.1</v>
      </c>
      <c r="B9569" s="54">
        <v>31810</v>
      </c>
      <c r="C9569" s="9">
        <v>7.52</v>
      </c>
    </row>
    <row r="9570" spans="1:3" x14ac:dyDescent="0.25">
      <c r="A9570" s="7" t="str">
        <f t="shared" si="149"/>
        <v>1987.1</v>
      </c>
      <c r="B9570" s="54">
        <v>31807</v>
      </c>
      <c r="C9570" s="9">
        <v>7.48</v>
      </c>
    </row>
    <row r="9571" spans="1:3" x14ac:dyDescent="0.25">
      <c r="A9571" s="7" t="str">
        <f t="shared" si="149"/>
        <v>1987.1</v>
      </c>
      <c r="B9571" s="54">
        <v>31806</v>
      </c>
      <c r="C9571" s="9">
        <v>7.45</v>
      </c>
    </row>
    <row r="9572" spans="1:3" x14ac:dyDescent="0.25">
      <c r="A9572" s="7" t="str">
        <f t="shared" si="149"/>
        <v>1987.1</v>
      </c>
      <c r="B9572" s="54">
        <v>31805</v>
      </c>
      <c r="C9572" s="9">
        <v>7.46</v>
      </c>
    </row>
    <row r="9573" spans="1:3" x14ac:dyDescent="0.25">
      <c r="A9573" s="7" t="str">
        <f t="shared" si="149"/>
        <v>1987.1</v>
      </c>
      <c r="B9573" s="54">
        <v>31804</v>
      </c>
      <c r="C9573" s="9">
        <v>7.49</v>
      </c>
    </row>
    <row r="9574" spans="1:3" x14ac:dyDescent="0.25">
      <c r="A9574" s="7" t="str">
        <f t="shared" si="149"/>
        <v>1987.1</v>
      </c>
      <c r="B9574" s="54">
        <v>31803</v>
      </c>
      <c r="C9574" s="9">
        <v>7.49</v>
      </c>
    </row>
    <row r="9575" spans="1:3" x14ac:dyDescent="0.25">
      <c r="A9575" s="7" t="str">
        <f t="shared" si="149"/>
        <v>1987.1</v>
      </c>
      <c r="B9575" s="54">
        <v>31800</v>
      </c>
      <c r="C9575" s="9">
        <v>7.42</v>
      </c>
    </row>
    <row r="9576" spans="1:3" x14ac:dyDescent="0.25">
      <c r="A9576" s="7" t="str">
        <f t="shared" si="149"/>
        <v>1987.1</v>
      </c>
      <c r="B9576" s="54">
        <v>31799</v>
      </c>
      <c r="C9576" s="9">
        <v>7.36</v>
      </c>
    </row>
    <row r="9577" spans="1:3" x14ac:dyDescent="0.25">
      <c r="A9577" s="7" t="str">
        <f t="shared" si="149"/>
        <v>1987.1</v>
      </c>
      <c r="B9577" s="54">
        <v>31798</v>
      </c>
      <c r="C9577" s="9">
        <v>7.33</v>
      </c>
    </row>
    <row r="9578" spans="1:3" x14ac:dyDescent="0.25">
      <c r="A9578" s="7" t="str">
        <f t="shared" si="149"/>
        <v>1987.1</v>
      </c>
      <c r="B9578" s="54">
        <v>31797</v>
      </c>
      <c r="C9578" s="9">
        <v>7.32</v>
      </c>
    </row>
    <row r="9579" spans="1:3" x14ac:dyDescent="0.25">
      <c r="A9579" s="7" t="str">
        <f t="shared" si="149"/>
        <v>1987.1</v>
      </c>
      <c r="B9579" s="54">
        <v>31793</v>
      </c>
      <c r="C9579" s="9">
        <v>7.34</v>
      </c>
    </row>
    <row r="9580" spans="1:3" x14ac:dyDescent="0.25">
      <c r="A9580" s="7" t="str">
        <f t="shared" si="149"/>
        <v>1987.1</v>
      </c>
      <c r="B9580" s="54">
        <v>31792</v>
      </c>
      <c r="C9580" s="9">
        <v>7.39</v>
      </c>
    </row>
    <row r="9581" spans="1:3" x14ac:dyDescent="0.25">
      <c r="A9581" s="7" t="str">
        <f t="shared" si="149"/>
        <v>1987.1</v>
      </c>
      <c r="B9581" s="54">
        <v>31791</v>
      </c>
      <c r="C9581" s="9">
        <v>7.41</v>
      </c>
    </row>
    <row r="9582" spans="1:3" x14ac:dyDescent="0.25">
      <c r="A9582" s="7" t="str">
        <f t="shared" si="149"/>
        <v>1987.1</v>
      </c>
      <c r="B9582" s="54">
        <v>31790</v>
      </c>
      <c r="C9582" s="9">
        <v>7.37</v>
      </c>
    </row>
    <row r="9583" spans="1:3" x14ac:dyDescent="0.25">
      <c r="A9583" s="7" t="str">
        <f t="shared" si="149"/>
        <v>1987.1</v>
      </c>
      <c r="B9583" s="54">
        <v>31789</v>
      </c>
      <c r="C9583" s="9">
        <v>7.33</v>
      </c>
    </row>
    <row r="9584" spans="1:3" x14ac:dyDescent="0.25">
      <c r="A9584" s="7" t="str">
        <f t="shared" si="149"/>
        <v>1987.1</v>
      </c>
      <c r="B9584" s="54">
        <v>31786</v>
      </c>
      <c r="C9584" s="9">
        <v>7.29</v>
      </c>
    </row>
    <row r="9585" spans="1:3" x14ac:dyDescent="0.25">
      <c r="A9585" s="7" t="str">
        <f t="shared" si="149"/>
        <v>1987.1</v>
      </c>
      <c r="B9585" s="54">
        <v>31785</v>
      </c>
      <c r="C9585" s="9">
        <v>7.31</v>
      </c>
    </row>
    <row r="9586" spans="1:3" x14ac:dyDescent="0.25">
      <c r="A9586" s="7" t="str">
        <f t="shared" si="149"/>
        <v>1987.1</v>
      </c>
      <c r="B9586" s="54">
        <v>31784</v>
      </c>
      <c r="C9586" s="9">
        <v>7.33</v>
      </c>
    </row>
    <row r="9587" spans="1:3" x14ac:dyDescent="0.25">
      <c r="A9587" s="7" t="str">
        <f t="shared" si="149"/>
        <v>1987.1</v>
      </c>
      <c r="B9587" s="54">
        <v>31783</v>
      </c>
      <c r="C9587" s="9">
        <v>7.36</v>
      </c>
    </row>
    <row r="9588" spans="1:3" x14ac:dyDescent="0.25">
      <c r="A9588" s="7" t="str">
        <f t="shared" si="149"/>
        <v>1987.1</v>
      </c>
      <c r="B9588" s="54">
        <v>31782</v>
      </c>
      <c r="C9588" s="9">
        <v>7.35</v>
      </c>
    </row>
    <row r="9589" spans="1:3" x14ac:dyDescent="0.25">
      <c r="A9589" s="7" t="str">
        <f t="shared" si="149"/>
        <v>1987.1</v>
      </c>
      <c r="B9589" s="54">
        <v>31779</v>
      </c>
      <c r="C9589" s="9">
        <v>7.44</v>
      </c>
    </row>
    <row r="9590" spans="1:3" x14ac:dyDescent="0.25">
      <c r="A9590" s="7" t="str">
        <f t="shared" si="149"/>
        <v>1986.4</v>
      </c>
      <c r="B9590" s="54">
        <v>31777</v>
      </c>
      <c r="C9590" s="9">
        <v>7.49</v>
      </c>
    </row>
    <row r="9591" spans="1:3" x14ac:dyDescent="0.25">
      <c r="A9591" s="7" t="str">
        <f t="shared" si="149"/>
        <v>1986.4</v>
      </c>
      <c r="B9591" s="54">
        <v>31776</v>
      </c>
      <c r="C9591" s="9">
        <v>7.46</v>
      </c>
    </row>
    <row r="9592" spans="1:3" x14ac:dyDescent="0.25">
      <c r="A9592" s="7" t="str">
        <f t="shared" si="149"/>
        <v>1986.4</v>
      </c>
      <c r="B9592" s="54">
        <v>31775</v>
      </c>
      <c r="C9592" s="9">
        <v>7.41</v>
      </c>
    </row>
    <row r="9593" spans="1:3" x14ac:dyDescent="0.25">
      <c r="A9593" s="7" t="str">
        <f t="shared" si="149"/>
        <v>1986.4</v>
      </c>
      <c r="B9593" s="54">
        <v>31772</v>
      </c>
      <c r="C9593" s="9">
        <v>7.34</v>
      </c>
    </row>
    <row r="9594" spans="1:3" x14ac:dyDescent="0.25">
      <c r="A9594" s="7" t="str">
        <f t="shared" si="149"/>
        <v>1986.4</v>
      </c>
      <c r="B9594" s="54">
        <v>31770</v>
      </c>
      <c r="C9594" s="9">
        <v>7.34</v>
      </c>
    </row>
    <row r="9595" spans="1:3" x14ac:dyDescent="0.25">
      <c r="A9595" s="7" t="str">
        <f t="shared" si="149"/>
        <v>1986.4</v>
      </c>
      <c r="B9595" s="54">
        <v>31769</v>
      </c>
      <c r="C9595" s="9">
        <v>7.34</v>
      </c>
    </row>
    <row r="9596" spans="1:3" x14ac:dyDescent="0.25">
      <c r="A9596" s="7" t="str">
        <f t="shared" si="149"/>
        <v>1986.4</v>
      </c>
      <c r="B9596" s="54">
        <v>31768</v>
      </c>
      <c r="C9596" s="9">
        <v>7.36</v>
      </c>
    </row>
    <row r="9597" spans="1:3" x14ac:dyDescent="0.25">
      <c r="A9597" s="7" t="str">
        <f t="shared" si="149"/>
        <v>1986.4</v>
      </c>
      <c r="B9597" s="54">
        <v>31765</v>
      </c>
      <c r="C9597" s="9">
        <v>7.36</v>
      </c>
    </row>
    <row r="9598" spans="1:3" x14ac:dyDescent="0.25">
      <c r="A9598" s="7" t="str">
        <f t="shared" si="149"/>
        <v>1986.4</v>
      </c>
      <c r="B9598" s="54">
        <v>31764</v>
      </c>
      <c r="C9598" s="9">
        <v>7.38</v>
      </c>
    </row>
    <row r="9599" spans="1:3" x14ac:dyDescent="0.25">
      <c r="A9599" s="7" t="str">
        <f t="shared" si="149"/>
        <v>1986.4</v>
      </c>
      <c r="B9599" s="54">
        <v>31763</v>
      </c>
      <c r="C9599" s="9">
        <v>7.39</v>
      </c>
    </row>
    <row r="9600" spans="1:3" x14ac:dyDescent="0.25">
      <c r="A9600" s="7" t="str">
        <f t="shared" si="149"/>
        <v>1986.4</v>
      </c>
      <c r="B9600" s="54">
        <v>31762</v>
      </c>
      <c r="C9600" s="9">
        <v>7.39</v>
      </c>
    </row>
    <row r="9601" spans="1:3" x14ac:dyDescent="0.25">
      <c r="A9601" s="7" t="str">
        <f t="shared" si="149"/>
        <v>1986.4</v>
      </c>
      <c r="B9601" s="54">
        <v>31761</v>
      </c>
      <c r="C9601" s="9">
        <v>7.41</v>
      </c>
    </row>
    <row r="9602" spans="1:3" x14ac:dyDescent="0.25">
      <c r="A9602" s="7" t="str">
        <f t="shared" si="149"/>
        <v>1986.4</v>
      </c>
      <c r="B9602" s="54">
        <v>31758</v>
      </c>
      <c r="C9602" s="9">
        <v>7.39</v>
      </c>
    </row>
    <row r="9603" spans="1:3" x14ac:dyDescent="0.25">
      <c r="A9603" s="7" t="str">
        <f t="shared" si="149"/>
        <v>1986.4</v>
      </c>
      <c r="B9603" s="54">
        <v>31757</v>
      </c>
      <c r="C9603" s="9">
        <v>7.38</v>
      </c>
    </row>
    <row r="9604" spans="1:3" x14ac:dyDescent="0.25">
      <c r="A9604" s="7" t="str">
        <f t="shared" ref="A9604:A9667" si="150">YEAR(B9604)&amp;"."&amp;INT((MONTH(B9604)-1)/3)+1</f>
        <v>1986.4</v>
      </c>
      <c r="B9604" s="54">
        <v>31756</v>
      </c>
      <c r="C9604" s="9">
        <v>7.32</v>
      </c>
    </row>
    <row r="9605" spans="1:3" x14ac:dyDescent="0.25">
      <c r="A9605" s="7" t="str">
        <f t="shared" si="150"/>
        <v>1986.4</v>
      </c>
      <c r="B9605" s="54">
        <v>31755</v>
      </c>
      <c r="C9605" s="9">
        <v>7.33</v>
      </c>
    </row>
    <row r="9606" spans="1:3" x14ac:dyDescent="0.25">
      <c r="A9606" s="7" t="str">
        <f t="shared" si="150"/>
        <v>1986.4</v>
      </c>
      <c r="B9606" s="54">
        <v>31754</v>
      </c>
      <c r="C9606" s="9">
        <v>7.34</v>
      </c>
    </row>
    <row r="9607" spans="1:3" x14ac:dyDescent="0.25">
      <c r="A9607" s="7" t="str">
        <f t="shared" si="150"/>
        <v>1986.4</v>
      </c>
      <c r="B9607" s="54">
        <v>31751</v>
      </c>
      <c r="C9607" s="9">
        <v>7.38</v>
      </c>
    </row>
    <row r="9608" spans="1:3" x14ac:dyDescent="0.25">
      <c r="A9608" s="7" t="str">
        <f t="shared" si="150"/>
        <v>1986.4</v>
      </c>
      <c r="B9608" s="54">
        <v>31750</v>
      </c>
      <c r="C9608" s="9">
        <v>7.29</v>
      </c>
    </row>
    <row r="9609" spans="1:3" x14ac:dyDescent="0.25">
      <c r="A9609" s="7" t="str">
        <f t="shared" si="150"/>
        <v>1986.4</v>
      </c>
      <c r="B9609" s="54">
        <v>31749</v>
      </c>
      <c r="C9609" s="9">
        <v>7.31</v>
      </c>
    </row>
    <row r="9610" spans="1:3" x14ac:dyDescent="0.25">
      <c r="A9610" s="7" t="str">
        <f t="shared" si="150"/>
        <v>1986.4</v>
      </c>
      <c r="B9610" s="54">
        <v>31748</v>
      </c>
      <c r="C9610" s="9">
        <v>7.34</v>
      </c>
    </row>
    <row r="9611" spans="1:3" x14ac:dyDescent="0.25">
      <c r="A9611" s="7" t="str">
        <f t="shared" si="150"/>
        <v>1986.4</v>
      </c>
      <c r="B9611" s="54">
        <v>31747</v>
      </c>
      <c r="C9611" s="9">
        <v>7.42</v>
      </c>
    </row>
    <row r="9612" spans="1:3" x14ac:dyDescent="0.25">
      <c r="A9612" s="7" t="str">
        <f t="shared" si="150"/>
        <v>1986.4</v>
      </c>
      <c r="B9612" s="54">
        <v>31744</v>
      </c>
      <c r="C9612" s="9">
        <v>7.41</v>
      </c>
    </row>
    <row r="9613" spans="1:3" x14ac:dyDescent="0.25">
      <c r="A9613" s="7" t="str">
        <f t="shared" si="150"/>
        <v>1986.4</v>
      </c>
      <c r="B9613" s="54">
        <v>31742</v>
      </c>
      <c r="C9613" s="9">
        <v>7.42</v>
      </c>
    </row>
    <row r="9614" spans="1:3" x14ac:dyDescent="0.25">
      <c r="A9614" s="7" t="str">
        <f t="shared" si="150"/>
        <v>1986.4</v>
      </c>
      <c r="B9614" s="54">
        <v>31741</v>
      </c>
      <c r="C9614" s="9">
        <v>7.44</v>
      </c>
    </row>
    <row r="9615" spans="1:3" x14ac:dyDescent="0.25">
      <c r="A9615" s="7" t="str">
        <f t="shared" si="150"/>
        <v>1986.4</v>
      </c>
      <c r="B9615" s="54">
        <v>31740</v>
      </c>
      <c r="C9615" s="9">
        <v>7.4</v>
      </c>
    </row>
    <row r="9616" spans="1:3" x14ac:dyDescent="0.25">
      <c r="A9616" s="7" t="str">
        <f t="shared" si="150"/>
        <v>1986.4</v>
      </c>
      <c r="B9616" s="54">
        <v>31737</v>
      </c>
      <c r="C9616" s="9">
        <v>7.44</v>
      </c>
    </row>
    <row r="9617" spans="1:3" x14ac:dyDescent="0.25">
      <c r="A9617" s="7" t="str">
        <f t="shared" si="150"/>
        <v>1986.4</v>
      </c>
      <c r="B9617" s="54">
        <v>31736</v>
      </c>
      <c r="C9617" s="9">
        <v>7.45</v>
      </c>
    </row>
    <row r="9618" spans="1:3" x14ac:dyDescent="0.25">
      <c r="A9618" s="7" t="str">
        <f t="shared" si="150"/>
        <v>1986.4</v>
      </c>
      <c r="B9618" s="54">
        <v>31735</v>
      </c>
      <c r="C9618" s="9">
        <v>7.44</v>
      </c>
    </row>
    <row r="9619" spans="1:3" x14ac:dyDescent="0.25">
      <c r="A9619" s="7" t="str">
        <f t="shared" si="150"/>
        <v>1986.4</v>
      </c>
      <c r="B9619" s="54">
        <v>31734</v>
      </c>
      <c r="C9619" s="9">
        <v>7.52</v>
      </c>
    </row>
    <row r="9620" spans="1:3" x14ac:dyDescent="0.25">
      <c r="A9620" s="7" t="str">
        <f t="shared" si="150"/>
        <v>1986.4</v>
      </c>
      <c r="B9620" s="54">
        <v>31733</v>
      </c>
      <c r="C9620" s="9">
        <v>7.48</v>
      </c>
    </row>
    <row r="9621" spans="1:3" x14ac:dyDescent="0.25">
      <c r="A9621" s="7" t="str">
        <f t="shared" si="150"/>
        <v>1986.4</v>
      </c>
      <c r="B9621" s="54">
        <v>31730</v>
      </c>
      <c r="C9621" s="9">
        <v>7.53</v>
      </c>
    </row>
    <row r="9622" spans="1:3" x14ac:dyDescent="0.25">
      <c r="A9622" s="7" t="str">
        <f t="shared" si="150"/>
        <v>1986.4</v>
      </c>
      <c r="B9622" s="54">
        <v>31729</v>
      </c>
      <c r="C9622" s="9">
        <v>7.59</v>
      </c>
    </row>
    <row r="9623" spans="1:3" x14ac:dyDescent="0.25">
      <c r="A9623" s="7" t="str">
        <f t="shared" si="150"/>
        <v>1986.4</v>
      </c>
      <c r="B9623" s="54">
        <v>31728</v>
      </c>
      <c r="C9623" s="9">
        <v>7.59</v>
      </c>
    </row>
    <row r="9624" spans="1:3" x14ac:dyDescent="0.25">
      <c r="A9624" s="7" t="str">
        <f t="shared" si="150"/>
        <v>1986.4</v>
      </c>
      <c r="B9624" s="54">
        <v>31726</v>
      </c>
      <c r="C9624" s="9">
        <v>7.64</v>
      </c>
    </row>
    <row r="9625" spans="1:3" x14ac:dyDescent="0.25">
      <c r="A9625" s="7" t="str">
        <f t="shared" si="150"/>
        <v>1986.4</v>
      </c>
      <c r="B9625" s="54">
        <v>31723</v>
      </c>
      <c r="C9625" s="9">
        <v>7.63</v>
      </c>
    </row>
    <row r="9626" spans="1:3" x14ac:dyDescent="0.25">
      <c r="A9626" s="7" t="str">
        <f t="shared" si="150"/>
        <v>1986.4</v>
      </c>
      <c r="B9626" s="54">
        <v>31722</v>
      </c>
      <c r="C9626" s="9">
        <v>7.55</v>
      </c>
    </row>
    <row r="9627" spans="1:3" x14ac:dyDescent="0.25">
      <c r="A9627" s="7" t="str">
        <f t="shared" si="150"/>
        <v>1986.4</v>
      </c>
      <c r="B9627" s="54">
        <v>31721</v>
      </c>
      <c r="C9627" s="9">
        <v>7.58</v>
      </c>
    </row>
    <row r="9628" spans="1:3" x14ac:dyDescent="0.25">
      <c r="A9628" s="7" t="str">
        <f t="shared" si="150"/>
        <v>1986.4</v>
      </c>
      <c r="B9628" s="54">
        <v>31720</v>
      </c>
      <c r="C9628" s="9">
        <v>7.59</v>
      </c>
    </row>
    <row r="9629" spans="1:3" x14ac:dyDescent="0.25">
      <c r="A9629" s="7" t="str">
        <f t="shared" si="150"/>
        <v>1986.4</v>
      </c>
      <c r="B9629" s="54">
        <v>31719</v>
      </c>
      <c r="C9629" s="9">
        <v>7.57</v>
      </c>
    </row>
    <row r="9630" spans="1:3" x14ac:dyDescent="0.25">
      <c r="A9630" s="7" t="str">
        <f t="shared" si="150"/>
        <v>1986.4</v>
      </c>
      <c r="B9630" s="54">
        <v>31716</v>
      </c>
      <c r="C9630" s="9">
        <v>7.61</v>
      </c>
    </row>
    <row r="9631" spans="1:3" x14ac:dyDescent="0.25">
      <c r="A9631" s="7" t="str">
        <f t="shared" si="150"/>
        <v>1986.4</v>
      </c>
      <c r="B9631" s="54">
        <v>31715</v>
      </c>
      <c r="C9631" s="9">
        <v>7.61</v>
      </c>
    </row>
    <row r="9632" spans="1:3" x14ac:dyDescent="0.25">
      <c r="A9632" s="7" t="str">
        <f t="shared" si="150"/>
        <v>1986.4</v>
      </c>
      <c r="B9632" s="54">
        <v>31714</v>
      </c>
      <c r="C9632" s="9">
        <v>7.71</v>
      </c>
    </row>
    <row r="9633" spans="1:3" x14ac:dyDescent="0.25">
      <c r="A9633" s="7" t="str">
        <f t="shared" si="150"/>
        <v>1986.4</v>
      </c>
      <c r="B9633" s="54">
        <v>31713</v>
      </c>
      <c r="C9633" s="9">
        <v>7.75</v>
      </c>
    </row>
    <row r="9634" spans="1:3" x14ac:dyDescent="0.25">
      <c r="A9634" s="7" t="str">
        <f t="shared" si="150"/>
        <v>1986.4</v>
      </c>
      <c r="B9634" s="54">
        <v>31712</v>
      </c>
      <c r="C9634" s="9">
        <v>7.71</v>
      </c>
    </row>
    <row r="9635" spans="1:3" x14ac:dyDescent="0.25">
      <c r="A9635" s="7" t="str">
        <f t="shared" si="150"/>
        <v>1986.4</v>
      </c>
      <c r="B9635" s="54">
        <v>31709</v>
      </c>
      <c r="C9635" s="9">
        <v>7.76</v>
      </c>
    </row>
    <row r="9636" spans="1:3" x14ac:dyDescent="0.25">
      <c r="A9636" s="7" t="str">
        <f t="shared" si="150"/>
        <v>1986.4</v>
      </c>
      <c r="B9636" s="54">
        <v>31708</v>
      </c>
      <c r="C9636" s="9">
        <v>7.72</v>
      </c>
    </row>
    <row r="9637" spans="1:3" x14ac:dyDescent="0.25">
      <c r="A9637" s="7" t="str">
        <f t="shared" si="150"/>
        <v>1986.4</v>
      </c>
      <c r="B9637" s="54">
        <v>31707</v>
      </c>
      <c r="C9637" s="9">
        <v>7.78</v>
      </c>
    </row>
    <row r="9638" spans="1:3" x14ac:dyDescent="0.25">
      <c r="A9638" s="7" t="str">
        <f t="shared" si="150"/>
        <v>1986.4</v>
      </c>
      <c r="B9638" s="54">
        <v>31706</v>
      </c>
      <c r="C9638" s="9">
        <v>7.84</v>
      </c>
    </row>
    <row r="9639" spans="1:3" x14ac:dyDescent="0.25">
      <c r="A9639" s="7" t="str">
        <f t="shared" si="150"/>
        <v>1986.4</v>
      </c>
      <c r="B9639" s="54">
        <v>31705</v>
      </c>
      <c r="C9639" s="9">
        <v>7.92</v>
      </c>
    </row>
    <row r="9640" spans="1:3" x14ac:dyDescent="0.25">
      <c r="A9640" s="7" t="str">
        <f t="shared" si="150"/>
        <v>1986.4</v>
      </c>
      <c r="B9640" s="54">
        <v>31702</v>
      </c>
      <c r="C9640" s="9">
        <v>7.84</v>
      </c>
    </row>
    <row r="9641" spans="1:3" x14ac:dyDescent="0.25">
      <c r="A9641" s="7" t="str">
        <f t="shared" si="150"/>
        <v>1986.4</v>
      </c>
      <c r="B9641" s="54">
        <v>31701</v>
      </c>
      <c r="C9641" s="9">
        <v>7.81</v>
      </c>
    </row>
    <row r="9642" spans="1:3" x14ac:dyDescent="0.25">
      <c r="A9642" s="7" t="str">
        <f t="shared" si="150"/>
        <v>1986.4</v>
      </c>
      <c r="B9642" s="54">
        <v>31700</v>
      </c>
      <c r="C9642" s="9">
        <v>7.78</v>
      </c>
    </row>
    <row r="9643" spans="1:3" x14ac:dyDescent="0.25">
      <c r="A9643" s="7" t="str">
        <f t="shared" si="150"/>
        <v>1986.4</v>
      </c>
      <c r="B9643" s="54">
        <v>31699</v>
      </c>
      <c r="C9643" s="9">
        <v>7.79</v>
      </c>
    </row>
    <row r="9644" spans="1:3" x14ac:dyDescent="0.25">
      <c r="A9644" s="7" t="str">
        <f t="shared" si="150"/>
        <v>1986.4</v>
      </c>
      <c r="B9644" s="54">
        <v>31695</v>
      </c>
      <c r="C9644" s="9">
        <v>7.66</v>
      </c>
    </row>
    <row r="9645" spans="1:3" x14ac:dyDescent="0.25">
      <c r="A9645" s="7" t="str">
        <f t="shared" si="150"/>
        <v>1986.4</v>
      </c>
      <c r="B9645" s="54">
        <v>31694</v>
      </c>
      <c r="C9645" s="9">
        <v>7.63</v>
      </c>
    </row>
    <row r="9646" spans="1:3" x14ac:dyDescent="0.25">
      <c r="A9646" s="7" t="str">
        <f t="shared" si="150"/>
        <v>1986.4</v>
      </c>
      <c r="B9646" s="54">
        <v>31693</v>
      </c>
      <c r="C9646" s="9">
        <v>7.6</v>
      </c>
    </row>
    <row r="9647" spans="1:3" x14ac:dyDescent="0.25">
      <c r="A9647" s="7" t="str">
        <f t="shared" si="150"/>
        <v>1986.4</v>
      </c>
      <c r="B9647" s="54">
        <v>31692</v>
      </c>
      <c r="C9647" s="9">
        <v>7.54</v>
      </c>
    </row>
    <row r="9648" spans="1:3" x14ac:dyDescent="0.25">
      <c r="A9648" s="7" t="str">
        <f t="shared" si="150"/>
        <v>1986.4</v>
      </c>
      <c r="B9648" s="54">
        <v>31691</v>
      </c>
      <c r="C9648" s="9">
        <v>7.53</v>
      </c>
    </row>
    <row r="9649" spans="1:3" x14ac:dyDescent="0.25">
      <c r="A9649" s="7" t="str">
        <f t="shared" si="150"/>
        <v>1986.4</v>
      </c>
      <c r="B9649" s="54">
        <v>31688</v>
      </c>
      <c r="C9649" s="9">
        <v>7.53</v>
      </c>
    </row>
    <row r="9650" spans="1:3" x14ac:dyDescent="0.25">
      <c r="A9650" s="7" t="str">
        <f t="shared" si="150"/>
        <v>1986.4</v>
      </c>
      <c r="B9650" s="54">
        <v>31687</v>
      </c>
      <c r="C9650" s="9">
        <v>7.61</v>
      </c>
    </row>
    <row r="9651" spans="1:3" x14ac:dyDescent="0.25">
      <c r="A9651" s="7" t="str">
        <f t="shared" si="150"/>
        <v>1986.4</v>
      </c>
      <c r="B9651" s="54">
        <v>31686</v>
      </c>
      <c r="C9651" s="9">
        <v>7.57</v>
      </c>
    </row>
    <row r="9652" spans="1:3" x14ac:dyDescent="0.25">
      <c r="A9652" s="7" t="str">
        <f t="shared" si="150"/>
        <v>1986.3</v>
      </c>
      <c r="B9652" s="54">
        <v>31685</v>
      </c>
      <c r="C9652" s="9">
        <v>7.6</v>
      </c>
    </row>
    <row r="9653" spans="1:3" x14ac:dyDescent="0.25">
      <c r="A9653" s="7" t="str">
        <f t="shared" si="150"/>
        <v>1986.3</v>
      </c>
      <c r="B9653" s="54">
        <v>31684</v>
      </c>
      <c r="C9653" s="9">
        <v>7.69</v>
      </c>
    </row>
    <row r="9654" spans="1:3" x14ac:dyDescent="0.25">
      <c r="A9654" s="7" t="str">
        <f t="shared" si="150"/>
        <v>1986.3</v>
      </c>
      <c r="B9654" s="54">
        <v>31681</v>
      </c>
      <c r="C9654" s="9">
        <v>7.63</v>
      </c>
    </row>
    <row r="9655" spans="1:3" x14ac:dyDescent="0.25">
      <c r="A9655" s="7" t="str">
        <f t="shared" si="150"/>
        <v>1986.3</v>
      </c>
      <c r="B9655" s="54">
        <v>31680</v>
      </c>
      <c r="C9655" s="9">
        <v>7.64</v>
      </c>
    </row>
    <row r="9656" spans="1:3" x14ac:dyDescent="0.25">
      <c r="A9656" s="7" t="str">
        <f t="shared" si="150"/>
        <v>1986.3</v>
      </c>
      <c r="B9656" s="54">
        <v>31679</v>
      </c>
      <c r="C9656" s="9">
        <v>7.64</v>
      </c>
    </row>
    <row r="9657" spans="1:3" x14ac:dyDescent="0.25">
      <c r="A9657" s="7" t="str">
        <f t="shared" si="150"/>
        <v>1986.3</v>
      </c>
      <c r="B9657" s="54">
        <v>31678</v>
      </c>
      <c r="C9657" s="9">
        <v>7.76</v>
      </c>
    </row>
    <row r="9658" spans="1:3" x14ac:dyDescent="0.25">
      <c r="A9658" s="7" t="str">
        <f t="shared" si="150"/>
        <v>1986.3</v>
      </c>
      <c r="B9658" s="54">
        <v>31677</v>
      </c>
      <c r="C9658" s="9">
        <v>7.79</v>
      </c>
    </row>
    <row r="9659" spans="1:3" x14ac:dyDescent="0.25">
      <c r="A9659" s="7" t="str">
        <f t="shared" si="150"/>
        <v>1986.3</v>
      </c>
      <c r="B9659" s="54">
        <v>31674</v>
      </c>
      <c r="C9659" s="9">
        <v>7.83</v>
      </c>
    </row>
    <row r="9660" spans="1:3" x14ac:dyDescent="0.25">
      <c r="A9660" s="7" t="str">
        <f t="shared" si="150"/>
        <v>1986.3</v>
      </c>
      <c r="B9660" s="54">
        <v>31673</v>
      </c>
      <c r="C9660" s="9">
        <v>7.74</v>
      </c>
    </row>
    <row r="9661" spans="1:3" x14ac:dyDescent="0.25">
      <c r="A9661" s="7" t="str">
        <f t="shared" si="150"/>
        <v>1986.3</v>
      </c>
      <c r="B9661" s="54">
        <v>31672</v>
      </c>
      <c r="C9661" s="9">
        <v>7.64</v>
      </c>
    </row>
    <row r="9662" spans="1:3" x14ac:dyDescent="0.25">
      <c r="A9662" s="7" t="str">
        <f t="shared" si="150"/>
        <v>1986.3</v>
      </c>
      <c r="B9662" s="54">
        <v>31671</v>
      </c>
      <c r="C9662" s="9">
        <v>7.67</v>
      </c>
    </row>
    <row r="9663" spans="1:3" x14ac:dyDescent="0.25">
      <c r="A9663" s="7" t="str">
        <f t="shared" si="150"/>
        <v>1986.3</v>
      </c>
      <c r="B9663" s="54">
        <v>31670</v>
      </c>
      <c r="C9663" s="9">
        <v>7.66</v>
      </c>
    </row>
    <row r="9664" spans="1:3" x14ac:dyDescent="0.25">
      <c r="A9664" s="7" t="str">
        <f t="shared" si="150"/>
        <v>1986.3</v>
      </c>
      <c r="B9664" s="54">
        <v>31667</v>
      </c>
      <c r="C9664" s="9">
        <v>7.74</v>
      </c>
    </row>
    <row r="9665" spans="1:3" x14ac:dyDescent="0.25">
      <c r="A9665" s="7" t="str">
        <f t="shared" si="150"/>
        <v>1986.3</v>
      </c>
      <c r="B9665" s="54">
        <v>31666</v>
      </c>
      <c r="C9665" s="9">
        <v>7.74</v>
      </c>
    </row>
    <row r="9666" spans="1:3" x14ac:dyDescent="0.25">
      <c r="A9666" s="7" t="str">
        <f t="shared" si="150"/>
        <v>1986.3</v>
      </c>
      <c r="B9666" s="54">
        <v>31665</v>
      </c>
      <c r="C9666" s="9">
        <v>7.54</v>
      </c>
    </row>
    <row r="9667" spans="1:3" x14ac:dyDescent="0.25">
      <c r="A9667" s="7" t="str">
        <f t="shared" si="150"/>
        <v>1986.3</v>
      </c>
      <c r="B9667" s="54">
        <v>31664</v>
      </c>
      <c r="C9667" s="9">
        <v>7.53</v>
      </c>
    </row>
    <row r="9668" spans="1:3" x14ac:dyDescent="0.25">
      <c r="A9668" s="7" t="str">
        <f t="shared" ref="A9668:A9731" si="151">YEAR(B9668)&amp;"."&amp;INT((MONTH(B9668)-1)/3)+1</f>
        <v>1986.3</v>
      </c>
      <c r="B9668" s="54">
        <v>31663</v>
      </c>
      <c r="C9668" s="9">
        <v>7.59</v>
      </c>
    </row>
    <row r="9669" spans="1:3" x14ac:dyDescent="0.25">
      <c r="A9669" s="7" t="str">
        <f t="shared" si="151"/>
        <v>1986.3</v>
      </c>
      <c r="B9669" s="54">
        <v>31660</v>
      </c>
      <c r="C9669" s="9">
        <v>7.54</v>
      </c>
    </row>
    <row r="9670" spans="1:3" x14ac:dyDescent="0.25">
      <c r="A9670" s="7" t="str">
        <f t="shared" si="151"/>
        <v>1986.3</v>
      </c>
      <c r="B9670" s="54">
        <v>31659</v>
      </c>
      <c r="C9670" s="9">
        <v>7.4</v>
      </c>
    </row>
    <row r="9671" spans="1:3" x14ac:dyDescent="0.25">
      <c r="A9671" s="7" t="str">
        <f t="shared" si="151"/>
        <v>1986.3</v>
      </c>
      <c r="B9671" s="54">
        <v>31658</v>
      </c>
      <c r="C9671" s="9">
        <v>7.43</v>
      </c>
    </row>
    <row r="9672" spans="1:3" x14ac:dyDescent="0.25">
      <c r="A9672" s="7" t="str">
        <f t="shared" si="151"/>
        <v>1986.3</v>
      </c>
      <c r="B9672" s="54">
        <v>31657</v>
      </c>
      <c r="C9672" s="9">
        <v>7.23</v>
      </c>
    </row>
    <row r="9673" spans="1:3" x14ac:dyDescent="0.25">
      <c r="A9673" s="7" t="str">
        <f t="shared" si="151"/>
        <v>1986.3</v>
      </c>
      <c r="B9673" s="54">
        <v>31653</v>
      </c>
      <c r="C9673" s="9">
        <v>7.21</v>
      </c>
    </row>
    <row r="9674" spans="1:3" x14ac:dyDescent="0.25">
      <c r="A9674" s="7" t="str">
        <f t="shared" si="151"/>
        <v>1986.3</v>
      </c>
      <c r="B9674" s="54">
        <v>31652</v>
      </c>
      <c r="C9674" s="9">
        <v>7.26</v>
      </c>
    </row>
    <row r="9675" spans="1:3" x14ac:dyDescent="0.25">
      <c r="A9675" s="7" t="str">
        <f t="shared" si="151"/>
        <v>1986.3</v>
      </c>
      <c r="B9675" s="54">
        <v>31651</v>
      </c>
      <c r="C9675" s="9">
        <v>7.28</v>
      </c>
    </row>
    <row r="9676" spans="1:3" x14ac:dyDescent="0.25">
      <c r="A9676" s="7" t="str">
        <f t="shared" si="151"/>
        <v>1986.3</v>
      </c>
      <c r="B9676" s="54">
        <v>31650</v>
      </c>
      <c r="C9676" s="9">
        <v>7.2</v>
      </c>
    </row>
    <row r="9677" spans="1:3" x14ac:dyDescent="0.25">
      <c r="A9677" s="7" t="str">
        <f t="shared" si="151"/>
        <v>1986.3</v>
      </c>
      <c r="B9677" s="54">
        <v>31649</v>
      </c>
      <c r="C9677" s="9">
        <v>7.25</v>
      </c>
    </row>
    <row r="9678" spans="1:3" x14ac:dyDescent="0.25">
      <c r="A9678" s="7" t="str">
        <f t="shared" si="151"/>
        <v>1986.3</v>
      </c>
      <c r="B9678" s="54">
        <v>31646</v>
      </c>
      <c r="C9678" s="9">
        <v>7.27</v>
      </c>
    </row>
    <row r="9679" spans="1:3" x14ac:dyDescent="0.25">
      <c r="A9679" s="7" t="str">
        <f t="shared" si="151"/>
        <v>1986.3</v>
      </c>
      <c r="B9679" s="54">
        <v>31645</v>
      </c>
      <c r="C9679" s="9">
        <v>7.19</v>
      </c>
    </row>
    <row r="9680" spans="1:3" x14ac:dyDescent="0.25">
      <c r="A9680" s="7" t="str">
        <f t="shared" si="151"/>
        <v>1986.3</v>
      </c>
      <c r="B9680" s="54">
        <v>31644</v>
      </c>
      <c r="C9680" s="9">
        <v>7.17</v>
      </c>
    </row>
    <row r="9681" spans="1:3" x14ac:dyDescent="0.25">
      <c r="A9681" s="7" t="str">
        <f t="shared" si="151"/>
        <v>1986.3</v>
      </c>
      <c r="B9681" s="54">
        <v>31643</v>
      </c>
      <c r="C9681" s="9">
        <v>7.19</v>
      </c>
    </row>
    <row r="9682" spans="1:3" x14ac:dyDescent="0.25">
      <c r="A9682" s="7" t="str">
        <f t="shared" si="151"/>
        <v>1986.3</v>
      </c>
      <c r="B9682" s="54">
        <v>31642</v>
      </c>
      <c r="C9682" s="9">
        <v>7.28</v>
      </c>
    </row>
    <row r="9683" spans="1:3" x14ac:dyDescent="0.25">
      <c r="A9683" s="7" t="str">
        <f t="shared" si="151"/>
        <v>1986.3</v>
      </c>
      <c r="B9683" s="54">
        <v>31639</v>
      </c>
      <c r="C9683" s="9">
        <v>7.29</v>
      </c>
    </row>
    <row r="9684" spans="1:3" x14ac:dyDescent="0.25">
      <c r="A9684" s="7" t="str">
        <f t="shared" si="151"/>
        <v>1986.3</v>
      </c>
      <c r="B9684" s="54">
        <v>31638</v>
      </c>
      <c r="C9684" s="9">
        <v>7.29</v>
      </c>
    </row>
    <row r="9685" spans="1:3" x14ac:dyDescent="0.25">
      <c r="A9685" s="7" t="str">
        <f t="shared" si="151"/>
        <v>1986.3</v>
      </c>
      <c r="B9685" s="54">
        <v>31637</v>
      </c>
      <c r="C9685" s="9">
        <v>7.28</v>
      </c>
    </row>
    <row r="9686" spans="1:3" x14ac:dyDescent="0.25">
      <c r="A9686" s="7" t="str">
        <f t="shared" si="151"/>
        <v>1986.3</v>
      </c>
      <c r="B9686" s="54">
        <v>31636</v>
      </c>
      <c r="C9686" s="9">
        <v>7.34</v>
      </c>
    </row>
    <row r="9687" spans="1:3" x14ac:dyDescent="0.25">
      <c r="A9687" s="7" t="str">
        <f t="shared" si="151"/>
        <v>1986.3</v>
      </c>
      <c r="B9687" s="54">
        <v>31635</v>
      </c>
      <c r="C9687" s="9">
        <v>7.35</v>
      </c>
    </row>
    <row r="9688" spans="1:3" x14ac:dyDescent="0.25">
      <c r="A9688" s="7" t="str">
        <f t="shared" si="151"/>
        <v>1986.3</v>
      </c>
      <c r="B9688" s="54">
        <v>31632</v>
      </c>
      <c r="C9688" s="9">
        <v>7.41</v>
      </c>
    </row>
    <row r="9689" spans="1:3" x14ac:dyDescent="0.25">
      <c r="A9689" s="7" t="str">
        <f t="shared" si="151"/>
        <v>1986.3</v>
      </c>
      <c r="B9689" s="54">
        <v>31631</v>
      </c>
      <c r="C9689" s="9">
        <v>7.56</v>
      </c>
    </row>
    <row r="9690" spans="1:3" x14ac:dyDescent="0.25">
      <c r="A9690" s="7" t="str">
        <f t="shared" si="151"/>
        <v>1986.3</v>
      </c>
      <c r="B9690" s="54">
        <v>31630</v>
      </c>
      <c r="C9690" s="9">
        <v>7.57</v>
      </c>
    </row>
    <row r="9691" spans="1:3" x14ac:dyDescent="0.25">
      <c r="A9691" s="7" t="str">
        <f t="shared" si="151"/>
        <v>1986.3</v>
      </c>
      <c r="B9691" s="54">
        <v>31629</v>
      </c>
      <c r="C9691" s="9">
        <v>7.54</v>
      </c>
    </row>
    <row r="9692" spans="1:3" x14ac:dyDescent="0.25">
      <c r="A9692" s="7" t="str">
        <f t="shared" si="151"/>
        <v>1986.3</v>
      </c>
      <c r="B9692" s="54">
        <v>31628</v>
      </c>
      <c r="C9692" s="9">
        <v>7.46</v>
      </c>
    </row>
    <row r="9693" spans="1:3" x14ac:dyDescent="0.25">
      <c r="A9693" s="7" t="str">
        <f t="shared" si="151"/>
        <v>1986.3</v>
      </c>
      <c r="B9693" s="54">
        <v>31625</v>
      </c>
      <c r="C9693" s="9">
        <v>7.46</v>
      </c>
    </row>
    <row r="9694" spans="1:3" x14ac:dyDescent="0.25">
      <c r="A9694" s="7" t="str">
        <f t="shared" si="151"/>
        <v>1986.3</v>
      </c>
      <c r="B9694" s="54">
        <v>31624</v>
      </c>
      <c r="C9694" s="9">
        <v>7.46</v>
      </c>
    </row>
    <row r="9695" spans="1:3" x14ac:dyDescent="0.25">
      <c r="A9695" s="7" t="str">
        <f t="shared" si="151"/>
        <v>1986.3</v>
      </c>
      <c r="B9695" s="54">
        <v>31623</v>
      </c>
      <c r="C9695" s="9">
        <v>7.51</v>
      </c>
    </row>
    <row r="9696" spans="1:3" x14ac:dyDescent="0.25">
      <c r="A9696" s="7" t="str">
        <f t="shared" si="151"/>
        <v>1986.3</v>
      </c>
      <c r="B9696" s="54">
        <v>31622</v>
      </c>
      <c r="C9696" s="9">
        <v>7.5</v>
      </c>
    </row>
    <row r="9697" spans="1:3" x14ac:dyDescent="0.25">
      <c r="A9697" s="7" t="str">
        <f t="shared" si="151"/>
        <v>1986.3</v>
      </c>
      <c r="B9697" s="54">
        <v>31621</v>
      </c>
      <c r="C9697" s="9">
        <v>7.59</v>
      </c>
    </row>
    <row r="9698" spans="1:3" x14ac:dyDescent="0.25">
      <c r="A9698" s="7" t="str">
        <f t="shared" si="151"/>
        <v>1986.3</v>
      </c>
      <c r="B9698" s="54">
        <v>31618</v>
      </c>
      <c r="C9698" s="9">
        <v>7.4</v>
      </c>
    </row>
    <row r="9699" spans="1:3" x14ac:dyDescent="0.25">
      <c r="A9699" s="7" t="str">
        <f t="shared" si="151"/>
        <v>1986.3</v>
      </c>
      <c r="B9699" s="54">
        <v>31617</v>
      </c>
      <c r="C9699" s="9">
        <v>7.41</v>
      </c>
    </row>
    <row r="9700" spans="1:3" x14ac:dyDescent="0.25">
      <c r="A9700" s="7" t="str">
        <f t="shared" si="151"/>
        <v>1986.3</v>
      </c>
      <c r="B9700" s="54">
        <v>31616</v>
      </c>
      <c r="C9700" s="9">
        <v>7.36</v>
      </c>
    </row>
    <row r="9701" spans="1:3" x14ac:dyDescent="0.25">
      <c r="A9701" s="7" t="str">
        <f t="shared" si="151"/>
        <v>1986.3</v>
      </c>
      <c r="B9701" s="54">
        <v>31615</v>
      </c>
      <c r="C9701" s="9">
        <v>7.27</v>
      </c>
    </row>
    <row r="9702" spans="1:3" x14ac:dyDescent="0.25">
      <c r="A9702" s="7" t="str">
        <f t="shared" si="151"/>
        <v>1986.3</v>
      </c>
      <c r="B9702" s="54">
        <v>31614</v>
      </c>
      <c r="C9702" s="9">
        <v>7.17</v>
      </c>
    </row>
    <row r="9703" spans="1:3" x14ac:dyDescent="0.25">
      <c r="A9703" s="7" t="str">
        <f t="shared" si="151"/>
        <v>1986.3</v>
      </c>
      <c r="B9703" s="54">
        <v>31611</v>
      </c>
      <c r="C9703" s="9">
        <v>7.19</v>
      </c>
    </row>
    <row r="9704" spans="1:3" x14ac:dyDescent="0.25">
      <c r="A9704" s="7" t="str">
        <f t="shared" si="151"/>
        <v>1986.3</v>
      </c>
      <c r="B9704" s="54">
        <v>31610</v>
      </c>
      <c r="C9704" s="9">
        <v>7.2</v>
      </c>
    </row>
    <row r="9705" spans="1:3" x14ac:dyDescent="0.25">
      <c r="A9705" s="7" t="str">
        <f t="shared" si="151"/>
        <v>1986.3</v>
      </c>
      <c r="B9705" s="54">
        <v>31609</v>
      </c>
      <c r="C9705" s="9">
        <v>7.17</v>
      </c>
    </row>
    <row r="9706" spans="1:3" x14ac:dyDescent="0.25">
      <c r="A9706" s="7" t="str">
        <f t="shared" si="151"/>
        <v>1986.3</v>
      </c>
      <c r="B9706" s="54">
        <v>31608</v>
      </c>
      <c r="C9706" s="9">
        <v>7.12</v>
      </c>
    </row>
    <row r="9707" spans="1:3" x14ac:dyDescent="0.25">
      <c r="A9707" s="7" t="str">
        <f t="shared" si="151"/>
        <v>1986.3</v>
      </c>
      <c r="B9707" s="54">
        <v>31607</v>
      </c>
      <c r="C9707" s="9">
        <v>7.14</v>
      </c>
    </row>
    <row r="9708" spans="1:3" x14ac:dyDescent="0.25">
      <c r="A9708" s="7" t="str">
        <f t="shared" si="151"/>
        <v>1986.3</v>
      </c>
      <c r="B9708" s="54">
        <v>31604</v>
      </c>
      <c r="C9708" s="9">
        <v>7.19</v>
      </c>
    </row>
    <row r="9709" spans="1:3" x14ac:dyDescent="0.25">
      <c r="A9709" s="7" t="str">
        <f t="shared" si="151"/>
        <v>1986.3</v>
      </c>
      <c r="B9709" s="54">
        <v>31603</v>
      </c>
      <c r="C9709" s="9">
        <v>7.16</v>
      </c>
    </row>
    <row r="9710" spans="1:3" x14ac:dyDescent="0.25">
      <c r="A9710" s="7" t="str">
        <f t="shared" si="151"/>
        <v>1986.3</v>
      </c>
      <c r="B9710" s="54">
        <v>31602</v>
      </c>
      <c r="C9710" s="9">
        <v>7.15</v>
      </c>
    </row>
    <row r="9711" spans="1:3" x14ac:dyDescent="0.25">
      <c r="A9711" s="7" t="str">
        <f t="shared" si="151"/>
        <v>1986.3</v>
      </c>
      <c r="B9711" s="54">
        <v>31601</v>
      </c>
      <c r="C9711" s="9">
        <v>7.23</v>
      </c>
    </row>
    <row r="9712" spans="1:3" x14ac:dyDescent="0.25">
      <c r="A9712" s="7" t="str">
        <f t="shared" si="151"/>
        <v>1986.3</v>
      </c>
      <c r="B9712" s="54">
        <v>31600</v>
      </c>
      <c r="C9712" s="9">
        <v>7.16</v>
      </c>
    </row>
    <row r="9713" spans="1:3" x14ac:dyDescent="0.25">
      <c r="A9713" s="7" t="str">
        <f t="shared" si="151"/>
        <v>1986.3</v>
      </c>
      <c r="B9713" s="54">
        <v>31596</v>
      </c>
      <c r="C9713" s="9">
        <v>7.18</v>
      </c>
    </row>
    <row r="9714" spans="1:3" x14ac:dyDescent="0.25">
      <c r="A9714" s="7" t="str">
        <f t="shared" si="151"/>
        <v>1986.3</v>
      </c>
      <c r="B9714" s="54">
        <v>31595</v>
      </c>
      <c r="C9714" s="9">
        <v>7.22</v>
      </c>
    </row>
    <row r="9715" spans="1:3" x14ac:dyDescent="0.25">
      <c r="A9715" s="7" t="str">
        <f t="shared" si="151"/>
        <v>1986.3</v>
      </c>
      <c r="B9715" s="54">
        <v>31594</v>
      </c>
      <c r="C9715" s="9">
        <v>7.21</v>
      </c>
    </row>
    <row r="9716" spans="1:3" x14ac:dyDescent="0.25">
      <c r="A9716" s="7" t="str">
        <f t="shared" si="151"/>
        <v>1986.2</v>
      </c>
      <c r="B9716" s="54">
        <v>31593</v>
      </c>
      <c r="C9716" s="9">
        <v>7.24</v>
      </c>
    </row>
    <row r="9717" spans="1:3" x14ac:dyDescent="0.25">
      <c r="A9717" s="7" t="str">
        <f t="shared" si="151"/>
        <v>1986.2</v>
      </c>
      <c r="B9717" s="54">
        <v>31590</v>
      </c>
      <c r="C9717" s="9">
        <v>7.29</v>
      </c>
    </row>
    <row r="9718" spans="1:3" x14ac:dyDescent="0.25">
      <c r="A9718" s="7" t="str">
        <f t="shared" si="151"/>
        <v>1986.2</v>
      </c>
      <c r="B9718" s="54">
        <v>31589</v>
      </c>
      <c r="C9718" s="9">
        <v>7.35</v>
      </c>
    </row>
    <row r="9719" spans="1:3" x14ac:dyDescent="0.25">
      <c r="A9719" s="7" t="str">
        <f t="shared" si="151"/>
        <v>1986.2</v>
      </c>
      <c r="B9719" s="54">
        <v>31588</v>
      </c>
      <c r="C9719" s="9">
        <v>7.36</v>
      </c>
    </row>
    <row r="9720" spans="1:3" x14ac:dyDescent="0.25">
      <c r="A9720" s="7" t="str">
        <f t="shared" si="151"/>
        <v>1986.2</v>
      </c>
      <c r="B9720" s="54">
        <v>31587</v>
      </c>
      <c r="C9720" s="9">
        <v>7.39</v>
      </c>
    </row>
    <row r="9721" spans="1:3" x14ac:dyDescent="0.25">
      <c r="A9721" s="7" t="str">
        <f t="shared" si="151"/>
        <v>1986.2</v>
      </c>
      <c r="B9721" s="54">
        <v>31586</v>
      </c>
      <c r="C9721" s="9">
        <v>7.43</v>
      </c>
    </row>
    <row r="9722" spans="1:3" x14ac:dyDescent="0.25">
      <c r="A9722" s="7" t="str">
        <f t="shared" si="151"/>
        <v>1986.2</v>
      </c>
      <c r="B9722" s="54">
        <v>31583</v>
      </c>
      <c r="C9722" s="9">
        <v>7.47</v>
      </c>
    </row>
    <row r="9723" spans="1:3" x14ac:dyDescent="0.25">
      <c r="A9723" s="7" t="str">
        <f t="shared" si="151"/>
        <v>1986.2</v>
      </c>
      <c r="B9723" s="54">
        <v>31582</v>
      </c>
      <c r="C9723" s="9">
        <v>7.52</v>
      </c>
    </row>
    <row r="9724" spans="1:3" x14ac:dyDescent="0.25">
      <c r="A9724" s="7" t="str">
        <f t="shared" si="151"/>
        <v>1986.2</v>
      </c>
      <c r="B9724" s="54">
        <v>31581</v>
      </c>
      <c r="C9724" s="9">
        <v>7.44</v>
      </c>
    </row>
    <row r="9725" spans="1:3" x14ac:dyDescent="0.25">
      <c r="A9725" s="7" t="str">
        <f t="shared" si="151"/>
        <v>1986.2</v>
      </c>
      <c r="B9725" s="54">
        <v>31580</v>
      </c>
      <c r="C9725" s="9">
        <v>7.43</v>
      </c>
    </row>
    <row r="9726" spans="1:3" x14ac:dyDescent="0.25">
      <c r="A9726" s="7" t="str">
        <f t="shared" si="151"/>
        <v>1986.2</v>
      </c>
      <c r="B9726" s="54">
        <v>31579</v>
      </c>
      <c r="C9726" s="9">
        <v>7.43</v>
      </c>
    </row>
    <row r="9727" spans="1:3" x14ac:dyDescent="0.25">
      <c r="A9727" s="7" t="str">
        <f t="shared" si="151"/>
        <v>1986.2</v>
      </c>
      <c r="B9727" s="54">
        <v>31576</v>
      </c>
      <c r="C9727" s="9">
        <v>7.52</v>
      </c>
    </row>
    <row r="9728" spans="1:3" x14ac:dyDescent="0.25">
      <c r="A9728" s="7" t="str">
        <f t="shared" si="151"/>
        <v>1986.2</v>
      </c>
      <c r="B9728" s="54">
        <v>31575</v>
      </c>
      <c r="C9728" s="9">
        <v>7.7</v>
      </c>
    </row>
    <row r="9729" spans="1:3" x14ac:dyDescent="0.25">
      <c r="A9729" s="7" t="str">
        <f t="shared" si="151"/>
        <v>1986.2</v>
      </c>
      <c r="B9729" s="54">
        <v>31574</v>
      </c>
      <c r="C9729" s="9">
        <v>7.7</v>
      </c>
    </row>
    <row r="9730" spans="1:3" x14ac:dyDescent="0.25">
      <c r="A9730" s="7" t="str">
        <f t="shared" si="151"/>
        <v>1986.2</v>
      </c>
      <c r="B9730" s="54">
        <v>31573</v>
      </c>
      <c r="C9730" s="9">
        <v>7.78</v>
      </c>
    </row>
    <row r="9731" spans="1:3" x14ac:dyDescent="0.25">
      <c r="A9731" s="7" t="str">
        <f t="shared" si="151"/>
        <v>1986.2</v>
      </c>
      <c r="B9731" s="54">
        <v>31572</v>
      </c>
      <c r="C9731" s="9">
        <v>7.79</v>
      </c>
    </row>
    <row r="9732" spans="1:3" x14ac:dyDescent="0.25">
      <c r="A9732" s="7" t="str">
        <f t="shared" ref="A9732:A9795" si="152">YEAR(B9732)&amp;"."&amp;INT((MONTH(B9732)-1)/3)+1</f>
        <v>1986.2</v>
      </c>
      <c r="B9732" s="54">
        <v>31569</v>
      </c>
      <c r="C9732" s="9">
        <v>7.65</v>
      </c>
    </row>
    <row r="9733" spans="1:3" x14ac:dyDescent="0.25">
      <c r="A9733" s="7" t="str">
        <f t="shared" si="152"/>
        <v>1986.2</v>
      </c>
      <c r="B9733" s="54">
        <v>31568</v>
      </c>
      <c r="C9733" s="9">
        <v>7.9</v>
      </c>
    </row>
    <row r="9734" spans="1:3" x14ac:dyDescent="0.25">
      <c r="A9734" s="7" t="str">
        <f t="shared" si="152"/>
        <v>1986.2</v>
      </c>
      <c r="B9734" s="54">
        <v>31567</v>
      </c>
      <c r="C9734" s="9">
        <v>7.93</v>
      </c>
    </row>
    <row r="9735" spans="1:3" x14ac:dyDescent="0.25">
      <c r="A9735" s="7" t="str">
        <f t="shared" si="152"/>
        <v>1986.2</v>
      </c>
      <c r="B9735" s="54">
        <v>31566</v>
      </c>
      <c r="C9735" s="9">
        <v>7.81</v>
      </c>
    </row>
    <row r="9736" spans="1:3" x14ac:dyDescent="0.25">
      <c r="A9736" s="7" t="str">
        <f t="shared" si="152"/>
        <v>1986.2</v>
      </c>
      <c r="B9736" s="54">
        <v>31565</v>
      </c>
      <c r="C9736" s="9">
        <v>7.91</v>
      </c>
    </row>
    <row r="9737" spans="1:3" x14ac:dyDescent="0.25">
      <c r="A9737" s="7" t="str">
        <f t="shared" si="152"/>
        <v>1986.2</v>
      </c>
      <c r="B9737" s="54">
        <v>31562</v>
      </c>
      <c r="C9737" s="9">
        <v>7.74</v>
      </c>
    </row>
    <row r="9738" spans="1:3" x14ac:dyDescent="0.25">
      <c r="A9738" s="7" t="str">
        <f t="shared" si="152"/>
        <v>1986.2</v>
      </c>
      <c r="B9738" s="54">
        <v>31561</v>
      </c>
      <c r="C9738" s="9">
        <v>7.66</v>
      </c>
    </row>
    <row r="9739" spans="1:3" x14ac:dyDescent="0.25">
      <c r="A9739" s="7" t="str">
        <f t="shared" si="152"/>
        <v>1986.2</v>
      </c>
      <c r="B9739" s="54">
        <v>31560</v>
      </c>
      <c r="C9739" s="9">
        <v>7.45</v>
      </c>
    </row>
    <row r="9740" spans="1:3" x14ac:dyDescent="0.25">
      <c r="A9740" s="7" t="str">
        <f t="shared" si="152"/>
        <v>1986.2</v>
      </c>
      <c r="B9740" s="54">
        <v>31559</v>
      </c>
      <c r="C9740" s="9">
        <v>7.41</v>
      </c>
    </row>
    <row r="9741" spans="1:3" x14ac:dyDescent="0.25">
      <c r="A9741" s="7" t="str">
        <f t="shared" si="152"/>
        <v>1986.2</v>
      </c>
      <c r="B9741" s="54">
        <v>31555</v>
      </c>
      <c r="C9741" s="9">
        <v>7.45</v>
      </c>
    </row>
    <row r="9742" spans="1:3" x14ac:dyDescent="0.25">
      <c r="A9742" s="7" t="str">
        <f t="shared" si="152"/>
        <v>1986.2</v>
      </c>
      <c r="B9742" s="54">
        <v>31554</v>
      </c>
      <c r="C9742" s="9">
        <v>7.5</v>
      </c>
    </row>
    <row r="9743" spans="1:3" x14ac:dyDescent="0.25">
      <c r="A9743" s="7" t="str">
        <f t="shared" si="152"/>
        <v>1986.2</v>
      </c>
      <c r="B9743" s="54">
        <v>31553</v>
      </c>
      <c r="C9743" s="9">
        <v>7.58</v>
      </c>
    </row>
    <row r="9744" spans="1:3" x14ac:dyDescent="0.25">
      <c r="A9744" s="7" t="str">
        <f t="shared" si="152"/>
        <v>1986.2</v>
      </c>
      <c r="B9744" s="54">
        <v>31552</v>
      </c>
      <c r="C9744" s="9">
        <v>7.58</v>
      </c>
    </row>
    <row r="9745" spans="1:3" x14ac:dyDescent="0.25">
      <c r="A9745" s="7" t="str">
        <f t="shared" si="152"/>
        <v>1986.2</v>
      </c>
      <c r="B9745" s="54">
        <v>31551</v>
      </c>
      <c r="C9745" s="9">
        <v>7.68</v>
      </c>
    </row>
    <row r="9746" spans="1:3" x14ac:dyDescent="0.25">
      <c r="A9746" s="7" t="str">
        <f t="shared" si="152"/>
        <v>1986.2</v>
      </c>
      <c r="B9746" s="54">
        <v>31548</v>
      </c>
      <c r="C9746" s="9">
        <v>7.64</v>
      </c>
    </row>
    <row r="9747" spans="1:3" x14ac:dyDescent="0.25">
      <c r="A9747" s="7" t="str">
        <f t="shared" si="152"/>
        <v>1986.2</v>
      </c>
      <c r="B9747" s="54">
        <v>31547</v>
      </c>
      <c r="C9747" s="9">
        <v>7.5</v>
      </c>
    </row>
    <row r="9748" spans="1:3" x14ac:dyDescent="0.25">
      <c r="A9748" s="7" t="str">
        <f t="shared" si="152"/>
        <v>1986.2</v>
      </c>
      <c r="B9748" s="54">
        <v>31546</v>
      </c>
      <c r="C9748" s="9">
        <v>7.43</v>
      </c>
    </row>
    <row r="9749" spans="1:3" x14ac:dyDescent="0.25">
      <c r="A9749" s="7" t="str">
        <f t="shared" si="152"/>
        <v>1986.2</v>
      </c>
      <c r="B9749" s="54">
        <v>31545</v>
      </c>
      <c r="C9749" s="9">
        <v>7.42</v>
      </c>
    </row>
    <row r="9750" spans="1:3" x14ac:dyDescent="0.25">
      <c r="A9750" s="7" t="str">
        <f t="shared" si="152"/>
        <v>1986.2</v>
      </c>
      <c r="B9750" s="54">
        <v>31544</v>
      </c>
      <c r="C9750" s="9">
        <v>7.41</v>
      </c>
    </row>
    <row r="9751" spans="1:3" x14ac:dyDescent="0.25">
      <c r="A9751" s="7" t="str">
        <f t="shared" si="152"/>
        <v>1986.2</v>
      </c>
      <c r="B9751" s="54">
        <v>31541</v>
      </c>
      <c r="C9751" s="9">
        <v>7.37</v>
      </c>
    </row>
    <row r="9752" spans="1:3" x14ac:dyDescent="0.25">
      <c r="A9752" s="7" t="str">
        <f t="shared" si="152"/>
        <v>1986.2</v>
      </c>
      <c r="B9752" s="54">
        <v>31540</v>
      </c>
      <c r="C9752" s="9">
        <v>7.36</v>
      </c>
    </row>
    <row r="9753" spans="1:3" x14ac:dyDescent="0.25">
      <c r="A9753" s="7" t="str">
        <f t="shared" si="152"/>
        <v>1986.2</v>
      </c>
      <c r="B9753" s="54">
        <v>31539</v>
      </c>
      <c r="C9753" s="9">
        <v>7.53</v>
      </c>
    </row>
    <row r="9754" spans="1:3" x14ac:dyDescent="0.25">
      <c r="A9754" s="7" t="str">
        <f t="shared" si="152"/>
        <v>1986.2</v>
      </c>
      <c r="B9754" s="54">
        <v>31538</v>
      </c>
      <c r="C9754" s="9">
        <v>7.5</v>
      </c>
    </row>
    <row r="9755" spans="1:3" x14ac:dyDescent="0.25">
      <c r="A9755" s="7" t="str">
        <f t="shared" si="152"/>
        <v>1986.2</v>
      </c>
      <c r="B9755" s="54">
        <v>31537</v>
      </c>
      <c r="C9755" s="9">
        <v>7.49</v>
      </c>
    </row>
    <row r="9756" spans="1:3" x14ac:dyDescent="0.25">
      <c r="A9756" s="7" t="str">
        <f t="shared" si="152"/>
        <v>1986.2</v>
      </c>
      <c r="B9756" s="54">
        <v>31534</v>
      </c>
      <c r="C9756" s="9">
        <v>7.62</v>
      </c>
    </row>
    <row r="9757" spans="1:3" x14ac:dyDescent="0.25">
      <c r="A9757" s="7" t="str">
        <f t="shared" si="152"/>
        <v>1986.2</v>
      </c>
      <c r="B9757" s="54">
        <v>31533</v>
      </c>
      <c r="C9757" s="9">
        <v>7.54</v>
      </c>
    </row>
    <row r="9758" spans="1:3" x14ac:dyDescent="0.25">
      <c r="A9758" s="7" t="str">
        <f t="shared" si="152"/>
        <v>1986.2</v>
      </c>
      <c r="B9758" s="54">
        <v>31532</v>
      </c>
      <c r="C9758" s="9">
        <v>7.47</v>
      </c>
    </row>
    <row r="9759" spans="1:3" x14ac:dyDescent="0.25">
      <c r="A9759" s="7" t="str">
        <f t="shared" si="152"/>
        <v>1986.2</v>
      </c>
      <c r="B9759" s="54">
        <v>31531</v>
      </c>
      <c r="C9759" s="9">
        <v>7.45</v>
      </c>
    </row>
    <row r="9760" spans="1:3" x14ac:dyDescent="0.25">
      <c r="A9760" s="7" t="str">
        <f t="shared" si="152"/>
        <v>1986.2</v>
      </c>
      <c r="B9760" s="54">
        <v>31530</v>
      </c>
      <c r="C9760" s="9">
        <v>7.54</v>
      </c>
    </row>
    <row r="9761" spans="1:3" x14ac:dyDescent="0.25">
      <c r="A9761" s="7" t="str">
        <f t="shared" si="152"/>
        <v>1986.2</v>
      </c>
      <c r="B9761" s="54">
        <v>31527</v>
      </c>
      <c r="C9761" s="9">
        <v>7.61</v>
      </c>
    </row>
    <row r="9762" spans="1:3" x14ac:dyDescent="0.25">
      <c r="A9762" s="7" t="str">
        <f t="shared" si="152"/>
        <v>1986.2</v>
      </c>
      <c r="B9762" s="54">
        <v>31526</v>
      </c>
      <c r="C9762" s="9">
        <v>7.59</v>
      </c>
    </row>
    <row r="9763" spans="1:3" x14ac:dyDescent="0.25">
      <c r="A9763" s="7" t="str">
        <f t="shared" si="152"/>
        <v>1986.2</v>
      </c>
      <c r="B9763" s="54">
        <v>31525</v>
      </c>
      <c r="C9763" s="9">
        <v>7.45</v>
      </c>
    </row>
    <row r="9764" spans="1:3" x14ac:dyDescent="0.25">
      <c r="A9764" s="7" t="str">
        <f t="shared" si="152"/>
        <v>1986.2</v>
      </c>
      <c r="B9764" s="54">
        <v>31524</v>
      </c>
      <c r="C9764" s="9">
        <v>7.28</v>
      </c>
    </row>
    <row r="9765" spans="1:3" x14ac:dyDescent="0.25">
      <c r="A9765" s="7" t="str">
        <f t="shared" si="152"/>
        <v>1986.2</v>
      </c>
      <c r="B9765" s="54">
        <v>31523</v>
      </c>
      <c r="C9765" s="9">
        <v>7.16</v>
      </c>
    </row>
    <row r="9766" spans="1:3" x14ac:dyDescent="0.25">
      <c r="A9766" s="7" t="str">
        <f t="shared" si="152"/>
        <v>1986.2</v>
      </c>
      <c r="B9766" s="54">
        <v>31520</v>
      </c>
      <c r="C9766" s="9">
        <v>7.19</v>
      </c>
    </row>
    <row r="9767" spans="1:3" x14ac:dyDescent="0.25">
      <c r="A9767" s="7" t="str">
        <f t="shared" si="152"/>
        <v>1986.2</v>
      </c>
      <c r="B9767" s="54">
        <v>31519</v>
      </c>
      <c r="C9767" s="9">
        <v>7.16</v>
      </c>
    </row>
    <row r="9768" spans="1:3" x14ac:dyDescent="0.25">
      <c r="A9768" s="7" t="str">
        <f t="shared" si="152"/>
        <v>1986.2</v>
      </c>
      <c r="B9768" s="54">
        <v>31518</v>
      </c>
      <c r="C9768" s="9">
        <v>7.14</v>
      </c>
    </row>
    <row r="9769" spans="1:3" x14ac:dyDescent="0.25">
      <c r="A9769" s="7" t="str">
        <f t="shared" si="152"/>
        <v>1986.2</v>
      </c>
      <c r="B9769" s="54">
        <v>31517</v>
      </c>
      <c r="C9769" s="9">
        <v>7.34</v>
      </c>
    </row>
    <row r="9770" spans="1:3" x14ac:dyDescent="0.25">
      <c r="A9770" s="7" t="str">
        <f t="shared" si="152"/>
        <v>1986.2</v>
      </c>
      <c r="B9770" s="54">
        <v>31516</v>
      </c>
      <c r="C9770" s="9">
        <v>7.29</v>
      </c>
    </row>
    <row r="9771" spans="1:3" x14ac:dyDescent="0.25">
      <c r="A9771" s="7" t="str">
        <f t="shared" si="152"/>
        <v>1986.2</v>
      </c>
      <c r="B9771" s="54">
        <v>31513</v>
      </c>
      <c r="C9771" s="9">
        <v>7.37</v>
      </c>
    </row>
    <row r="9772" spans="1:3" x14ac:dyDescent="0.25">
      <c r="A9772" s="7" t="str">
        <f t="shared" si="152"/>
        <v>1986.2</v>
      </c>
      <c r="B9772" s="54">
        <v>31512</v>
      </c>
      <c r="C9772" s="9">
        <v>7.31</v>
      </c>
    </row>
    <row r="9773" spans="1:3" x14ac:dyDescent="0.25">
      <c r="A9773" s="7" t="str">
        <f t="shared" si="152"/>
        <v>1986.2</v>
      </c>
      <c r="B9773" s="54">
        <v>31511</v>
      </c>
      <c r="C9773" s="9">
        <v>7.33</v>
      </c>
    </row>
    <row r="9774" spans="1:3" x14ac:dyDescent="0.25">
      <c r="A9774" s="7" t="str">
        <f t="shared" si="152"/>
        <v>1986.2</v>
      </c>
      <c r="B9774" s="54">
        <v>31510</v>
      </c>
      <c r="C9774" s="9">
        <v>7.39</v>
      </c>
    </row>
    <row r="9775" spans="1:3" x14ac:dyDescent="0.25">
      <c r="A9775" s="7" t="str">
        <f t="shared" si="152"/>
        <v>1986.2</v>
      </c>
      <c r="B9775" s="54">
        <v>31509</v>
      </c>
      <c r="C9775" s="9">
        <v>7.54</v>
      </c>
    </row>
    <row r="9776" spans="1:3" x14ac:dyDescent="0.25">
      <c r="A9776" s="7" t="str">
        <f t="shared" si="152"/>
        <v>1986.2</v>
      </c>
      <c r="B9776" s="54">
        <v>31506</v>
      </c>
      <c r="C9776" s="9">
        <v>7.53</v>
      </c>
    </row>
    <row r="9777" spans="1:3" x14ac:dyDescent="0.25">
      <c r="A9777" s="7" t="str">
        <f t="shared" si="152"/>
        <v>1986.2</v>
      </c>
      <c r="B9777" s="54">
        <v>31505</v>
      </c>
      <c r="C9777" s="9">
        <v>7.46</v>
      </c>
    </row>
    <row r="9778" spans="1:3" x14ac:dyDescent="0.25">
      <c r="A9778" s="7" t="str">
        <f t="shared" si="152"/>
        <v>1986.2</v>
      </c>
      <c r="B9778" s="54">
        <v>31504</v>
      </c>
      <c r="C9778" s="9">
        <v>7.43</v>
      </c>
    </row>
    <row r="9779" spans="1:3" x14ac:dyDescent="0.25">
      <c r="A9779" s="7" t="str">
        <f t="shared" si="152"/>
        <v>1986.2</v>
      </c>
      <c r="B9779" s="54">
        <v>31503</v>
      </c>
      <c r="C9779" s="9">
        <v>7.47</v>
      </c>
    </row>
    <row r="9780" spans="1:3" x14ac:dyDescent="0.25">
      <c r="A9780" s="7" t="str">
        <f t="shared" si="152"/>
        <v>1986.1</v>
      </c>
      <c r="B9780" s="54">
        <v>31502</v>
      </c>
      <c r="C9780" s="9">
        <v>7.44</v>
      </c>
    </row>
    <row r="9781" spans="1:3" x14ac:dyDescent="0.25">
      <c r="A9781" s="7" t="str">
        <f t="shared" si="152"/>
        <v>1986.1</v>
      </c>
      <c r="B9781" s="54">
        <v>31498</v>
      </c>
      <c r="C9781" s="9">
        <v>7.63</v>
      </c>
    </row>
    <row r="9782" spans="1:3" x14ac:dyDescent="0.25">
      <c r="A9782" s="7" t="str">
        <f t="shared" si="152"/>
        <v>1986.1</v>
      </c>
      <c r="B9782" s="54">
        <v>31497</v>
      </c>
      <c r="C9782" s="9">
        <v>7.82</v>
      </c>
    </row>
    <row r="9783" spans="1:3" x14ac:dyDescent="0.25">
      <c r="A9783" s="7" t="str">
        <f t="shared" si="152"/>
        <v>1986.1</v>
      </c>
      <c r="B9783" s="54">
        <v>31496</v>
      </c>
      <c r="C9783" s="9">
        <v>7.9</v>
      </c>
    </row>
    <row r="9784" spans="1:3" x14ac:dyDescent="0.25">
      <c r="A9784" s="7" t="str">
        <f t="shared" si="152"/>
        <v>1986.1</v>
      </c>
      <c r="B9784" s="54">
        <v>31495</v>
      </c>
      <c r="C9784" s="9">
        <v>7.89</v>
      </c>
    </row>
    <row r="9785" spans="1:3" x14ac:dyDescent="0.25">
      <c r="A9785" s="7" t="str">
        <f t="shared" si="152"/>
        <v>1986.1</v>
      </c>
      <c r="B9785" s="54">
        <v>31492</v>
      </c>
      <c r="C9785" s="9">
        <v>7.98</v>
      </c>
    </row>
    <row r="9786" spans="1:3" x14ac:dyDescent="0.25">
      <c r="A9786" s="7" t="str">
        <f t="shared" si="152"/>
        <v>1986.1</v>
      </c>
      <c r="B9786" s="54">
        <v>31491</v>
      </c>
      <c r="C9786" s="9">
        <v>7.95</v>
      </c>
    </row>
    <row r="9787" spans="1:3" x14ac:dyDescent="0.25">
      <c r="A9787" s="7" t="str">
        <f t="shared" si="152"/>
        <v>1986.1</v>
      </c>
      <c r="B9787" s="54">
        <v>31490</v>
      </c>
      <c r="C9787" s="9">
        <v>8</v>
      </c>
    </row>
    <row r="9788" spans="1:3" x14ac:dyDescent="0.25">
      <c r="A9788" s="7" t="str">
        <f t="shared" si="152"/>
        <v>1986.1</v>
      </c>
      <c r="B9788" s="54">
        <v>31489</v>
      </c>
      <c r="C9788" s="9">
        <v>8</v>
      </c>
    </row>
    <row r="9789" spans="1:3" x14ac:dyDescent="0.25">
      <c r="A9789" s="7" t="str">
        <f t="shared" si="152"/>
        <v>1986.1</v>
      </c>
      <c r="B9789" s="54">
        <v>31488</v>
      </c>
      <c r="C9789" s="9">
        <v>7.97</v>
      </c>
    </row>
    <row r="9790" spans="1:3" x14ac:dyDescent="0.25">
      <c r="A9790" s="7" t="str">
        <f t="shared" si="152"/>
        <v>1986.1</v>
      </c>
      <c r="B9790" s="54">
        <v>31485</v>
      </c>
      <c r="C9790" s="9">
        <v>7.95</v>
      </c>
    </row>
    <row r="9791" spans="1:3" x14ac:dyDescent="0.25">
      <c r="A9791" s="7" t="str">
        <f t="shared" si="152"/>
        <v>1986.1</v>
      </c>
      <c r="B9791" s="54">
        <v>31484</v>
      </c>
      <c r="C9791" s="9">
        <v>7.95</v>
      </c>
    </row>
    <row r="9792" spans="1:3" x14ac:dyDescent="0.25">
      <c r="A9792" s="7" t="str">
        <f t="shared" si="152"/>
        <v>1986.1</v>
      </c>
      <c r="B9792" s="54">
        <v>31483</v>
      </c>
      <c r="C9792" s="9">
        <v>7.91</v>
      </c>
    </row>
    <row r="9793" spans="1:3" x14ac:dyDescent="0.25">
      <c r="A9793" s="7" t="str">
        <f t="shared" si="152"/>
        <v>1986.1</v>
      </c>
      <c r="B9793" s="54">
        <v>31482</v>
      </c>
      <c r="C9793" s="9">
        <v>7.94</v>
      </c>
    </row>
    <row r="9794" spans="1:3" x14ac:dyDescent="0.25">
      <c r="A9794" s="7" t="str">
        <f t="shared" si="152"/>
        <v>1986.1</v>
      </c>
      <c r="B9794" s="54">
        <v>31481</v>
      </c>
      <c r="C9794" s="9">
        <v>8</v>
      </c>
    </row>
    <row r="9795" spans="1:3" x14ac:dyDescent="0.25">
      <c r="A9795" s="7" t="str">
        <f t="shared" si="152"/>
        <v>1986.1</v>
      </c>
      <c r="B9795" s="54">
        <v>31478</v>
      </c>
      <c r="C9795" s="9">
        <v>8.15</v>
      </c>
    </row>
    <row r="9796" spans="1:3" x14ac:dyDescent="0.25">
      <c r="A9796" s="7" t="str">
        <f t="shared" ref="A9796:A9859" si="153">YEAR(B9796)&amp;"."&amp;INT((MONTH(B9796)-1)/3)+1</f>
        <v>1986.1</v>
      </c>
      <c r="B9796" s="54">
        <v>31477</v>
      </c>
      <c r="C9796" s="9">
        <v>8.19</v>
      </c>
    </row>
    <row r="9797" spans="1:3" x14ac:dyDescent="0.25">
      <c r="A9797" s="7" t="str">
        <f t="shared" si="153"/>
        <v>1986.1</v>
      </c>
      <c r="B9797" s="54">
        <v>31476</v>
      </c>
      <c r="C9797" s="9">
        <v>8.26</v>
      </c>
    </row>
    <row r="9798" spans="1:3" x14ac:dyDescent="0.25">
      <c r="A9798" s="7" t="str">
        <f t="shared" si="153"/>
        <v>1986.1</v>
      </c>
      <c r="B9798" s="54">
        <v>31475</v>
      </c>
      <c r="C9798" s="9">
        <v>8.1</v>
      </c>
    </row>
    <row r="9799" spans="1:3" x14ac:dyDescent="0.25">
      <c r="A9799" s="7" t="str">
        <f t="shared" si="153"/>
        <v>1986.1</v>
      </c>
      <c r="B9799" s="54">
        <v>31474</v>
      </c>
      <c r="C9799" s="9">
        <v>8.16</v>
      </c>
    </row>
    <row r="9800" spans="1:3" x14ac:dyDescent="0.25">
      <c r="A9800" s="7" t="str">
        <f t="shared" si="153"/>
        <v>1986.1</v>
      </c>
      <c r="B9800" s="54">
        <v>31471</v>
      </c>
      <c r="C9800" s="9">
        <v>8.27</v>
      </c>
    </row>
    <row r="9801" spans="1:3" x14ac:dyDescent="0.25">
      <c r="A9801" s="7" t="str">
        <f t="shared" si="153"/>
        <v>1986.1</v>
      </c>
      <c r="B9801" s="54">
        <v>31470</v>
      </c>
      <c r="C9801" s="9">
        <v>8.32</v>
      </c>
    </row>
    <row r="9802" spans="1:3" x14ac:dyDescent="0.25">
      <c r="A9802" s="7" t="str">
        <f t="shared" si="153"/>
        <v>1986.1</v>
      </c>
      <c r="B9802" s="54">
        <v>31469</v>
      </c>
      <c r="C9802" s="9">
        <v>8.5399999999999991</v>
      </c>
    </row>
    <row r="9803" spans="1:3" x14ac:dyDescent="0.25">
      <c r="A9803" s="7" t="str">
        <f t="shared" si="153"/>
        <v>1986.1</v>
      </c>
      <c r="B9803" s="54">
        <v>31468</v>
      </c>
      <c r="C9803" s="9">
        <v>8.6</v>
      </c>
    </row>
    <row r="9804" spans="1:3" x14ac:dyDescent="0.25">
      <c r="A9804" s="7" t="str">
        <f t="shared" si="153"/>
        <v>1986.1</v>
      </c>
      <c r="B9804" s="54">
        <v>31467</v>
      </c>
      <c r="C9804" s="9">
        <v>8.61</v>
      </c>
    </row>
    <row r="9805" spans="1:3" x14ac:dyDescent="0.25">
      <c r="A9805" s="7" t="str">
        <f t="shared" si="153"/>
        <v>1986.1</v>
      </c>
      <c r="B9805" s="54">
        <v>31464</v>
      </c>
      <c r="C9805" s="9">
        <v>8.73</v>
      </c>
    </row>
    <row r="9806" spans="1:3" x14ac:dyDescent="0.25">
      <c r="A9806" s="7" t="str">
        <f t="shared" si="153"/>
        <v>1986.1</v>
      </c>
      <c r="B9806" s="54">
        <v>31463</v>
      </c>
      <c r="C9806" s="9">
        <v>8.8800000000000008</v>
      </c>
    </row>
    <row r="9807" spans="1:3" x14ac:dyDescent="0.25">
      <c r="A9807" s="7" t="str">
        <f t="shared" si="153"/>
        <v>1986.1</v>
      </c>
      <c r="B9807" s="54">
        <v>31462</v>
      </c>
      <c r="C9807" s="9">
        <v>8.92</v>
      </c>
    </row>
    <row r="9808" spans="1:3" x14ac:dyDescent="0.25">
      <c r="A9808" s="7" t="str">
        <f t="shared" si="153"/>
        <v>1986.1</v>
      </c>
      <c r="B9808" s="54">
        <v>31461</v>
      </c>
      <c r="C9808" s="9">
        <v>8.89</v>
      </c>
    </row>
    <row r="9809" spans="1:3" x14ac:dyDescent="0.25">
      <c r="A9809" s="7" t="str">
        <f t="shared" si="153"/>
        <v>1986.1</v>
      </c>
      <c r="B9809" s="54">
        <v>31457</v>
      </c>
      <c r="C9809" s="9">
        <v>8.93</v>
      </c>
    </row>
    <row r="9810" spans="1:3" x14ac:dyDescent="0.25">
      <c r="A9810" s="7" t="str">
        <f t="shared" si="153"/>
        <v>1986.1</v>
      </c>
      <c r="B9810" s="54">
        <v>31456</v>
      </c>
      <c r="C9810" s="9">
        <v>9.08</v>
      </c>
    </row>
    <row r="9811" spans="1:3" x14ac:dyDescent="0.25">
      <c r="A9811" s="7" t="str">
        <f t="shared" si="153"/>
        <v>1986.1</v>
      </c>
      <c r="B9811" s="54">
        <v>31455</v>
      </c>
      <c r="C9811" s="9">
        <v>9.1300000000000008</v>
      </c>
    </row>
    <row r="9812" spans="1:3" x14ac:dyDescent="0.25">
      <c r="A9812" s="7" t="str">
        <f t="shared" si="153"/>
        <v>1986.1</v>
      </c>
      <c r="B9812" s="54">
        <v>31454</v>
      </c>
      <c r="C9812" s="9">
        <v>9.16</v>
      </c>
    </row>
    <row r="9813" spans="1:3" x14ac:dyDescent="0.25">
      <c r="A9813" s="7" t="str">
        <f t="shared" si="153"/>
        <v>1986.1</v>
      </c>
      <c r="B9813" s="54">
        <v>31453</v>
      </c>
      <c r="C9813" s="9">
        <v>9.23</v>
      </c>
    </row>
    <row r="9814" spans="1:3" x14ac:dyDescent="0.25">
      <c r="A9814" s="7" t="str">
        <f t="shared" si="153"/>
        <v>1986.1</v>
      </c>
      <c r="B9814" s="54">
        <v>31450</v>
      </c>
      <c r="C9814" s="9">
        <v>9.32</v>
      </c>
    </row>
    <row r="9815" spans="1:3" x14ac:dyDescent="0.25">
      <c r="A9815" s="7" t="str">
        <f t="shared" si="153"/>
        <v>1986.1</v>
      </c>
      <c r="B9815" s="54">
        <v>31449</v>
      </c>
      <c r="C9815" s="9">
        <v>9.25</v>
      </c>
    </row>
    <row r="9816" spans="1:3" x14ac:dyDescent="0.25">
      <c r="A9816" s="7" t="str">
        <f t="shared" si="153"/>
        <v>1986.1</v>
      </c>
      <c r="B9816" s="54">
        <v>31448</v>
      </c>
      <c r="C9816" s="9">
        <v>9.2799999999999994</v>
      </c>
    </row>
    <row r="9817" spans="1:3" x14ac:dyDescent="0.25">
      <c r="A9817" s="7" t="str">
        <f t="shared" si="153"/>
        <v>1986.1</v>
      </c>
      <c r="B9817" s="54">
        <v>31447</v>
      </c>
      <c r="C9817" s="9">
        <v>9.23</v>
      </c>
    </row>
    <row r="9818" spans="1:3" x14ac:dyDescent="0.25">
      <c r="A9818" s="7" t="str">
        <f t="shared" si="153"/>
        <v>1986.1</v>
      </c>
      <c r="B9818" s="54">
        <v>31446</v>
      </c>
      <c r="C9818" s="9">
        <v>9.2799999999999994</v>
      </c>
    </row>
    <row r="9819" spans="1:3" x14ac:dyDescent="0.25">
      <c r="A9819" s="7" t="str">
        <f t="shared" si="153"/>
        <v>1986.1</v>
      </c>
      <c r="B9819" s="54">
        <v>31443</v>
      </c>
      <c r="C9819" s="9">
        <v>9.34</v>
      </c>
    </row>
    <row r="9820" spans="1:3" x14ac:dyDescent="0.25">
      <c r="A9820" s="7" t="str">
        <f t="shared" si="153"/>
        <v>1986.1</v>
      </c>
      <c r="B9820" s="54">
        <v>31442</v>
      </c>
      <c r="C9820" s="9">
        <v>9.36</v>
      </c>
    </row>
    <row r="9821" spans="1:3" x14ac:dyDescent="0.25">
      <c r="A9821" s="7" t="str">
        <f t="shared" si="153"/>
        <v>1986.1</v>
      </c>
      <c r="B9821" s="54">
        <v>31441</v>
      </c>
      <c r="C9821" s="9">
        <v>9.35</v>
      </c>
    </row>
    <row r="9822" spans="1:3" x14ac:dyDescent="0.25">
      <c r="A9822" s="7" t="str">
        <f t="shared" si="153"/>
        <v>1986.1</v>
      </c>
      <c r="B9822" s="54">
        <v>31440</v>
      </c>
      <c r="C9822" s="9">
        <v>9.3000000000000007</v>
      </c>
    </row>
    <row r="9823" spans="1:3" x14ac:dyDescent="0.25">
      <c r="A9823" s="7" t="str">
        <f t="shared" si="153"/>
        <v>1986.1</v>
      </c>
      <c r="B9823" s="54">
        <v>31439</v>
      </c>
      <c r="C9823" s="9">
        <v>9.3699999999999992</v>
      </c>
    </row>
    <row r="9824" spans="1:3" x14ac:dyDescent="0.25">
      <c r="A9824" s="7" t="str">
        <f t="shared" si="153"/>
        <v>1986.1</v>
      </c>
      <c r="B9824" s="54">
        <v>31436</v>
      </c>
      <c r="C9824" s="9">
        <v>9.4499999999999993</v>
      </c>
    </row>
    <row r="9825" spans="1:3" x14ac:dyDescent="0.25">
      <c r="A9825" s="7" t="str">
        <f t="shared" si="153"/>
        <v>1986.1</v>
      </c>
      <c r="B9825" s="54">
        <v>31435</v>
      </c>
      <c r="C9825" s="9">
        <v>9.42</v>
      </c>
    </row>
    <row r="9826" spans="1:3" x14ac:dyDescent="0.25">
      <c r="A9826" s="7" t="str">
        <f t="shared" si="153"/>
        <v>1986.1</v>
      </c>
      <c r="B9826" s="54">
        <v>31434</v>
      </c>
      <c r="C9826" s="9">
        <v>9.4499999999999993</v>
      </c>
    </row>
    <row r="9827" spans="1:3" x14ac:dyDescent="0.25">
      <c r="A9827" s="7" t="str">
        <f t="shared" si="153"/>
        <v>1986.1</v>
      </c>
      <c r="B9827" s="54">
        <v>31433</v>
      </c>
      <c r="C9827" s="9">
        <v>9.4</v>
      </c>
    </row>
    <row r="9828" spans="1:3" x14ac:dyDescent="0.25">
      <c r="A9828" s="7" t="str">
        <f t="shared" si="153"/>
        <v>1986.1</v>
      </c>
      <c r="B9828" s="54">
        <v>31429</v>
      </c>
      <c r="C9828" s="9">
        <v>9.4</v>
      </c>
    </row>
    <row r="9829" spans="1:3" x14ac:dyDescent="0.25">
      <c r="A9829" s="7" t="str">
        <f t="shared" si="153"/>
        <v>1986.1</v>
      </c>
      <c r="B9829" s="54">
        <v>31428</v>
      </c>
      <c r="C9829" s="9">
        <v>9.43</v>
      </c>
    </row>
    <row r="9830" spans="1:3" x14ac:dyDescent="0.25">
      <c r="A9830" s="7" t="str">
        <f t="shared" si="153"/>
        <v>1986.1</v>
      </c>
      <c r="B9830" s="54">
        <v>31427</v>
      </c>
      <c r="C9830" s="9">
        <v>9.42</v>
      </c>
    </row>
    <row r="9831" spans="1:3" x14ac:dyDescent="0.25">
      <c r="A9831" s="7" t="str">
        <f t="shared" si="153"/>
        <v>1986.1</v>
      </c>
      <c r="B9831" s="54">
        <v>31426</v>
      </c>
      <c r="C9831" s="9">
        <v>9.56</v>
      </c>
    </row>
    <row r="9832" spans="1:3" x14ac:dyDescent="0.25">
      <c r="A9832" s="7" t="str">
        <f t="shared" si="153"/>
        <v>1986.1</v>
      </c>
      <c r="B9832" s="54">
        <v>31425</v>
      </c>
      <c r="C9832" s="9">
        <v>9.65</v>
      </c>
    </row>
    <row r="9833" spans="1:3" x14ac:dyDescent="0.25">
      <c r="A9833" s="7" t="str">
        <f t="shared" si="153"/>
        <v>1986.1</v>
      </c>
      <c r="B9833" s="54">
        <v>31422</v>
      </c>
      <c r="C9833" s="9">
        <v>9.5399999999999991</v>
      </c>
    </row>
    <row r="9834" spans="1:3" x14ac:dyDescent="0.25">
      <c r="A9834" s="7" t="str">
        <f t="shared" si="153"/>
        <v>1986.1</v>
      </c>
      <c r="B9834" s="54">
        <v>31421</v>
      </c>
      <c r="C9834" s="9">
        <v>9.4499999999999993</v>
      </c>
    </row>
    <row r="9835" spans="1:3" x14ac:dyDescent="0.25">
      <c r="A9835" s="7" t="str">
        <f t="shared" si="153"/>
        <v>1986.1</v>
      </c>
      <c r="B9835" s="54">
        <v>31420</v>
      </c>
      <c r="C9835" s="9">
        <v>9.36</v>
      </c>
    </row>
    <row r="9836" spans="1:3" x14ac:dyDescent="0.25">
      <c r="A9836" s="7" t="str">
        <f t="shared" si="153"/>
        <v>1986.1</v>
      </c>
      <c r="B9836" s="54">
        <v>31419</v>
      </c>
      <c r="C9836" s="9">
        <v>9.18</v>
      </c>
    </row>
    <row r="9837" spans="1:3" x14ac:dyDescent="0.25">
      <c r="A9837" s="7" t="str">
        <f t="shared" si="153"/>
        <v>1986.1</v>
      </c>
      <c r="B9837" s="54">
        <v>31418</v>
      </c>
      <c r="C9837" s="9">
        <v>9.31</v>
      </c>
    </row>
    <row r="9838" spans="1:3" x14ac:dyDescent="0.25">
      <c r="A9838" s="7" t="str">
        <f t="shared" si="153"/>
        <v>1986.1</v>
      </c>
      <c r="B9838" s="54">
        <v>31415</v>
      </c>
      <c r="C9838" s="9">
        <v>9.3000000000000007</v>
      </c>
    </row>
    <row r="9839" spans="1:3" x14ac:dyDescent="0.25">
      <c r="A9839" s="7" t="str">
        <f t="shared" si="153"/>
        <v>1986.1</v>
      </c>
      <c r="B9839" s="54">
        <v>31414</v>
      </c>
      <c r="C9839" s="9">
        <v>9.2799999999999994</v>
      </c>
    </row>
    <row r="9840" spans="1:3" x14ac:dyDescent="0.25">
      <c r="A9840" s="7" t="str">
        <f t="shared" si="153"/>
        <v>1985.4</v>
      </c>
      <c r="B9840" s="54">
        <v>31412</v>
      </c>
      <c r="C9840" s="9">
        <v>9.27</v>
      </c>
    </row>
    <row r="9841" spans="1:3" x14ac:dyDescent="0.25">
      <c r="A9841" s="7" t="str">
        <f t="shared" si="153"/>
        <v>1985.4</v>
      </c>
      <c r="B9841" s="54">
        <v>31411</v>
      </c>
      <c r="C9841" s="9">
        <v>9.2799999999999994</v>
      </c>
    </row>
    <row r="9842" spans="1:3" x14ac:dyDescent="0.25">
      <c r="A9842" s="7" t="str">
        <f t="shared" si="153"/>
        <v>1985.4</v>
      </c>
      <c r="B9842" s="54">
        <v>31408</v>
      </c>
      <c r="C9842" s="9">
        <v>9.27</v>
      </c>
    </row>
    <row r="9843" spans="1:3" x14ac:dyDescent="0.25">
      <c r="A9843" s="7" t="str">
        <f t="shared" si="153"/>
        <v>1985.4</v>
      </c>
      <c r="B9843" s="54">
        <v>31407</v>
      </c>
      <c r="C9843" s="9">
        <v>9.31</v>
      </c>
    </row>
    <row r="9844" spans="1:3" x14ac:dyDescent="0.25">
      <c r="A9844" s="7" t="str">
        <f t="shared" si="153"/>
        <v>1985.4</v>
      </c>
      <c r="B9844" s="54">
        <v>31405</v>
      </c>
      <c r="C9844" s="9">
        <v>9.33</v>
      </c>
    </row>
    <row r="9845" spans="1:3" x14ac:dyDescent="0.25">
      <c r="A9845" s="7" t="str">
        <f t="shared" si="153"/>
        <v>1985.4</v>
      </c>
      <c r="B9845" s="54">
        <v>31404</v>
      </c>
      <c r="C9845" s="9">
        <v>9.34</v>
      </c>
    </row>
    <row r="9846" spans="1:3" x14ac:dyDescent="0.25">
      <c r="A9846" s="7" t="str">
        <f t="shared" si="153"/>
        <v>1985.4</v>
      </c>
      <c r="B9846" s="54">
        <v>31401</v>
      </c>
      <c r="C9846" s="9">
        <v>9.33</v>
      </c>
    </row>
    <row r="9847" spans="1:3" x14ac:dyDescent="0.25">
      <c r="A9847" s="7" t="str">
        <f t="shared" si="153"/>
        <v>1985.4</v>
      </c>
      <c r="B9847" s="54">
        <v>31400</v>
      </c>
      <c r="C9847" s="9">
        <v>9.3699999999999992</v>
      </c>
    </row>
    <row r="9848" spans="1:3" x14ac:dyDescent="0.25">
      <c r="A9848" s="7" t="str">
        <f t="shared" si="153"/>
        <v>1985.4</v>
      </c>
      <c r="B9848" s="54">
        <v>31399</v>
      </c>
      <c r="C9848" s="9">
        <v>9.4</v>
      </c>
    </row>
    <row r="9849" spans="1:3" x14ac:dyDescent="0.25">
      <c r="A9849" s="7" t="str">
        <f t="shared" si="153"/>
        <v>1985.4</v>
      </c>
      <c r="B9849" s="54">
        <v>31398</v>
      </c>
      <c r="C9849" s="9">
        <v>9.35</v>
      </c>
    </row>
    <row r="9850" spans="1:3" x14ac:dyDescent="0.25">
      <c r="A9850" s="7" t="str">
        <f t="shared" si="153"/>
        <v>1985.4</v>
      </c>
      <c r="B9850" s="54">
        <v>31397</v>
      </c>
      <c r="C9850" s="9">
        <v>9.4499999999999993</v>
      </c>
    </row>
    <row r="9851" spans="1:3" x14ac:dyDescent="0.25">
      <c r="A9851" s="7" t="str">
        <f t="shared" si="153"/>
        <v>1985.4</v>
      </c>
      <c r="B9851" s="54">
        <v>31394</v>
      </c>
      <c r="C9851" s="9">
        <v>9.5299999999999994</v>
      </c>
    </row>
    <row r="9852" spans="1:3" x14ac:dyDescent="0.25">
      <c r="A9852" s="7" t="str">
        <f t="shared" si="153"/>
        <v>1985.4</v>
      </c>
      <c r="B9852" s="54">
        <v>31393</v>
      </c>
      <c r="C9852" s="9">
        <v>9.58</v>
      </c>
    </row>
    <row r="9853" spans="1:3" x14ac:dyDescent="0.25">
      <c r="A9853" s="7" t="str">
        <f t="shared" si="153"/>
        <v>1985.4</v>
      </c>
      <c r="B9853" s="54">
        <v>31392</v>
      </c>
      <c r="C9853" s="9">
        <v>9.5299999999999994</v>
      </c>
    </row>
    <row r="9854" spans="1:3" x14ac:dyDescent="0.25">
      <c r="A9854" s="7" t="str">
        <f t="shared" si="153"/>
        <v>1985.4</v>
      </c>
      <c r="B9854" s="54">
        <v>31391</v>
      </c>
      <c r="C9854" s="9">
        <v>9.65</v>
      </c>
    </row>
    <row r="9855" spans="1:3" x14ac:dyDescent="0.25">
      <c r="A9855" s="7" t="str">
        <f t="shared" si="153"/>
        <v>1985.4</v>
      </c>
      <c r="B9855" s="54">
        <v>31390</v>
      </c>
      <c r="C9855" s="9">
        <v>9.77</v>
      </c>
    </row>
    <row r="9856" spans="1:3" x14ac:dyDescent="0.25">
      <c r="A9856" s="7" t="str">
        <f t="shared" si="153"/>
        <v>1985.4</v>
      </c>
      <c r="B9856" s="54">
        <v>31387</v>
      </c>
      <c r="C9856" s="9">
        <v>9.9</v>
      </c>
    </row>
    <row r="9857" spans="1:3" x14ac:dyDescent="0.25">
      <c r="A9857" s="7" t="str">
        <f t="shared" si="153"/>
        <v>1985.4</v>
      </c>
      <c r="B9857" s="54">
        <v>31386</v>
      </c>
      <c r="C9857" s="9">
        <v>9.8800000000000008</v>
      </c>
    </row>
    <row r="9858" spans="1:3" x14ac:dyDescent="0.25">
      <c r="A9858" s="7" t="str">
        <f t="shared" si="153"/>
        <v>1985.4</v>
      </c>
      <c r="B9858" s="54">
        <v>31385</v>
      </c>
      <c r="C9858" s="9">
        <v>9.8800000000000008</v>
      </c>
    </row>
    <row r="9859" spans="1:3" x14ac:dyDescent="0.25">
      <c r="A9859" s="7" t="str">
        <f t="shared" si="153"/>
        <v>1985.4</v>
      </c>
      <c r="B9859" s="54">
        <v>31384</v>
      </c>
      <c r="C9859" s="9">
        <v>9.92</v>
      </c>
    </row>
    <row r="9860" spans="1:3" x14ac:dyDescent="0.25">
      <c r="A9860" s="7" t="str">
        <f t="shared" ref="A9860:A9923" si="154">YEAR(B9860)&amp;"."&amp;INT((MONTH(B9860)-1)/3)+1</f>
        <v>1985.4</v>
      </c>
      <c r="B9860" s="54">
        <v>31383</v>
      </c>
      <c r="C9860" s="9">
        <v>9.94</v>
      </c>
    </row>
    <row r="9861" spans="1:3" x14ac:dyDescent="0.25">
      <c r="A9861" s="7" t="str">
        <f t="shared" si="154"/>
        <v>1985.4</v>
      </c>
      <c r="B9861" s="54">
        <v>31380</v>
      </c>
      <c r="C9861" s="9">
        <v>9.86</v>
      </c>
    </row>
    <row r="9862" spans="1:3" x14ac:dyDescent="0.25">
      <c r="A9862" s="7" t="str">
        <f t="shared" si="154"/>
        <v>1985.4</v>
      </c>
      <c r="B9862" s="54">
        <v>31378</v>
      </c>
      <c r="C9862" s="9">
        <v>9.91</v>
      </c>
    </row>
    <row r="9863" spans="1:3" x14ac:dyDescent="0.25">
      <c r="A9863" s="7" t="str">
        <f t="shared" si="154"/>
        <v>1985.4</v>
      </c>
      <c r="B9863" s="54">
        <v>31377</v>
      </c>
      <c r="C9863" s="9">
        <v>9.9600000000000009</v>
      </c>
    </row>
    <row r="9864" spans="1:3" x14ac:dyDescent="0.25">
      <c r="A9864" s="7" t="str">
        <f t="shared" si="154"/>
        <v>1985.4</v>
      </c>
      <c r="B9864" s="54">
        <v>31376</v>
      </c>
      <c r="C9864" s="9">
        <v>9.98</v>
      </c>
    </row>
    <row r="9865" spans="1:3" x14ac:dyDescent="0.25">
      <c r="A9865" s="7" t="str">
        <f t="shared" si="154"/>
        <v>1985.4</v>
      </c>
      <c r="B9865" s="54">
        <v>31373</v>
      </c>
      <c r="C9865" s="9">
        <v>9.9499999999999993</v>
      </c>
    </row>
    <row r="9866" spans="1:3" x14ac:dyDescent="0.25">
      <c r="A9866" s="7" t="str">
        <f t="shared" si="154"/>
        <v>1985.4</v>
      </c>
      <c r="B9866" s="54">
        <v>31372</v>
      </c>
      <c r="C9866" s="9">
        <v>9.93</v>
      </c>
    </row>
    <row r="9867" spans="1:3" x14ac:dyDescent="0.25">
      <c r="A9867" s="7" t="str">
        <f t="shared" si="154"/>
        <v>1985.4</v>
      </c>
      <c r="B9867" s="54">
        <v>31371</v>
      </c>
      <c r="C9867" s="9">
        <v>10</v>
      </c>
    </row>
    <row r="9868" spans="1:3" x14ac:dyDescent="0.25">
      <c r="A9868" s="7" t="str">
        <f t="shared" si="154"/>
        <v>1985.4</v>
      </c>
      <c r="B9868" s="54">
        <v>31370</v>
      </c>
      <c r="C9868" s="9">
        <v>10</v>
      </c>
    </row>
    <row r="9869" spans="1:3" x14ac:dyDescent="0.25">
      <c r="A9869" s="7" t="str">
        <f t="shared" si="154"/>
        <v>1985.4</v>
      </c>
      <c r="B9869" s="54">
        <v>31369</v>
      </c>
      <c r="C9869" s="9">
        <v>10.029999999999999</v>
      </c>
    </row>
    <row r="9870" spans="1:3" x14ac:dyDescent="0.25">
      <c r="A9870" s="7" t="str">
        <f t="shared" si="154"/>
        <v>1985.4</v>
      </c>
      <c r="B9870" s="54">
        <v>31366</v>
      </c>
      <c r="C9870" s="9">
        <v>10.18</v>
      </c>
    </row>
    <row r="9871" spans="1:3" x14ac:dyDescent="0.25">
      <c r="A9871" s="7" t="str">
        <f t="shared" si="154"/>
        <v>1985.4</v>
      </c>
      <c r="B9871" s="54">
        <v>31365</v>
      </c>
      <c r="C9871" s="9">
        <v>10.119999999999999</v>
      </c>
    </row>
    <row r="9872" spans="1:3" x14ac:dyDescent="0.25">
      <c r="A9872" s="7" t="str">
        <f t="shared" si="154"/>
        <v>1985.4</v>
      </c>
      <c r="B9872" s="54">
        <v>31364</v>
      </c>
      <c r="C9872" s="9">
        <v>10.07</v>
      </c>
    </row>
    <row r="9873" spans="1:3" x14ac:dyDescent="0.25">
      <c r="A9873" s="7" t="str">
        <f t="shared" si="154"/>
        <v>1985.4</v>
      </c>
      <c r="B9873" s="54">
        <v>31363</v>
      </c>
      <c r="C9873" s="9">
        <v>10.029999999999999</v>
      </c>
    </row>
    <row r="9874" spans="1:3" x14ac:dyDescent="0.25">
      <c r="A9874" s="7" t="str">
        <f t="shared" si="154"/>
        <v>1985.4</v>
      </c>
      <c r="B9874" s="54">
        <v>31359</v>
      </c>
      <c r="C9874" s="9">
        <v>10.130000000000001</v>
      </c>
    </row>
    <row r="9875" spans="1:3" x14ac:dyDescent="0.25">
      <c r="A9875" s="7" t="str">
        <f t="shared" si="154"/>
        <v>1985.4</v>
      </c>
      <c r="B9875" s="54">
        <v>31358</v>
      </c>
      <c r="C9875" s="9">
        <v>10.18</v>
      </c>
    </row>
    <row r="9876" spans="1:3" x14ac:dyDescent="0.25">
      <c r="A9876" s="7" t="str">
        <f t="shared" si="154"/>
        <v>1985.4</v>
      </c>
      <c r="B9876" s="54">
        <v>31357</v>
      </c>
      <c r="C9876" s="9">
        <v>10.19</v>
      </c>
    </row>
    <row r="9877" spans="1:3" x14ac:dyDescent="0.25">
      <c r="A9877" s="7" t="str">
        <f t="shared" si="154"/>
        <v>1985.4</v>
      </c>
      <c r="B9877" s="54">
        <v>31356</v>
      </c>
      <c r="C9877" s="9">
        <v>10.18</v>
      </c>
    </row>
    <row r="9878" spans="1:3" x14ac:dyDescent="0.25">
      <c r="A9878" s="7" t="str">
        <f t="shared" si="154"/>
        <v>1985.4</v>
      </c>
      <c r="B9878" s="54">
        <v>31355</v>
      </c>
      <c r="C9878" s="9">
        <v>10.23</v>
      </c>
    </row>
    <row r="9879" spans="1:3" x14ac:dyDescent="0.25">
      <c r="A9879" s="7" t="str">
        <f t="shared" si="154"/>
        <v>1985.4</v>
      </c>
      <c r="B9879" s="54">
        <v>31352</v>
      </c>
      <c r="C9879" s="9">
        <v>10.24</v>
      </c>
    </row>
    <row r="9880" spans="1:3" x14ac:dyDescent="0.25">
      <c r="A9880" s="7" t="str">
        <f t="shared" si="154"/>
        <v>1985.4</v>
      </c>
      <c r="B9880" s="54">
        <v>31351</v>
      </c>
      <c r="C9880" s="9">
        <v>10.28</v>
      </c>
    </row>
    <row r="9881" spans="1:3" x14ac:dyDescent="0.25">
      <c r="A9881" s="7" t="str">
        <f t="shared" si="154"/>
        <v>1985.4</v>
      </c>
      <c r="B9881" s="54">
        <v>31350</v>
      </c>
      <c r="C9881" s="9">
        <v>10.26</v>
      </c>
    </row>
    <row r="9882" spans="1:3" x14ac:dyDescent="0.25">
      <c r="A9882" s="7" t="str">
        <f t="shared" si="154"/>
        <v>1985.4</v>
      </c>
      <c r="B9882" s="54">
        <v>31349</v>
      </c>
      <c r="C9882" s="9">
        <v>10.37</v>
      </c>
    </row>
    <row r="9883" spans="1:3" x14ac:dyDescent="0.25">
      <c r="A9883" s="7" t="str">
        <f t="shared" si="154"/>
        <v>1985.4</v>
      </c>
      <c r="B9883" s="54">
        <v>31348</v>
      </c>
      <c r="C9883" s="9">
        <v>10.53</v>
      </c>
    </row>
    <row r="9884" spans="1:3" x14ac:dyDescent="0.25">
      <c r="A9884" s="7" t="str">
        <f t="shared" si="154"/>
        <v>1985.4</v>
      </c>
      <c r="B9884" s="54">
        <v>31345</v>
      </c>
      <c r="C9884" s="9">
        <v>10.47</v>
      </c>
    </row>
    <row r="9885" spans="1:3" x14ac:dyDescent="0.25">
      <c r="A9885" s="7" t="str">
        <f t="shared" si="154"/>
        <v>1985.4</v>
      </c>
      <c r="B9885" s="54">
        <v>31344</v>
      </c>
      <c r="C9885" s="9">
        <v>10.41</v>
      </c>
    </row>
    <row r="9886" spans="1:3" x14ac:dyDescent="0.25">
      <c r="A9886" s="7" t="str">
        <f t="shared" si="154"/>
        <v>1985.4</v>
      </c>
      <c r="B9886" s="54">
        <v>31343</v>
      </c>
      <c r="C9886" s="9">
        <v>10.39</v>
      </c>
    </row>
    <row r="9887" spans="1:3" x14ac:dyDescent="0.25">
      <c r="A9887" s="7" t="str">
        <f t="shared" si="154"/>
        <v>1985.4</v>
      </c>
      <c r="B9887" s="54">
        <v>31342</v>
      </c>
      <c r="C9887" s="9">
        <v>10.39</v>
      </c>
    </row>
    <row r="9888" spans="1:3" x14ac:dyDescent="0.25">
      <c r="A9888" s="7" t="str">
        <f t="shared" si="154"/>
        <v>1985.4</v>
      </c>
      <c r="B9888" s="54">
        <v>31341</v>
      </c>
      <c r="C9888" s="9">
        <v>10.44</v>
      </c>
    </row>
    <row r="9889" spans="1:3" x14ac:dyDescent="0.25">
      <c r="A9889" s="7" t="str">
        <f t="shared" si="154"/>
        <v>1985.4</v>
      </c>
      <c r="B9889" s="54">
        <v>31338</v>
      </c>
      <c r="C9889" s="9">
        <v>10.44</v>
      </c>
    </row>
    <row r="9890" spans="1:3" x14ac:dyDescent="0.25">
      <c r="A9890" s="7" t="str">
        <f t="shared" si="154"/>
        <v>1985.4</v>
      </c>
      <c r="B9890" s="54">
        <v>31337</v>
      </c>
      <c r="C9890" s="9">
        <v>10.47</v>
      </c>
    </row>
    <row r="9891" spans="1:3" x14ac:dyDescent="0.25">
      <c r="A9891" s="7" t="str">
        <f t="shared" si="154"/>
        <v>1985.4</v>
      </c>
      <c r="B9891" s="54">
        <v>31336</v>
      </c>
      <c r="C9891" s="9">
        <v>10.52</v>
      </c>
    </row>
    <row r="9892" spans="1:3" x14ac:dyDescent="0.25">
      <c r="A9892" s="7" t="str">
        <f t="shared" si="154"/>
        <v>1985.4</v>
      </c>
      <c r="B9892" s="54">
        <v>31335</v>
      </c>
      <c r="C9892" s="9">
        <v>10.56</v>
      </c>
    </row>
    <row r="9893" spans="1:3" x14ac:dyDescent="0.25">
      <c r="A9893" s="7" t="str">
        <f t="shared" si="154"/>
        <v>1985.4</v>
      </c>
      <c r="B9893" s="54">
        <v>31331</v>
      </c>
      <c r="C9893" s="9">
        <v>10.61</v>
      </c>
    </row>
    <row r="9894" spans="1:3" x14ac:dyDescent="0.25">
      <c r="A9894" s="7" t="str">
        <f t="shared" si="154"/>
        <v>1985.4</v>
      </c>
      <c r="B9894" s="54">
        <v>31330</v>
      </c>
      <c r="C9894" s="9">
        <v>10.61</v>
      </c>
    </row>
    <row r="9895" spans="1:3" x14ac:dyDescent="0.25">
      <c r="A9895" s="7" t="str">
        <f t="shared" si="154"/>
        <v>1985.4</v>
      </c>
      <c r="B9895" s="54">
        <v>31329</v>
      </c>
      <c r="C9895" s="9">
        <v>10.64</v>
      </c>
    </row>
    <row r="9896" spans="1:3" x14ac:dyDescent="0.25">
      <c r="A9896" s="7" t="str">
        <f t="shared" si="154"/>
        <v>1985.4</v>
      </c>
      <c r="B9896" s="54">
        <v>31328</v>
      </c>
      <c r="C9896" s="9">
        <v>10.63</v>
      </c>
    </row>
    <row r="9897" spans="1:3" x14ac:dyDescent="0.25">
      <c r="A9897" s="7" t="str">
        <f t="shared" si="154"/>
        <v>1985.4</v>
      </c>
      <c r="B9897" s="54">
        <v>31327</v>
      </c>
      <c r="C9897" s="9">
        <v>10.66</v>
      </c>
    </row>
    <row r="9898" spans="1:3" x14ac:dyDescent="0.25">
      <c r="A9898" s="7" t="str">
        <f t="shared" si="154"/>
        <v>1985.4</v>
      </c>
      <c r="B9898" s="54">
        <v>31324</v>
      </c>
      <c r="C9898" s="9">
        <v>10.61</v>
      </c>
    </row>
    <row r="9899" spans="1:3" x14ac:dyDescent="0.25">
      <c r="A9899" s="7" t="str">
        <f t="shared" si="154"/>
        <v>1985.4</v>
      </c>
      <c r="B9899" s="54">
        <v>31323</v>
      </c>
      <c r="C9899" s="9">
        <v>10.59</v>
      </c>
    </row>
    <row r="9900" spans="1:3" x14ac:dyDescent="0.25">
      <c r="A9900" s="7" t="str">
        <f t="shared" si="154"/>
        <v>1985.4</v>
      </c>
      <c r="B9900" s="54">
        <v>31322</v>
      </c>
      <c r="C9900" s="9">
        <v>10.59</v>
      </c>
    </row>
    <row r="9901" spans="1:3" x14ac:dyDescent="0.25">
      <c r="A9901" s="7" t="str">
        <f t="shared" si="154"/>
        <v>1985.4</v>
      </c>
      <c r="B9901" s="54">
        <v>31321</v>
      </c>
      <c r="C9901" s="9">
        <v>10.55</v>
      </c>
    </row>
    <row r="9902" spans="1:3" x14ac:dyDescent="0.25">
      <c r="A9902" s="7" t="str">
        <f t="shared" si="154"/>
        <v>1985.3</v>
      </c>
      <c r="B9902" s="54">
        <v>31320</v>
      </c>
      <c r="C9902" s="9">
        <v>10.57</v>
      </c>
    </row>
    <row r="9903" spans="1:3" x14ac:dyDescent="0.25">
      <c r="A9903" s="7" t="str">
        <f t="shared" si="154"/>
        <v>1985.3</v>
      </c>
      <c r="B9903" s="54">
        <v>31316</v>
      </c>
      <c r="C9903" s="9">
        <v>10.5</v>
      </c>
    </row>
    <row r="9904" spans="1:3" x14ac:dyDescent="0.25">
      <c r="A9904" s="7" t="str">
        <f t="shared" si="154"/>
        <v>1985.3</v>
      </c>
      <c r="B9904" s="54">
        <v>31315</v>
      </c>
      <c r="C9904" s="9">
        <v>10.56</v>
      </c>
    </row>
    <row r="9905" spans="1:3" x14ac:dyDescent="0.25">
      <c r="A9905" s="7" t="str">
        <f t="shared" si="154"/>
        <v>1985.3</v>
      </c>
      <c r="B9905" s="54">
        <v>31314</v>
      </c>
      <c r="C9905" s="9">
        <v>10.62</v>
      </c>
    </row>
    <row r="9906" spans="1:3" x14ac:dyDescent="0.25">
      <c r="A9906" s="7" t="str">
        <f t="shared" si="154"/>
        <v>1985.3</v>
      </c>
      <c r="B9906" s="54">
        <v>31313</v>
      </c>
      <c r="C9906" s="9">
        <v>10.64</v>
      </c>
    </row>
    <row r="9907" spans="1:3" x14ac:dyDescent="0.25">
      <c r="A9907" s="7" t="str">
        <f t="shared" si="154"/>
        <v>1985.3</v>
      </c>
      <c r="B9907" s="54">
        <v>31310</v>
      </c>
      <c r="C9907" s="9">
        <v>10.58</v>
      </c>
    </row>
    <row r="9908" spans="1:3" x14ac:dyDescent="0.25">
      <c r="A9908" s="7" t="str">
        <f t="shared" si="154"/>
        <v>1985.3</v>
      </c>
      <c r="B9908" s="54">
        <v>31309</v>
      </c>
      <c r="C9908" s="9">
        <v>10.65</v>
      </c>
    </row>
    <row r="9909" spans="1:3" x14ac:dyDescent="0.25">
      <c r="A9909" s="7" t="str">
        <f t="shared" si="154"/>
        <v>1985.3</v>
      </c>
      <c r="B9909" s="54">
        <v>31308</v>
      </c>
      <c r="C9909" s="9">
        <v>10.67</v>
      </c>
    </row>
    <row r="9910" spans="1:3" x14ac:dyDescent="0.25">
      <c r="A9910" s="7" t="str">
        <f t="shared" si="154"/>
        <v>1985.3</v>
      </c>
      <c r="B9910" s="54">
        <v>31307</v>
      </c>
      <c r="C9910" s="9">
        <v>10.64</v>
      </c>
    </row>
    <row r="9911" spans="1:3" x14ac:dyDescent="0.25">
      <c r="A9911" s="7" t="str">
        <f t="shared" si="154"/>
        <v>1985.3</v>
      </c>
      <c r="B9911" s="54">
        <v>31306</v>
      </c>
      <c r="C9911" s="9">
        <v>10.58</v>
      </c>
    </row>
    <row r="9912" spans="1:3" x14ac:dyDescent="0.25">
      <c r="A9912" s="7" t="str">
        <f t="shared" si="154"/>
        <v>1985.3</v>
      </c>
      <c r="B9912" s="54">
        <v>31303</v>
      </c>
      <c r="C9912" s="9">
        <v>10.62</v>
      </c>
    </row>
    <row r="9913" spans="1:3" x14ac:dyDescent="0.25">
      <c r="A9913" s="7" t="str">
        <f t="shared" si="154"/>
        <v>1985.3</v>
      </c>
      <c r="B9913" s="54">
        <v>31302</v>
      </c>
      <c r="C9913" s="9">
        <v>10.73</v>
      </c>
    </row>
    <row r="9914" spans="1:3" x14ac:dyDescent="0.25">
      <c r="A9914" s="7" t="str">
        <f t="shared" si="154"/>
        <v>1985.3</v>
      </c>
      <c r="B9914" s="54">
        <v>31301</v>
      </c>
      <c r="C9914" s="9">
        <v>10.73</v>
      </c>
    </row>
    <row r="9915" spans="1:3" x14ac:dyDescent="0.25">
      <c r="A9915" s="7" t="str">
        <f t="shared" si="154"/>
        <v>1985.3</v>
      </c>
      <c r="B9915" s="54">
        <v>31300</v>
      </c>
      <c r="C9915" s="9">
        <v>10.71</v>
      </c>
    </row>
    <row r="9916" spans="1:3" x14ac:dyDescent="0.25">
      <c r="A9916" s="7" t="str">
        <f t="shared" si="154"/>
        <v>1985.3</v>
      </c>
      <c r="B9916" s="54">
        <v>31299</v>
      </c>
      <c r="C9916" s="9">
        <v>10.73</v>
      </c>
    </row>
    <row r="9917" spans="1:3" x14ac:dyDescent="0.25">
      <c r="A9917" s="7" t="str">
        <f t="shared" si="154"/>
        <v>1985.3</v>
      </c>
      <c r="B9917" s="54">
        <v>31296</v>
      </c>
      <c r="C9917" s="9">
        <v>10.73</v>
      </c>
    </row>
    <row r="9918" spans="1:3" x14ac:dyDescent="0.25">
      <c r="A9918" s="7" t="str">
        <f t="shared" si="154"/>
        <v>1985.3</v>
      </c>
      <c r="B9918" s="54">
        <v>31295</v>
      </c>
      <c r="C9918" s="9">
        <v>10.49</v>
      </c>
    </row>
    <row r="9919" spans="1:3" x14ac:dyDescent="0.25">
      <c r="A9919" s="7" t="str">
        <f t="shared" si="154"/>
        <v>1985.3</v>
      </c>
      <c r="B9919" s="54">
        <v>31294</v>
      </c>
      <c r="C9919" s="9">
        <v>10.4</v>
      </c>
    </row>
    <row r="9920" spans="1:3" x14ac:dyDescent="0.25">
      <c r="A9920" s="7" t="str">
        <f t="shared" si="154"/>
        <v>1985.3</v>
      </c>
      <c r="B9920" s="54">
        <v>31293</v>
      </c>
      <c r="C9920" s="9">
        <v>10.46</v>
      </c>
    </row>
    <row r="9921" spans="1:3" x14ac:dyDescent="0.25">
      <c r="A9921" s="7" t="str">
        <f t="shared" si="154"/>
        <v>1985.3</v>
      </c>
      <c r="B9921" s="54">
        <v>31289</v>
      </c>
      <c r="C9921" s="9">
        <v>10.48</v>
      </c>
    </row>
    <row r="9922" spans="1:3" x14ac:dyDescent="0.25">
      <c r="A9922" s="7" t="str">
        <f t="shared" si="154"/>
        <v>1985.3</v>
      </c>
      <c r="B9922" s="54">
        <v>31288</v>
      </c>
      <c r="C9922" s="9">
        <v>10.37</v>
      </c>
    </row>
    <row r="9923" spans="1:3" x14ac:dyDescent="0.25">
      <c r="A9923" s="7" t="str">
        <f t="shared" si="154"/>
        <v>1985.3</v>
      </c>
      <c r="B9923" s="54">
        <v>31287</v>
      </c>
      <c r="C9923" s="9">
        <v>10.41</v>
      </c>
    </row>
    <row r="9924" spans="1:3" x14ac:dyDescent="0.25">
      <c r="A9924" s="7" t="str">
        <f t="shared" ref="A9924:A9987" si="155">YEAR(B9924)&amp;"."&amp;INT((MONTH(B9924)-1)/3)+1</f>
        <v>1985.3</v>
      </c>
      <c r="B9924" s="54">
        <v>31286</v>
      </c>
      <c r="C9924" s="9">
        <v>10.38</v>
      </c>
    </row>
    <row r="9925" spans="1:3" x14ac:dyDescent="0.25">
      <c r="A9925" s="7" t="str">
        <f t="shared" si="155"/>
        <v>1985.3</v>
      </c>
      <c r="B9925" s="54">
        <v>31285</v>
      </c>
      <c r="C9925" s="9">
        <v>10.46</v>
      </c>
    </row>
    <row r="9926" spans="1:3" x14ac:dyDescent="0.25">
      <c r="A9926" s="7" t="str">
        <f t="shared" si="155"/>
        <v>1985.3</v>
      </c>
      <c r="B9926" s="54">
        <v>31282</v>
      </c>
      <c r="C9926" s="9">
        <v>10.42</v>
      </c>
    </row>
    <row r="9927" spans="1:3" x14ac:dyDescent="0.25">
      <c r="A9927" s="7" t="str">
        <f t="shared" si="155"/>
        <v>1985.3</v>
      </c>
      <c r="B9927" s="54">
        <v>31281</v>
      </c>
      <c r="C9927" s="9">
        <v>10.41</v>
      </c>
    </row>
    <row r="9928" spans="1:3" x14ac:dyDescent="0.25">
      <c r="A9928" s="7" t="str">
        <f t="shared" si="155"/>
        <v>1985.3</v>
      </c>
      <c r="B9928" s="54">
        <v>31280</v>
      </c>
      <c r="C9928" s="9">
        <v>10.42</v>
      </c>
    </row>
    <row r="9929" spans="1:3" x14ac:dyDescent="0.25">
      <c r="A9929" s="7" t="str">
        <f t="shared" si="155"/>
        <v>1985.3</v>
      </c>
      <c r="B9929" s="54">
        <v>31279</v>
      </c>
      <c r="C9929" s="9">
        <v>10.48</v>
      </c>
    </row>
    <row r="9930" spans="1:3" x14ac:dyDescent="0.25">
      <c r="A9930" s="7" t="str">
        <f t="shared" si="155"/>
        <v>1985.3</v>
      </c>
      <c r="B9930" s="54">
        <v>31278</v>
      </c>
      <c r="C9930" s="9">
        <v>10.5</v>
      </c>
    </row>
    <row r="9931" spans="1:3" x14ac:dyDescent="0.25">
      <c r="A9931" s="7" t="str">
        <f t="shared" si="155"/>
        <v>1985.3</v>
      </c>
      <c r="B9931" s="54">
        <v>31275</v>
      </c>
      <c r="C9931" s="9">
        <v>10.54</v>
      </c>
    </row>
    <row r="9932" spans="1:3" x14ac:dyDescent="0.25">
      <c r="A9932" s="7" t="str">
        <f t="shared" si="155"/>
        <v>1985.3</v>
      </c>
      <c r="B9932" s="54">
        <v>31274</v>
      </c>
      <c r="C9932" s="9">
        <v>10.64</v>
      </c>
    </row>
    <row r="9933" spans="1:3" x14ac:dyDescent="0.25">
      <c r="A9933" s="7" t="str">
        <f t="shared" si="155"/>
        <v>1985.3</v>
      </c>
      <c r="B9933" s="54">
        <v>31273</v>
      </c>
      <c r="C9933" s="9">
        <v>10.61</v>
      </c>
    </row>
    <row r="9934" spans="1:3" x14ac:dyDescent="0.25">
      <c r="A9934" s="7" t="str">
        <f t="shared" si="155"/>
        <v>1985.3</v>
      </c>
      <c r="B9934" s="54">
        <v>31272</v>
      </c>
      <c r="C9934" s="9">
        <v>10.71</v>
      </c>
    </row>
    <row r="9935" spans="1:3" x14ac:dyDescent="0.25">
      <c r="A9935" s="7" t="str">
        <f t="shared" si="155"/>
        <v>1985.3</v>
      </c>
      <c r="B9935" s="54">
        <v>31271</v>
      </c>
      <c r="C9935" s="9">
        <v>10.66</v>
      </c>
    </row>
    <row r="9936" spans="1:3" x14ac:dyDescent="0.25">
      <c r="A9936" s="7" t="str">
        <f t="shared" si="155"/>
        <v>1985.3</v>
      </c>
      <c r="B9936" s="54">
        <v>31268</v>
      </c>
      <c r="C9936" s="9">
        <v>10.61</v>
      </c>
    </row>
    <row r="9937" spans="1:3" x14ac:dyDescent="0.25">
      <c r="A9937" s="7" t="str">
        <f t="shared" si="155"/>
        <v>1985.3</v>
      </c>
      <c r="B9937" s="54">
        <v>31267</v>
      </c>
      <c r="C9937" s="9">
        <v>10.63</v>
      </c>
    </row>
    <row r="9938" spans="1:3" x14ac:dyDescent="0.25">
      <c r="A9938" s="7" t="str">
        <f t="shared" si="155"/>
        <v>1985.3</v>
      </c>
      <c r="B9938" s="54">
        <v>31266</v>
      </c>
      <c r="C9938" s="9">
        <v>10.71</v>
      </c>
    </row>
    <row r="9939" spans="1:3" x14ac:dyDescent="0.25">
      <c r="A9939" s="7" t="str">
        <f t="shared" si="155"/>
        <v>1985.3</v>
      </c>
      <c r="B9939" s="54">
        <v>31265</v>
      </c>
      <c r="C9939" s="9">
        <v>10.75</v>
      </c>
    </row>
    <row r="9940" spans="1:3" x14ac:dyDescent="0.25">
      <c r="A9940" s="7" t="str">
        <f t="shared" si="155"/>
        <v>1985.3</v>
      </c>
      <c r="B9940" s="54">
        <v>31264</v>
      </c>
      <c r="C9940" s="9">
        <v>10.73</v>
      </c>
    </row>
    <row r="9941" spans="1:3" x14ac:dyDescent="0.25">
      <c r="A9941" s="7" t="str">
        <f t="shared" si="155"/>
        <v>1985.3</v>
      </c>
      <c r="B9941" s="54">
        <v>31261</v>
      </c>
      <c r="C9941" s="9">
        <v>10.77</v>
      </c>
    </row>
    <row r="9942" spans="1:3" x14ac:dyDescent="0.25">
      <c r="A9942" s="7" t="str">
        <f t="shared" si="155"/>
        <v>1985.3</v>
      </c>
      <c r="B9942" s="54">
        <v>31260</v>
      </c>
      <c r="C9942" s="9">
        <v>10.62</v>
      </c>
    </row>
    <row r="9943" spans="1:3" x14ac:dyDescent="0.25">
      <c r="A9943" s="7" t="str">
        <f t="shared" si="155"/>
        <v>1985.3</v>
      </c>
      <c r="B9943" s="54">
        <v>31259</v>
      </c>
      <c r="C9943" s="9">
        <v>10.7</v>
      </c>
    </row>
    <row r="9944" spans="1:3" x14ac:dyDescent="0.25">
      <c r="A9944" s="7" t="str">
        <f t="shared" si="155"/>
        <v>1985.3</v>
      </c>
      <c r="B9944" s="54">
        <v>31258</v>
      </c>
      <c r="C9944" s="9">
        <v>10.78</v>
      </c>
    </row>
    <row r="9945" spans="1:3" x14ac:dyDescent="0.25">
      <c r="A9945" s="7" t="str">
        <f t="shared" si="155"/>
        <v>1985.3</v>
      </c>
      <c r="B9945" s="54">
        <v>31257</v>
      </c>
      <c r="C9945" s="9">
        <v>10.79</v>
      </c>
    </row>
    <row r="9946" spans="1:3" x14ac:dyDescent="0.25">
      <c r="A9946" s="7" t="str">
        <f t="shared" si="155"/>
        <v>1985.3</v>
      </c>
      <c r="B9946" s="54">
        <v>31254</v>
      </c>
      <c r="C9946" s="9">
        <v>10.72</v>
      </c>
    </row>
    <row r="9947" spans="1:3" x14ac:dyDescent="0.25">
      <c r="A9947" s="7" t="str">
        <f t="shared" si="155"/>
        <v>1985.3</v>
      </c>
      <c r="B9947" s="54">
        <v>31253</v>
      </c>
      <c r="C9947" s="9">
        <v>10.64</v>
      </c>
    </row>
    <row r="9948" spans="1:3" x14ac:dyDescent="0.25">
      <c r="A9948" s="7" t="str">
        <f t="shared" si="155"/>
        <v>1985.3</v>
      </c>
      <c r="B9948" s="54">
        <v>31252</v>
      </c>
      <c r="C9948" s="9">
        <v>10.63</v>
      </c>
    </row>
    <row r="9949" spans="1:3" x14ac:dyDescent="0.25">
      <c r="A9949" s="7" t="str">
        <f t="shared" si="155"/>
        <v>1985.3</v>
      </c>
      <c r="B9949" s="54">
        <v>31251</v>
      </c>
      <c r="C9949" s="9">
        <v>10.6</v>
      </c>
    </row>
    <row r="9950" spans="1:3" x14ac:dyDescent="0.25">
      <c r="A9950" s="7" t="str">
        <f t="shared" si="155"/>
        <v>1985.3</v>
      </c>
      <c r="B9950" s="54">
        <v>31250</v>
      </c>
      <c r="C9950" s="9">
        <v>10.6</v>
      </c>
    </row>
    <row r="9951" spans="1:3" x14ac:dyDescent="0.25">
      <c r="A9951" s="7" t="str">
        <f t="shared" si="155"/>
        <v>1985.3</v>
      </c>
      <c r="B9951" s="54">
        <v>31247</v>
      </c>
      <c r="C9951" s="9">
        <v>10.52</v>
      </c>
    </row>
    <row r="9952" spans="1:3" x14ac:dyDescent="0.25">
      <c r="A9952" s="7" t="str">
        <f t="shared" si="155"/>
        <v>1985.3</v>
      </c>
      <c r="B9952" s="54">
        <v>31246</v>
      </c>
      <c r="C9952" s="9">
        <v>10.48</v>
      </c>
    </row>
    <row r="9953" spans="1:3" x14ac:dyDescent="0.25">
      <c r="A9953" s="7" t="str">
        <f t="shared" si="155"/>
        <v>1985.3</v>
      </c>
      <c r="B9953" s="54">
        <v>31245</v>
      </c>
      <c r="C9953" s="9">
        <v>10.32</v>
      </c>
    </row>
    <row r="9954" spans="1:3" x14ac:dyDescent="0.25">
      <c r="A9954" s="7" t="str">
        <f t="shared" si="155"/>
        <v>1985.3</v>
      </c>
      <c r="B9954" s="54">
        <v>31244</v>
      </c>
      <c r="C9954" s="9">
        <v>10.37</v>
      </c>
    </row>
    <row r="9955" spans="1:3" x14ac:dyDescent="0.25">
      <c r="A9955" s="7" t="str">
        <f t="shared" si="155"/>
        <v>1985.3</v>
      </c>
      <c r="B9955" s="54">
        <v>31243</v>
      </c>
      <c r="C9955" s="9">
        <v>10.42</v>
      </c>
    </row>
    <row r="9956" spans="1:3" x14ac:dyDescent="0.25">
      <c r="A9956" s="7" t="str">
        <f t="shared" si="155"/>
        <v>1985.3</v>
      </c>
      <c r="B9956" s="54">
        <v>31240</v>
      </c>
      <c r="C9956" s="9">
        <v>10.42</v>
      </c>
    </row>
    <row r="9957" spans="1:3" x14ac:dyDescent="0.25">
      <c r="A9957" s="7" t="str">
        <f t="shared" si="155"/>
        <v>1985.3</v>
      </c>
      <c r="B9957" s="54">
        <v>31239</v>
      </c>
      <c r="C9957" s="9">
        <v>10.43</v>
      </c>
    </row>
    <row r="9958" spans="1:3" x14ac:dyDescent="0.25">
      <c r="A9958" s="7" t="str">
        <f t="shared" si="155"/>
        <v>1985.3</v>
      </c>
      <c r="B9958" s="54">
        <v>31238</v>
      </c>
      <c r="C9958" s="9">
        <v>10.33</v>
      </c>
    </row>
    <row r="9959" spans="1:3" x14ac:dyDescent="0.25">
      <c r="A9959" s="7" t="str">
        <f t="shared" si="155"/>
        <v>1985.3</v>
      </c>
      <c r="B9959" s="54">
        <v>31237</v>
      </c>
      <c r="C9959" s="9">
        <v>10.31</v>
      </c>
    </row>
    <row r="9960" spans="1:3" x14ac:dyDescent="0.25">
      <c r="A9960" s="7" t="str">
        <f t="shared" si="155"/>
        <v>1985.3</v>
      </c>
      <c r="B9960" s="54">
        <v>31236</v>
      </c>
      <c r="C9960" s="9">
        <v>10.31</v>
      </c>
    </row>
    <row r="9961" spans="1:3" x14ac:dyDescent="0.25">
      <c r="A9961" s="7" t="str">
        <f t="shared" si="155"/>
        <v>1985.3</v>
      </c>
      <c r="B9961" s="54">
        <v>31233</v>
      </c>
      <c r="C9961" s="9">
        <v>10.23</v>
      </c>
    </row>
    <row r="9962" spans="1:3" x14ac:dyDescent="0.25">
      <c r="A9962" s="7" t="str">
        <f t="shared" si="155"/>
        <v>1985.3</v>
      </c>
      <c r="B9962" s="54">
        <v>31231</v>
      </c>
      <c r="C9962" s="9">
        <v>10.45</v>
      </c>
    </row>
    <row r="9963" spans="1:3" x14ac:dyDescent="0.25">
      <c r="A9963" s="7" t="str">
        <f t="shared" si="155"/>
        <v>1985.3</v>
      </c>
      <c r="B9963" s="54">
        <v>31230</v>
      </c>
      <c r="C9963" s="9">
        <v>10.43</v>
      </c>
    </row>
    <row r="9964" spans="1:3" x14ac:dyDescent="0.25">
      <c r="A9964" s="7" t="str">
        <f t="shared" si="155"/>
        <v>1985.3</v>
      </c>
      <c r="B9964" s="54">
        <v>31229</v>
      </c>
      <c r="C9964" s="9">
        <v>10.44</v>
      </c>
    </row>
    <row r="9965" spans="1:3" x14ac:dyDescent="0.25">
      <c r="A9965" s="7" t="str">
        <f t="shared" si="155"/>
        <v>1985.2</v>
      </c>
      <c r="B9965" s="54">
        <v>31226</v>
      </c>
      <c r="C9965" s="9">
        <v>10.47</v>
      </c>
    </row>
    <row r="9966" spans="1:3" x14ac:dyDescent="0.25">
      <c r="A9966" s="7" t="str">
        <f t="shared" si="155"/>
        <v>1985.2</v>
      </c>
      <c r="B9966" s="54">
        <v>31225</v>
      </c>
      <c r="C9966" s="9">
        <v>10.54</v>
      </c>
    </row>
    <row r="9967" spans="1:3" x14ac:dyDescent="0.25">
      <c r="A9967" s="7" t="str">
        <f t="shared" si="155"/>
        <v>1985.2</v>
      </c>
      <c r="B9967" s="54">
        <v>31224</v>
      </c>
      <c r="C9967" s="9">
        <v>10.68</v>
      </c>
    </row>
    <row r="9968" spans="1:3" x14ac:dyDescent="0.25">
      <c r="A9968" s="7" t="str">
        <f t="shared" si="155"/>
        <v>1985.2</v>
      </c>
      <c r="B9968" s="54">
        <v>31223</v>
      </c>
      <c r="C9968" s="9">
        <v>10.67</v>
      </c>
    </row>
    <row r="9969" spans="1:3" x14ac:dyDescent="0.25">
      <c r="A9969" s="7" t="str">
        <f t="shared" si="155"/>
        <v>1985.2</v>
      </c>
      <c r="B9969" s="54">
        <v>31222</v>
      </c>
      <c r="C9969" s="9">
        <v>10.64</v>
      </c>
    </row>
    <row r="9970" spans="1:3" x14ac:dyDescent="0.25">
      <c r="A9970" s="7" t="str">
        <f t="shared" si="155"/>
        <v>1985.2</v>
      </c>
      <c r="B9970" s="54">
        <v>31219</v>
      </c>
      <c r="C9970" s="9">
        <v>10.57</v>
      </c>
    </row>
    <row r="9971" spans="1:3" x14ac:dyDescent="0.25">
      <c r="A9971" s="7" t="str">
        <f t="shared" si="155"/>
        <v>1985.2</v>
      </c>
      <c r="B9971" s="54">
        <v>31218</v>
      </c>
      <c r="C9971" s="9">
        <v>10.44</v>
      </c>
    </row>
    <row r="9972" spans="1:3" x14ac:dyDescent="0.25">
      <c r="A9972" s="7" t="str">
        <f t="shared" si="155"/>
        <v>1985.2</v>
      </c>
      <c r="B9972" s="54">
        <v>31217</v>
      </c>
      <c r="C9972" s="9">
        <v>10.37</v>
      </c>
    </row>
    <row r="9973" spans="1:3" x14ac:dyDescent="0.25">
      <c r="A9973" s="7" t="str">
        <f t="shared" si="155"/>
        <v>1985.2</v>
      </c>
      <c r="B9973" s="54">
        <v>31216</v>
      </c>
      <c r="C9973" s="9">
        <v>10.23</v>
      </c>
    </row>
    <row r="9974" spans="1:3" x14ac:dyDescent="0.25">
      <c r="A9974" s="7" t="str">
        <f t="shared" si="155"/>
        <v>1985.2</v>
      </c>
      <c r="B9974" s="54">
        <v>31215</v>
      </c>
      <c r="C9974" s="9">
        <v>10.28</v>
      </c>
    </row>
    <row r="9975" spans="1:3" x14ac:dyDescent="0.25">
      <c r="A9975" s="7" t="str">
        <f t="shared" si="155"/>
        <v>1985.2</v>
      </c>
      <c r="B9975" s="54">
        <v>31212</v>
      </c>
      <c r="C9975" s="9">
        <v>10.31</v>
      </c>
    </row>
    <row r="9976" spans="1:3" x14ac:dyDescent="0.25">
      <c r="A9976" s="7" t="str">
        <f t="shared" si="155"/>
        <v>1985.2</v>
      </c>
      <c r="B9976" s="54">
        <v>31211</v>
      </c>
      <c r="C9976" s="9">
        <v>10.51</v>
      </c>
    </row>
    <row r="9977" spans="1:3" x14ac:dyDescent="0.25">
      <c r="A9977" s="7" t="str">
        <f t="shared" si="155"/>
        <v>1985.2</v>
      </c>
      <c r="B9977" s="54">
        <v>31210</v>
      </c>
      <c r="C9977" s="9">
        <v>10.46</v>
      </c>
    </row>
    <row r="9978" spans="1:3" x14ac:dyDescent="0.25">
      <c r="A9978" s="7" t="str">
        <f t="shared" si="155"/>
        <v>1985.2</v>
      </c>
      <c r="B9978" s="54">
        <v>31209</v>
      </c>
      <c r="C9978" s="9">
        <v>10.41</v>
      </c>
    </row>
    <row r="9979" spans="1:3" x14ac:dyDescent="0.25">
      <c r="A9979" s="7" t="str">
        <f t="shared" si="155"/>
        <v>1985.2</v>
      </c>
      <c r="B9979" s="54">
        <v>31208</v>
      </c>
      <c r="C9979" s="9">
        <v>10.47</v>
      </c>
    </row>
    <row r="9980" spans="1:3" x14ac:dyDescent="0.25">
      <c r="A9980" s="7" t="str">
        <f t="shared" si="155"/>
        <v>1985.2</v>
      </c>
      <c r="B9980" s="54">
        <v>31205</v>
      </c>
      <c r="C9980" s="9">
        <v>10.52</v>
      </c>
    </row>
    <row r="9981" spans="1:3" x14ac:dyDescent="0.25">
      <c r="A9981" s="7" t="str">
        <f t="shared" si="155"/>
        <v>1985.2</v>
      </c>
      <c r="B9981" s="54">
        <v>31204</v>
      </c>
      <c r="C9981" s="9">
        <v>10.29</v>
      </c>
    </row>
    <row r="9982" spans="1:3" x14ac:dyDescent="0.25">
      <c r="A9982" s="7" t="str">
        <f t="shared" si="155"/>
        <v>1985.2</v>
      </c>
      <c r="B9982" s="54">
        <v>31203</v>
      </c>
      <c r="C9982" s="9">
        <v>10.25</v>
      </c>
    </row>
    <row r="9983" spans="1:3" x14ac:dyDescent="0.25">
      <c r="A9983" s="7" t="str">
        <f t="shared" si="155"/>
        <v>1985.2</v>
      </c>
      <c r="B9983" s="54">
        <v>31202</v>
      </c>
      <c r="C9983" s="9">
        <v>10.39</v>
      </c>
    </row>
    <row r="9984" spans="1:3" x14ac:dyDescent="0.25">
      <c r="A9984" s="7" t="str">
        <f t="shared" si="155"/>
        <v>1985.2</v>
      </c>
      <c r="B9984" s="54">
        <v>31201</v>
      </c>
      <c r="C9984" s="9">
        <v>10.4</v>
      </c>
    </row>
    <row r="9985" spans="1:3" x14ac:dyDescent="0.25">
      <c r="A9985" s="7" t="str">
        <f t="shared" si="155"/>
        <v>1985.2</v>
      </c>
      <c r="B9985" s="54">
        <v>31198</v>
      </c>
      <c r="C9985" s="9">
        <v>10.58</v>
      </c>
    </row>
    <row r="9986" spans="1:3" x14ac:dyDescent="0.25">
      <c r="A9986" s="7" t="str">
        <f t="shared" si="155"/>
        <v>1985.2</v>
      </c>
      <c r="B9986" s="54">
        <v>31197</v>
      </c>
      <c r="C9986" s="9">
        <v>10.67</v>
      </c>
    </row>
    <row r="9987" spans="1:3" x14ac:dyDescent="0.25">
      <c r="A9987" s="7" t="str">
        <f t="shared" si="155"/>
        <v>1985.2</v>
      </c>
      <c r="B9987" s="54">
        <v>31196</v>
      </c>
      <c r="C9987" s="9">
        <v>10.73</v>
      </c>
    </row>
    <row r="9988" spans="1:3" x14ac:dyDescent="0.25">
      <c r="A9988" s="7" t="str">
        <f t="shared" ref="A9988:A10051" si="156">YEAR(B9988)&amp;"."&amp;INT((MONTH(B9988)-1)/3)+1</f>
        <v>1985.2</v>
      </c>
      <c r="B9988" s="54">
        <v>31195</v>
      </c>
      <c r="C9988" s="9">
        <v>10.72</v>
      </c>
    </row>
    <row r="9989" spans="1:3" x14ac:dyDescent="0.25">
      <c r="A9989" s="7" t="str">
        <f t="shared" si="156"/>
        <v>1985.2</v>
      </c>
      <c r="B9989" s="54">
        <v>31191</v>
      </c>
      <c r="C9989" s="9">
        <v>10.85</v>
      </c>
    </row>
    <row r="9990" spans="1:3" x14ac:dyDescent="0.25">
      <c r="A9990" s="7" t="str">
        <f t="shared" si="156"/>
        <v>1985.2</v>
      </c>
      <c r="B9990" s="54">
        <v>31190</v>
      </c>
      <c r="C9990" s="9">
        <v>10.91</v>
      </c>
    </row>
    <row r="9991" spans="1:3" x14ac:dyDescent="0.25">
      <c r="A9991" s="7" t="str">
        <f t="shared" si="156"/>
        <v>1985.2</v>
      </c>
      <c r="B9991" s="54">
        <v>31189</v>
      </c>
      <c r="C9991" s="9">
        <v>10.9</v>
      </c>
    </row>
    <row r="9992" spans="1:3" x14ac:dyDescent="0.25">
      <c r="A9992" s="7" t="str">
        <f t="shared" si="156"/>
        <v>1985.2</v>
      </c>
      <c r="B9992" s="54">
        <v>31188</v>
      </c>
      <c r="C9992" s="9">
        <v>10.85</v>
      </c>
    </row>
    <row r="9993" spans="1:3" x14ac:dyDescent="0.25">
      <c r="A9993" s="7" t="str">
        <f t="shared" si="156"/>
        <v>1985.2</v>
      </c>
      <c r="B9993" s="54">
        <v>31187</v>
      </c>
      <c r="C9993" s="9">
        <v>10.82</v>
      </c>
    </row>
    <row r="9994" spans="1:3" x14ac:dyDescent="0.25">
      <c r="A9994" s="7" t="str">
        <f t="shared" si="156"/>
        <v>1985.2</v>
      </c>
      <c r="B9994" s="54">
        <v>31184</v>
      </c>
      <c r="C9994" s="9">
        <v>11.05</v>
      </c>
    </row>
    <row r="9995" spans="1:3" x14ac:dyDescent="0.25">
      <c r="A9995" s="7" t="str">
        <f t="shared" si="156"/>
        <v>1985.2</v>
      </c>
      <c r="B9995" s="54">
        <v>31183</v>
      </c>
      <c r="C9995" s="9">
        <v>11.02</v>
      </c>
    </row>
    <row r="9996" spans="1:3" x14ac:dyDescent="0.25">
      <c r="A9996" s="7" t="str">
        <f t="shared" si="156"/>
        <v>1985.2</v>
      </c>
      <c r="B9996" s="54">
        <v>31182</v>
      </c>
      <c r="C9996" s="9">
        <v>11.08</v>
      </c>
    </row>
    <row r="9997" spans="1:3" x14ac:dyDescent="0.25">
      <c r="A9997" s="7" t="str">
        <f t="shared" si="156"/>
        <v>1985.2</v>
      </c>
      <c r="B9997" s="54">
        <v>31181</v>
      </c>
      <c r="C9997" s="9">
        <v>11.07</v>
      </c>
    </row>
    <row r="9998" spans="1:3" x14ac:dyDescent="0.25">
      <c r="A9998" s="7" t="str">
        <f t="shared" si="156"/>
        <v>1985.2</v>
      </c>
      <c r="B9998" s="54">
        <v>31180</v>
      </c>
      <c r="C9998" s="9">
        <v>11.2</v>
      </c>
    </row>
    <row r="9999" spans="1:3" x14ac:dyDescent="0.25">
      <c r="A9999" s="7" t="str">
        <f t="shared" si="156"/>
        <v>1985.2</v>
      </c>
      <c r="B9999" s="54">
        <v>31177</v>
      </c>
      <c r="C9999" s="9">
        <v>11.2</v>
      </c>
    </row>
    <row r="10000" spans="1:3" x14ac:dyDescent="0.25">
      <c r="A10000" s="7" t="str">
        <f t="shared" si="156"/>
        <v>1985.2</v>
      </c>
      <c r="B10000" s="54">
        <v>31176</v>
      </c>
      <c r="C10000" s="9">
        <v>11.34</v>
      </c>
    </row>
    <row r="10001" spans="1:3" x14ac:dyDescent="0.25">
      <c r="A10001" s="7" t="str">
        <f t="shared" si="156"/>
        <v>1985.2</v>
      </c>
      <c r="B10001" s="54">
        <v>31175</v>
      </c>
      <c r="C10001" s="9">
        <v>11.39</v>
      </c>
    </row>
    <row r="10002" spans="1:3" x14ac:dyDescent="0.25">
      <c r="A10002" s="7" t="str">
        <f t="shared" si="156"/>
        <v>1985.2</v>
      </c>
      <c r="B10002" s="54">
        <v>31174</v>
      </c>
      <c r="C10002" s="9">
        <v>11.29</v>
      </c>
    </row>
    <row r="10003" spans="1:3" x14ac:dyDescent="0.25">
      <c r="A10003" s="7" t="str">
        <f t="shared" si="156"/>
        <v>1985.2</v>
      </c>
      <c r="B10003" s="54">
        <v>31173</v>
      </c>
      <c r="C10003" s="9">
        <v>11.3</v>
      </c>
    </row>
    <row r="10004" spans="1:3" x14ac:dyDescent="0.25">
      <c r="A10004" s="7" t="str">
        <f t="shared" si="156"/>
        <v>1985.2</v>
      </c>
      <c r="B10004" s="54">
        <v>31170</v>
      </c>
      <c r="C10004" s="9">
        <v>11.31</v>
      </c>
    </row>
    <row r="10005" spans="1:3" x14ac:dyDescent="0.25">
      <c r="A10005" s="7" t="str">
        <f t="shared" si="156"/>
        <v>1985.2</v>
      </c>
      <c r="B10005" s="54">
        <v>31169</v>
      </c>
      <c r="C10005" s="9">
        <v>11.36</v>
      </c>
    </row>
    <row r="10006" spans="1:3" x14ac:dyDescent="0.25">
      <c r="A10006" s="7" t="str">
        <f t="shared" si="156"/>
        <v>1985.2</v>
      </c>
      <c r="B10006" s="54">
        <v>31168</v>
      </c>
      <c r="C10006" s="9">
        <v>11.37</v>
      </c>
    </row>
    <row r="10007" spans="1:3" x14ac:dyDescent="0.25">
      <c r="A10007" s="7" t="str">
        <f t="shared" si="156"/>
        <v>1985.2</v>
      </c>
      <c r="B10007" s="54">
        <v>31167</v>
      </c>
      <c r="C10007" s="9">
        <v>11.48</v>
      </c>
    </row>
    <row r="10008" spans="1:3" x14ac:dyDescent="0.25">
      <c r="A10008" s="7" t="str">
        <f t="shared" si="156"/>
        <v>1985.2</v>
      </c>
      <c r="B10008" s="54">
        <v>31166</v>
      </c>
      <c r="C10008" s="9">
        <v>11.54</v>
      </c>
    </row>
    <row r="10009" spans="1:3" x14ac:dyDescent="0.25">
      <c r="A10009" s="7" t="str">
        <f t="shared" si="156"/>
        <v>1985.2</v>
      </c>
      <c r="B10009" s="54">
        <v>31163</v>
      </c>
      <c r="C10009" s="9">
        <v>11.42</v>
      </c>
    </row>
    <row r="10010" spans="1:3" x14ac:dyDescent="0.25">
      <c r="A10010" s="7" t="str">
        <f t="shared" si="156"/>
        <v>1985.2</v>
      </c>
      <c r="B10010" s="54">
        <v>31162</v>
      </c>
      <c r="C10010" s="9">
        <v>11.44</v>
      </c>
    </row>
    <row r="10011" spans="1:3" x14ac:dyDescent="0.25">
      <c r="A10011" s="7" t="str">
        <f t="shared" si="156"/>
        <v>1985.2</v>
      </c>
      <c r="B10011" s="54">
        <v>31161</v>
      </c>
      <c r="C10011" s="9">
        <v>11.36</v>
      </c>
    </row>
    <row r="10012" spans="1:3" x14ac:dyDescent="0.25">
      <c r="A10012" s="7" t="str">
        <f t="shared" si="156"/>
        <v>1985.2</v>
      </c>
      <c r="B10012" s="54">
        <v>31160</v>
      </c>
      <c r="C10012" s="9">
        <v>11.34</v>
      </c>
    </row>
    <row r="10013" spans="1:3" x14ac:dyDescent="0.25">
      <c r="A10013" s="7" t="str">
        <f t="shared" si="156"/>
        <v>1985.2</v>
      </c>
      <c r="B10013" s="54">
        <v>31159</v>
      </c>
      <c r="C10013" s="9">
        <v>11.23</v>
      </c>
    </row>
    <row r="10014" spans="1:3" x14ac:dyDescent="0.25">
      <c r="A10014" s="7" t="str">
        <f t="shared" si="156"/>
        <v>1985.2</v>
      </c>
      <c r="B10014" s="54">
        <v>31156</v>
      </c>
      <c r="C10014" s="9">
        <v>11.26</v>
      </c>
    </row>
    <row r="10015" spans="1:3" x14ac:dyDescent="0.25">
      <c r="A10015" s="7" t="str">
        <f t="shared" si="156"/>
        <v>1985.2</v>
      </c>
      <c r="B10015" s="54">
        <v>31155</v>
      </c>
      <c r="C10015" s="9">
        <v>11.21</v>
      </c>
    </row>
    <row r="10016" spans="1:3" x14ac:dyDescent="0.25">
      <c r="A10016" s="7" t="str">
        <f t="shared" si="156"/>
        <v>1985.2</v>
      </c>
      <c r="B10016" s="54">
        <v>31154</v>
      </c>
      <c r="C10016" s="9">
        <v>11.33</v>
      </c>
    </row>
    <row r="10017" spans="1:3" x14ac:dyDescent="0.25">
      <c r="A10017" s="7" t="str">
        <f t="shared" si="156"/>
        <v>1985.2</v>
      </c>
      <c r="B10017" s="54">
        <v>31153</v>
      </c>
      <c r="C10017" s="9">
        <v>11.3</v>
      </c>
    </row>
    <row r="10018" spans="1:3" x14ac:dyDescent="0.25">
      <c r="A10018" s="7" t="str">
        <f t="shared" si="156"/>
        <v>1985.2</v>
      </c>
      <c r="B10018" s="54">
        <v>31152</v>
      </c>
      <c r="C10018" s="9">
        <v>11.37</v>
      </c>
    </row>
    <row r="10019" spans="1:3" x14ac:dyDescent="0.25">
      <c r="A10019" s="7" t="str">
        <f t="shared" si="156"/>
        <v>1985.2</v>
      </c>
      <c r="B10019" s="54">
        <v>31149</v>
      </c>
      <c r="C10019" s="9">
        <v>11.42</v>
      </c>
    </row>
    <row r="10020" spans="1:3" x14ac:dyDescent="0.25">
      <c r="A10020" s="7" t="str">
        <f t="shared" si="156"/>
        <v>1985.2</v>
      </c>
      <c r="B10020" s="54">
        <v>31148</v>
      </c>
      <c r="C10020" s="9">
        <v>11.4</v>
      </c>
    </row>
    <row r="10021" spans="1:3" x14ac:dyDescent="0.25">
      <c r="A10021" s="7" t="str">
        <f t="shared" si="156"/>
        <v>1985.2</v>
      </c>
      <c r="B10021" s="54">
        <v>31147</v>
      </c>
      <c r="C10021" s="9">
        <v>11.54</v>
      </c>
    </row>
    <row r="10022" spans="1:3" x14ac:dyDescent="0.25">
      <c r="A10022" s="7" t="str">
        <f t="shared" si="156"/>
        <v>1985.2</v>
      </c>
      <c r="B10022" s="54">
        <v>31146</v>
      </c>
      <c r="C10022" s="9">
        <v>11.66</v>
      </c>
    </row>
    <row r="10023" spans="1:3" x14ac:dyDescent="0.25">
      <c r="A10023" s="7" t="str">
        <f t="shared" si="156"/>
        <v>1985.2</v>
      </c>
      <c r="B10023" s="54">
        <v>31145</v>
      </c>
      <c r="C10023" s="9">
        <v>11.75</v>
      </c>
    </row>
    <row r="10024" spans="1:3" x14ac:dyDescent="0.25">
      <c r="A10024" s="7" t="str">
        <f t="shared" si="156"/>
        <v>1985.2</v>
      </c>
      <c r="B10024" s="54">
        <v>31141</v>
      </c>
      <c r="C10024" s="9">
        <v>11.74</v>
      </c>
    </row>
    <row r="10025" spans="1:3" x14ac:dyDescent="0.25">
      <c r="A10025" s="7" t="str">
        <f t="shared" si="156"/>
        <v>1985.2</v>
      </c>
      <c r="B10025" s="54">
        <v>31140</v>
      </c>
      <c r="C10025" s="9">
        <v>11.71</v>
      </c>
    </row>
    <row r="10026" spans="1:3" x14ac:dyDescent="0.25">
      <c r="A10026" s="7" t="str">
        <f t="shared" si="156"/>
        <v>1985.2</v>
      </c>
      <c r="B10026" s="54">
        <v>31139</v>
      </c>
      <c r="C10026" s="9">
        <v>11.68</v>
      </c>
    </row>
    <row r="10027" spans="1:3" x14ac:dyDescent="0.25">
      <c r="A10027" s="7" t="str">
        <f t="shared" si="156"/>
        <v>1985.2</v>
      </c>
      <c r="B10027" s="54">
        <v>31138</v>
      </c>
      <c r="C10027" s="9">
        <v>11.65</v>
      </c>
    </row>
    <row r="10028" spans="1:3" x14ac:dyDescent="0.25">
      <c r="A10028" s="7" t="str">
        <f t="shared" si="156"/>
        <v>1985.1</v>
      </c>
      <c r="B10028" s="54">
        <v>31135</v>
      </c>
      <c r="C10028" s="9">
        <v>11.64</v>
      </c>
    </row>
    <row r="10029" spans="1:3" x14ac:dyDescent="0.25">
      <c r="A10029" s="7" t="str">
        <f t="shared" si="156"/>
        <v>1985.1</v>
      </c>
      <c r="B10029" s="54">
        <v>31134</v>
      </c>
      <c r="C10029" s="9">
        <v>11.73</v>
      </c>
    </row>
    <row r="10030" spans="1:3" x14ac:dyDescent="0.25">
      <c r="A10030" s="7" t="str">
        <f t="shared" si="156"/>
        <v>1985.1</v>
      </c>
      <c r="B10030" s="54">
        <v>31133</v>
      </c>
      <c r="C10030" s="9">
        <v>11.78</v>
      </c>
    </row>
    <row r="10031" spans="1:3" x14ac:dyDescent="0.25">
      <c r="A10031" s="7" t="str">
        <f t="shared" si="156"/>
        <v>1985.1</v>
      </c>
      <c r="B10031" s="54">
        <v>31132</v>
      </c>
      <c r="C10031" s="9">
        <v>11.72</v>
      </c>
    </row>
    <row r="10032" spans="1:3" x14ac:dyDescent="0.25">
      <c r="A10032" s="7" t="str">
        <f t="shared" si="156"/>
        <v>1985.1</v>
      </c>
      <c r="B10032" s="54">
        <v>31131</v>
      </c>
      <c r="C10032" s="9">
        <v>11.79</v>
      </c>
    </row>
    <row r="10033" spans="1:3" x14ac:dyDescent="0.25">
      <c r="A10033" s="7" t="str">
        <f t="shared" si="156"/>
        <v>1985.1</v>
      </c>
      <c r="B10033" s="54">
        <v>31128</v>
      </c>
      <c r="C10033" s="9">
        <v>11.83</v>
      </c>
    </row>
    <row r="10034" spans="1:3" x14ac:dyDescent="0.25">
      <c r="A10034" s="7" t="str">
        <f t="shared" si="156"/>
        <v>1985.1</v>
      </c>
      <c r="B10034" s="54">
        <v>31127</v>
      </c>
      <c r="C10034" s="9">
        <v>11.77</v>
      </c>
    </row>
    <row r="10035" spans="1:3" x14ac:dyDescent="0.25">
      <c r="A10035" s="7" t="str">
        <f t="shared" si="156"/>
        <v>1985.1</v>
      </c>
      <c r="B10035" s="54">
        <v>31126</v>
      </c>
      <c r="C10035" s="9">
        <v>11.84</v>
      </c>
    </row>
    <row r="10036" spans="1:3" x14ac:dyDescent="0.25">
      <c r="A10036" s="7" t="str">
        <f t="shared" si="156"/>
        <v>1985.1</v>
      </c>
      <c r="B10036" s="54">
        <v>31125</v>
      </c>
      <c r="C10036" s="9">
        <v>11.93</v>
      </c>
    </row>
    <row r="10037" spans="1:3" x14ac:dyDescent="0.25">
      <c r="A10037" s="7" t="str">
        <f t="shared" si="156"/>
        <v>1985.1</v>
      </c>
      <c r="B10037" s="54">
        <v>31124</v>
      </c>
      <c r="C10037" s="9">
        <v>11.97</v>
      </c>
    </row>
    <row r="10038" spans="1:3" x14ac:dyDescent="0.25">
      <c r="A10038" s="7" t="str">
        <f t="shared" si="156"/>
        <v>1985.1</v>
      </c>
      <c r="B10038" s="54">
        <v>31121</v>
      </c>
      <c r="C10038" s="9">
        <v>11.86</v>
      </c>
    </row>
    <row r="10039" spans="1:3" x14ac:dyDescent="0.25">
      <c r="A10039" s="7" t="str">
        <f t="shared" si="156"/>
        <v>1985.1</v>
      </c>
      <c r="B10039" s="54">
        <v>31120</v>
      </c>
      <c r="C10039" s="9">
        <v>11.84</v>
      </c>
    </row>
    <row r="10040" spans="1:3" x14ac:dyDescent="0.25">
      <c r="A10040" s="7" t="str">
        <f t="shared" si="156"/>
        <v>1985.1</v>
      </c>
      <c r="B10040" s="54">
        <v>31119</v>
      </c>
      <c r="C10040" s="9">
        <v>11.83</v>
      </c>
    </row>
    <row r="10041" spans="1:3" x14ac:dyDescent="0.25">
      <c r="A10041" s="7" t="str">
        <f t="shared" si="156"/>
        <v>1985.1</v>
      </c>
      <c r="B10041" s="54">
        <v>31118</v>
      </c>
      <c r="C10041" s="9">
        <v>11.74</v>
      </c>
    </row>
    <row r="10042" spans="1:3" x14ac:dyDescent="0.25">
      <c r="A10042" s="7" t="str">
        <f t="shared" si="156"/>
        <v>1985.1</v>
      </c>
      <c r="B10042" s="54">
        <v>31117</v>
      </c>
      <c r="C10042" s="9">
        <v>11.71</v>
      </c>
    </row>
    <row r="10043" spans="1:3" x14ac:dyDescent="0.25">
      <c r="A10043" s="7" t="str">
        <f t="shared" si="156"/>
        <v>1985.1</v>
      </c>
      <c r="B10043" s="54">
        <v>31114</v>
      </c>
      <c r="C10043" s="9">
        <v>11.71</v>
      </c>
    </row>
    <row r="10044" spans="1:3" x14ac:dyDescent="0.25">
      <c r="A10044" s="7" t="str">
        <f t="shared" si="156"/>
        <v>1985.1</v>
      </c>
      <c r="B10044" s="54">
        <v>31113</v>
      </c>
      <c r="C10044" s="9">
        <v>11.93</v>
      </c>
    </row>
    <row r="10045" spans="1:3" x14ac:dyDescent="0.25">
      <c r="A10045" s="7" t="str">
        <f t="shared" si="156"/>
        <v>1985.1</v>
      </c>
      <c r="B10045" s="54">
        <v>31112</v>
      </c>
      <c r="C10045" s="9">
        <v>11.89</v>
      </c>
    </row>
    <row r="10046" spans="1:3" x14ac:dyDescent="0.25">
      <c r="A10046" s="7" t="str">
        <f t="shared" si="156"/>
        <v>1985.1</v>
      </c>
      <c r="B10046" s="54">
        <v>31111</v>
      </c>
      <c r="C10046" s="9">
        <v>11.83</v>
      </c>
    </row>
    <row r="10047" spans="1:3" x14ac:dyDescent="0.25">
      <c r="A10047" s="7" t="str">
        <f t="shared" si="156"/>
        <v>1985.1</v>
      </c>
      <c r="B10047" s="54">
        <v>31110</v>
      </c>
      <c r="C10047" s="9">
        <v>11.91</v>
      </c>
    </row>
    <row r="10048" spans="1:3" x14ac:dyDescent="0.25">
      <c r="A10048" s="7" t="str">
        <f t="shared" si="156"/>
        <v>1985.1</v>
      </c>
      <c r="B10048" s="54">
        <v>31107</v>
      </c>
      <c r="C10048" s="9">
        <v>11.82</v>
      </c>
    </row>
    <row r="10049" spans="1:3" x14ac:dyDescent="0.25">
      <c r="A10049" s="7" t="str">
        <f t="shared" si="156"/>
        <v>1985.1</v>
      </c>
      <c r="B10049" s="54">
        <v>31106</v>
      </c>
      <c r="C10049" s="9">
        <v>11.9</v>
      </c>
    </row>
    <row r="10050" spans="1:3" x14ac:dyDescent="0.25">
      <c r="A10050" s="7" t="str">
        <f t="shared" si="156"/>
        <v>1985.1</v>
      </c>
      <c r="B10050" s="54">
        <v>31105</v>
      </c>
      <c r="C10050" s="9">
        <v>11.88</v>
      </c>
    </row>
    <row r="10051" spans="1:3" x14ac:dyDescent="0.25">
      <c r="A10051" s="7" t="str">
        <f t="shared" si="156"/>
        <v>1985.1</v>
      </c>
      <c r="B10051" s="54">
        <v>31104</v>
      </c>
      <c r="C10051" s="9">
        <v>11.67</v>
      </c>
    </row>
    <row r="10052" spans="1:3" x14ac:dyDescent="0.25">
      <c r="A10052" s="7" t="str">
        <f t="shared" ref="A10052:A10115" si="157">YEAR(B10052)&amp;"."&amp;INT((MONTH(B10052)-1)/3)+1</f>
        <v>1985.1</v>
      </c>
      <c r="B10052" s="54">
        <v>31103</v>
      </c>
      <c r="C10052" s="9">
        <v>11.71</v>
      </c>
    </row>
    <row r="10053" spans="1:3" x14ac:dyDescent="0.25">
      <c r="A10053" s="7" t="str">
        <f t="shared" si="157"/>
        <v>1985.1</v>
      </c>
      <c r="B10053" s="54">
        <v>31100</v>
      </c>
      <c r="C10053" s="9">
        <v>11.71</v>
      </c>
    </row>
    <row r="10054" spans="1:3" x14ac:dyDescent="0.25">
      <c r="A10054" s="7" t="str">
        <f t="shared" si="157"/>
        <v>1985.1</v>
      </c>
      <c r="B10054" s="54">
        <v>31099</v>
      </c>
      <c r="C10054" s="9">
        <v>11.58</v>
      </c>
    </row>
    <row r="10055" spans="1:3" x14ac:dyDescent="0.25">
      <c r="A10055" s="7" t="str">
        <f t="shared" si="157"/>
        <v>1985.1</v>
      </c>
      <c r="B10055" s="54">
        <v>31098</v>
      </c>
      <c r="C10055" s="9">
        <v>11.5</v>
      </c>
    </row>
    <row r="10056" spans="1:3" x14ac:dyDescent="0.25">
      <c r="A10056" s="7" t="str">
        <f t="shared" si="157"/>
        <v>1985.1</v>
      </c>
      <c r="B10056" s="54">
        <v>31097</v>
      </c>
      <c r="C10056" s="9">
        <v>11.35</v>
      </c>
    </row>
    <row r="10057" spans="1:3" x14ac:dyDescent="0.25">
      <c r="A10057" s="7" t="str">
        <f t="shared" si="157"/>
        <v>1985.1</v>
      </c>
      <c r="B10057" s="54">
        <v>31093</v>
      </c>
      <c r="C10057" s="9">
        <v>11.37</v>
      </c>
    </row>
    <row r="10058" spans="1:3" x14ac:dyDescent="0.25">
      <c r="A10058" s="7" t="str">
        <f t="shared" si="157"/>
        <v>1985.1</v>
      </c>
      <c r="B10058" s="54">
        <v>31092</v>
      </c>
      <c r="C10058" s="9">
        <v>11.24</v>
      </c>
    </row>
    <row r="10059" spans="1:3" x14ac:dyDescent="0.25">
      <c r="A10059" s="7" t="str">
        <f t="shared" si="157"/>
        <v>1985.1</v>
      </c>
      <c r="B10059" s="54">
        <v>31091</v>
      </c>
      <c r="C10059" s="9">
        <v>11.31</v>
      </c>
    </row>
    <row r="10060" spans="1:3" x14ac:dyDescent="0.25">
      <c r="A10060" s="7" t="str">
        <f t="shared" si="157"/>
        <v>1985.1</v>
      </c>
      <c r="B10060" s="54">
        <v>31089</v>
      </c>
      <c r="C10060" s="9">
        <v>11.35</v>
      </c>
    </row>
    <row r="10061" spans="1:3" x14ac:dyDescent="0.25">
      <c r="A10061" s="7" t="str">
        <f t="shared" si="157"/>
        <v>1985.1</v>
      </c>
      <c r="B10061" s="54">
        <v>31086</v>
      </c>
      <c r="C10061" s="9">
        <v>11.27</v>
      </c>
    </row>
    <row r="10062" spans="1:3" x14ac:dyDescent="0.25">
      <c r="A10062" s="7" t="str">
        <f t="shared" si="157"/>
        <v>1985.1</v>
      </c>
      <c r="B10062" s="54">
        <v>31085</v>
      </c>
      <c r="C10062" s="9">
        <v>11.29</v>
      </c>
    </row>
    <row r="10063" spans="1:3" x14ac:dyDescent="0.25">
      <c r="A10063" s="7" t="str">
        <f t="shared" si="157"/>
        <v>1985.1</v>
      </c>
      <c r="B10063" s="54">
        <v>31084</v>
      </c>
      <c r="C10063" s="9">
        <v>11.37</v>
      </c>
    </row>
    <row r="10064" spans="1:3" x14ac:dyDescent="0.25">
      <c r="A10064" s="7" t="str">
        <f t="shared" si="157"/>
        <v>1985.1</v>
      </c>
      <c r="B10064" s="54">
        <v>31083</v>
      </c>
      <c r="C10064" s="9">
        <v>11.3</v>
      </c>
    </row>
    <row r="10065" spans="1:3" x14ac:dyDescent="0.25">
      <c r="A10065" s="7" t="str">
        <f t="shared" si="157"/>
        <v>1985.1</v>
      </c>
      <c r="B10065" s="54">
        <v>31082</v>
      </c>
      <c r="C10065" s="9">
        <v>11.34</v>
      </c>
    </row>
    <row r="10066" spans="1:3" x14ac:dyDescent="0.25">
      <c r="A10066" s="7" t="str">
        <f t="shared" si="157"/>
        <v>1985.1</v>
      </c>
      <c r="B10066" s="54">
        <v>31079</v>
      </c>
      <c r="C10066" s="9">
        <v>11.32</v>
      </c>
    </row>
    <row r="10067" spans="1:3" x14ac:dyDescent="0.25">
      <c r="A10067" s="7" t="str">
        <f t="shared" si="157"/>
        <v>1985.1</v>
      </c>
      <c r="B10067" s="54">
        <v>31078</v>
      </c>
      <c r="C10067" s="9">
        <v>11.21</v>
      </c>
    </row>
    <row r="10068" spans="1:3" x14ac:dyDescent="0.25">
      <c r="A10068" s="7" t="str">
        <f t="shared" si="157"/>
        <v>1985.1</v>
      </c>
      <c r="B10068" s="54">
        <v>31077</v>
      </c>
      <c r="C10068" s="9">
        <v>11.16</v>
      </c>
    </row>
    <row r="10069" spans="1:3" x14ac:dyDescent="0.25">
      <c r="A10069" s="7" t="str">
        <f t="shared" si="157"/>
        <v>1985.1</v>
      </c>
      <c r="B10069" s="54">
        <v>31076</v>
      </c>
      <c r="C10069" s="9">
        <v>11.18</v>
      </c>
    </row>
    <row r="10070" spans="1:3" x14ac:dyDescent="0.25">
      <c r="A10070" s="7" t="str">
        <f t="shared" si="157"/>
        <v>1985.1</v>
      </c>
      <c r="B10070" s="54">
        <v>31075</v>
      </c>
      <c r="C10070" s="9">
        <v>11.2</v>
      </c>
    </row>
    <row r="10071" spans="1:3" x14ac:dyDescent="0.25">
      <c r="A10071" s="7" t="str">
        <f t="shared" si="157"/>
        <v>1985.1</v>
      </c>
      <c r="B10071" s="54">
        <v>31072</v>
      </c>
      <c r="C10071" s="9">
        <v>11.21</v>
      </c>
    </row>
    <row r="10072" spans="1:3" x14ac:dyDescent="0.25">
      <c r="A10072" s="7" t="str">
        <f t="shared" si="157"/>
        <v>1985.1</v>
      </c>
      <c r="B10072" s="54">
        <v>31071</v>
      </c>
      <c r="C10072" s="9">
        <v>11.18</v>
      </c>
    </row>
    <row r="10073" spans="1:3" x14ac:dyDescent="0.25">
      <c r="A10073" s="7" t="str">
        <f t="shared" si="157"/>
        <v>1985.1</v>
      </c>
      <c r="B10073" s="54">
        <v>31070</v>
      </c>
      <c r="C10073" s="9">
        <v>11.33</v>
      </c>
    </row>
    <row r="10074" spans="1:3" x14ac:dyDescent="0.25">
      <c r="A10074" s="7" t="str">
        <f t="shared" si="157"/>
        <v>1985.1</v>
      </c>
      <c r="B10074" s="54">
        <v>31069</v>
      </c>
      <c r="C10074" s="9">
        <v>11.38</v>
      </c>
    </row>
    <row r="10075" spans="1:3" x14ac:dyDescent="0.25">
      <c r="A10075" s="7" t="str">
        <f t="shared" si="157"/>
        <v>1985.1</v>
      </c>
      <c r="B10075" s="54">
        <v>31065</v>
      </c>
      <c r="C10075" s="9">
        <v>11.51</v>
      </c>
    </row>
    <row r="10076" spans="1:3" x14ac:dyDescent="0.25">
      <c r="A10076" s="7" t="str">
        <f t="shared" si="157"/>
        <v>1985.1</v>
      </c>
      <c r="B10076" s="54">
        <v>31064</v>
      </c>
      <c r="C10076" s="9">
        <v>11.59</v>
      </c>
    </row>
    <row r="10077" spans="1:3" x14ac:dyDescent="0.25">
      <c r="A10077" s="7" t="str">
        <f t="shared" si="157"/>
        <v>1985.1</v>
      </c>
      <c r="B10077" s="54">
        <v>31063</v>
      </c>
      <c r="C10077" s="9">
        <v>11.59</v>
      </c>
    </row>
    <row r="10078" spans="1:3" x14ac:dyDescent="0.25">
      <c r="A10078" s="7" t="str">
        <f t="shared" si="157"/>
        <v>1985.1</v>
      </c>
      <c r="B10078" s="54">
        <v>31062</v>
      </c>
      <c r="C10078" s="9">
        <v>11.57</v>
      </c>
    </row>
    <row r="10079" spans="1:3" x14ac:dyDescent="0.25">
      <c r="A10079" s="7" t="str">
        <f t="shared" si="157"/>
        <v>1985.1</v>
      </c>
      <c r="B10079" s="54">
        <v>31061</v>
      </c>
      <c r="C10079" s="9">
        <v>11.68</v>
      </c>
    </row>
    <row r="10080" spans="1:3" x14ac:dyDescent="0.25">
      <c r="A10080" s="7" t="str">
        <f t="shared" si="157"/>
        <v>1985.1</v>
      </c>
      <c r="B10080" s="54">
        <v>31058</v>
      </c>
      <c r="C10080" s="9">
        <v>11.64</v>
      </c>
    </row>
    <row r="10081" spans="1:3" x14ac:dyDescent="0.25">
      <c r="A10081" s="7" t="str">
        <f t="shared" si="157"/>
        <v>1985.1</v>
      </c>
      <c r="B10081" s="54">
        <v>31057</v>
      </c>
      <c r="C10081" s="9">
        <v>11.53</v>
      </c>
    </row>
    <row r="10082" spans="1:3" x14ac:dyDescent="0.25">
      <c r="A10082" s="7" t="str">
        <f t="shared" si="157"/>
        <v>1985.1</v>
      </c>
      <c r="B10082" s="54">
        <v>31056</v>
      </c>
      <c r="C10082" s="9">
        <v>11.5</v>
      </c>
    </row>
    <row r="10083" spans="1:3" x14ac:dyDescent="0.25">
      <c r="A10083" s="7" t="str">
        <f t="shared" si="157"/>
        <v>1985.1</v>
      </c>
      <c r="B10083" s="54">
        <v>31055</v>
      </c>
      <c r="C10083" s="9">
        <v>11.49</v>
      </c>
    </row>
    <row r="10084" spans="1:3" x14ac:dyDescent="0.25">
      <c r="A10084" s="7" t="str">
        <f t="shared" si="157"/>
        <v>1985.1</v>
      </c>
      <c r="B10084" s="54">
        <v>31054</v>
      </c>
      <c r="C10084" s="9">
        <v>11.53</v>
      </c>
    </row>
    <row r="10085" spans="1:3" x14ac:dyDescent="0.25">
      <c r="A10085" s="7" t="str">
        <f t="shared" si="157"/>
        <v>1985.1</v>
      </c>
      <c r="B10085" s="54">
        <v>31051</v>
      </c>
      <c r="C10085" s="9">
        <v>11.7</v>
      </c>
    </row>
    <row r="10086" spans="1:3" x14ac:dyDescent="0.25">
      <c r="A10086" s="7" t="str">
        <f t="shared" si="157"/>
        <v>1985.1</v>
      </c>
      <c r="B10086" s="54">
        <v>31050</v>
      </c>
      <c r="C10086" s="9">
        <v>11.64</v>
      </c>
    </row>
    <row r="10087" spans="1:3" x14ac:dyDescent="0.25">
      <c r="A10087" s="7" t="str">
        <f t="shared" si="157"/>
        <v>1985.1</v>
      </c>
      <c r="B10087" s="54">
        <v>31049</v>
      </c>
      <c r="C10087" s="9">
        <v>11.69</v>
      </c>
    </row>
    <row r="10088" spans="1:3" x14ac:dyDescent="0.25">
      <c r="A10088" s="7" t="str">
        <f t="shared" si="157"/>
        <v>1984.4</v>
      </c>
      <c r="B10088" s="54">
        <v>31047</v>
      </c>
      <c r="C10088" s="9">
        <v>11.54</v>
      </c>
    </row>
    <row r="10089" spans="1:3" x14ac:dyDescent="0.25">
      <c r="A10089" s="7" t="str">
        <f t="shared" si="157"/>
        <v>1984.4</v>
      </c>
      <c r="B10089" s="54">
        <v>31044</v>
      </c>
      <c r="C10089" s="9">
        <v>11.49</v>
      </c>
    </row>
    <row r="10090" spans="1:3" x14ac:dyDescent="0.25">
      <c r="A10090" s="7" t="str">
        <f t="shared" si="157"/>
        <v>1984.4</v>
      </c>
      <c r="B10090" s="54">
        <v>31043</v>
      </c>
      <c r="C10090" s="9">
        <v>11.48</v>
      </c>
    </row>
    <row r="10091" spans="1:3" x14ac:dyDescent="0.25">
      <c r="A10091" s="7" t="str">
        <f t="shared" si="157"/>
        <v>1984.4</v>
      </c>
      <c r="B10091" s="54">
        <v>31042</v>
      </c>
      <c r="C10091" s="9">
        <v>11.46</v>
      </c>
    </row>
    <row r="10092" spans="1:3" x14ac:dyDescent="0.25">
      <c r="A10092" s="7" t="str">
        <f t="shared" si="157"/>
        <v>1984.4</v>
      </c>
      <c r="B10092" s="54">
        <v>31040</v>
      </c>
      <c r="C10092" s="9">
        <v>11.36</v>
      </c>
    </row>
    <row r="10093" spans="1:3" x14ac:dyDescent="0.25">
      <c r="A10093" s="7" t="str">
        <f t="shared" si="157"/>
        <v>1984.4</v>
      </c>
      <c r="B10093" s="54">
        <v>31037</v>
      </c>
      <c r="C10093" s="9">
        <v>11.38</v>
      </c>
    </row>
    <row r="10094" spans="1:3" x14ac:dyDescent="0.25">
      <c r="A10094" s="7" t="str">
        <f t="shared" si="157"/>
        <v>1984.4</v>
      </c>
      <c r="B10094" s="54">
        <v>31036</v>
      </c>
      <c r="C10094" s="9">
        <v>11.43</v>
      </c>
    </row>
    <row r="10095" spans="1:3" x14ac:dyDescent="0.25">
      <c r="A10095" s="7" t="str">
        <f t="shared" si="157"/>
        <v>1984.4</v>
      </c>
      <c r="B10095" s="54">
        <v>31035</v>
      </c>
      <c r="C10095" s="9">
        <v>11.38</v>
      </c>
    </row>
    <row r="10096" spans="1:3" x14ac:dyDescent="0.25">
      <c r="A10096" s="7" t="str">
        <f t="shared" si="157"/>
        <v>1984.4</v>
      </c>
      <c r="B10096" s="54">
        <v>31034</v>
      </c>
      <c r="C10096" s="9">
        <v>11.35</v>
      </c>
    </row>
    <row r="10097" spans="1:3" x14ac:dyDescent="0.25">
      <c r="A10097" s="7" t="str">
        <f t="shared" si="157"/>
        <v>1984.4</v>
      </c>
      <c r="B10097" s="54">
        <v>31033</v>
      </c>
      <c r="C10097" s="9">
        <v>11.5</v>
      </c>
    </row>
    <row r="10098" spans="1:3" x14ac:dyDescent="0.25">
      <c r="A10098" s="7" t="str">
        <f t="shared" si="157"/>
        <v>1984.4</v>
      </c>
      <c r="B10098" s="54">
        <v>31030</v>
      </c>
      <c r="C10098" s="9">
        <v>11.56</v>
      </c>
    </row>
    <row r="10099" spans="1:3" x14ac:dyDescent="0.25">
      <c r="A10099" s="7" t="str">
        <f t="shared" si="157"/>
        <v>1984.4</v>
      </c>
      <c r="B10099" s="54">
        <v>31029</v>
      </c>
      <c r="C10099" s="9">
        <v>11.67</v>
      </c>
    </row>
    <row r="10100" spans="1:3" x14ac:dyDescent="0.25">
      <c r="A10100" s="7" t="str">
        <f t="shared" si="157"/>
        <v>1984.4</v>
      </c>
      <c r="B10100" s="54">
        <v>31028</v>
      </c>
      <c r="C10100" s="9">
        <v>11.56</v>
      </c>
    </row>
    <row r="10101" spans="1:3" x14ac:dyDescent="0.25">
      <c r="A10101" s="7" t="str">
        <f t="shared" si="157"/>
        <v>1984.4</v>
      </c>
      <c r="B10101" s="54">
        <v>31027</v>
      </c>
      <c r="C10101" s="9">
        <v>11.59</v>
      </c>
    </row>
    <row r="10102" spans="1:3" x14ac:dyDescent="0.25">
      <c r="A10102" s="7" t="str">
        <f t="shared" si="157"/>
        <v>1984.4</v>
      </c>
      <c r="B10102" s="54">
        <v>31026</v>
      </c>
      <c r="C10102" s="9">
        <v>11.66</v>
      </c>
    </row>
    <row r="10103" spans="1:3" x14ac:dyDescent="0.25">
      <c r="A10103" s="7" t="str">
        <f t="shared" si="157"/>
        <v>1984.4</v>
      </c>
      <c r="B10103" s="54">
        <v>31023</v>
      </c>
      <c r="C10103" s="9">
        <v>11.7</v>
      </c>
    </row>
    <row r="10104" spans="1:3" x14ac:dyDescent="0.25">
      <c r="A10104" s="7" t="str">
        <f t="shared" si="157"/>
        <v>1984.4</v>
      </c>
      <c r="B10104" s="54">
        <v>31022</v>
      </c>
      <c r="C10104" s="9">
        <v>11.62</v>
      </c>
    </row>
    <row r="10105" spans="1:3" x14ac:dyDescent="0.25">
      <c r="A10105" s="7" t="str">
        <f t="shared" si="157"/>
        <v>1984.4</v>
      </c>
      <c r="B10105" s="54">
        <v>31021</v>
      </c>
      <c r="C10105" s="9">
        <v>11.53</v>
      </c>
    </row>
    <row r="10106" spans="1:3" x14ac:dyDescent="0.25">
      <c r="A10106" s="7" t="str">
        <f t="shared" si="157"/>
        <v>1984.4</v>
      </c>
      <c r="B10106" s="54">
        <v>31020</v>
      </c>
      <c r="C10106" s="9">
        <v>11.53</v>
      </c>
    </row>
    <row r="10107" spans="1:3" x14ac:dyDescent="0.25">
      <c r="A10107" s="7" t="str">
        <f t="shared" si="157"/>
        <v>1984.4</v>
      </c>
      <c r="B10107" s="54">
        <v>31019</v>
      </c>
      <c r="C10107" s="9">
        <v>11.56</v>
      </c>
    </row>
    <row r="10108" spans="1:3" x14ac:dyDescent="0.25">
      <c r="A10108" s="7" t="str">
        <f t="shared" si="157"/>
        <v>1984.4</v>
      </c>
      <c r="B10108" s="54">
        <v>31016</v>
      </c>
      <c r="C10108" s="9">
        <v>11.58</v>
      </c>
    </row>
    <row r="10109" spans="1:3" x14ac:dyDescent="0.25">
      <c r="A10109" s="7" t="str">
        <f t="shared" si="157"/>
        <v>1984.4</v>
      </c>
      <c r="B10109" s="54">
        <v>31015</v>
      </c>
      <c r="C10109" s="9">
        <v>11.47</v>
      </c>
    </row>
    <row r="10110" spans="1:3" x14ac:dyDescent="0.25">
      <c r="A10110" s="7" t="str">
        <f t="shared" si="157"/>
        <v>1984.4</v>
      </c>
      <c r="B10110" s="54">
        <v>31014</v>
      </c>
      <c r="C10110" s="9">
        <v>11.44</v>
      </c>
    </row>
    <row r="10111" spans="1:3" x14ac:dyDescent="0.25">
      <c r="A10111" s="7" t="str">
        <f t="shared" si="157"/>
        <v>1984.4</v>
      </c>
      <c r="B10111" s="54">
        <v>31013</v>
      </c>
      <c r="C10111" s="9">
        <v>11.33</v>
      </c>
    </row>
    <row r="10112" spans="1:3" x14ac:dyDescent="0.25">
      <c r="A10112" s="7" t="str">
        <f t="shared" si="157"/>
        <v>1984.4</v>
      </c>
      <c r="B10112" s="54">
        <v>31012</v>
      </c>
      <c r="C10112" s="9">
        <v>11.35</v>
      </c>
    </row>
    <row r="10113" spans="1:3" x14ac:dyDescent="0.25">
      <c r="A10113" s="7" t="str">
        <f t="shared" si="157"/>
        <v>1984.4</v>
      </c>
      <c r="B10113" s="54">
        <v>31009</v>
      </c>
      <c r="C10113" s="9">
        <v>11.32</v>
      </c>
    </row>
    <row r="10114" spans="1:3" x14ac:dyDescent="0.25">
      <c r="A10114" s="7" t="str">
        <f t="shared" si="157"/>
        <v>1984.4</v>
      </c>
      <c r="B10114" s="54">
        <v>31007</v>
      </c>
      <c r="C10114" s="9">
        <v>11.46</v>
      </c>
    </row>
    <row r="10115" spans="1:3" x14ac:dyDescent="0.25">
      <c r="A10115" s="7" t="str">
        <f t="shared" si="157"/>
        <v>1984.4</v>
      </c>
      <c r="B10115" s="54">
        <v>31006</v>
      </c>
      <c r="C10115" s="9">
        <v>11.56</v>
      </c>
    </row>
    <row r="10116" spans="1:3" x14ac:dyDescent="0.25">
      <c r="A10116" s="7" t="str">
        <f t="shared" ref="A10116:A10179" si="158">YEAR(B10116)&amp;"."&amp;INT((MONTH(B10116)-1)/3)+1</f>
        <v>1984.4</v>
      </c>
      <c r="B10116" s="54">
        <v>31005</v>
      </c>
      <c r="C10116" s="9">
        <v>11.6</v>
      </c>
    </row>
    <row r="10117" spans="1:3" x14ac:dyDescent="0.25">
      <c r="A10117" s="7" t="str">
        <f t="shared" si="158"/>
        <v>1984.4</v>
      </c>
      <c r="B10117" s="54">
        <v>31002</v>
      </c>
      <c r="C10117" s="9">
        <v>11.67</v>
      </c>
    </row>
    <row r="10118" spans="1:3" x14ac:dyDescent="0.25">
      <c r="A10118" s="7" t="str">
        <f t="shared" si="158"/>
        <v>1984.4</v>
      </c>
      <c r="B10118" s="54">
        <v>31001</v>
      </c>
      <c r="C10118" s="9">
        <v>11.7</v>
      </c>
    </row>
    <row r="10119" spans="1:3" x14ac:dyDescent="0.25">
      <c r="A10119" s="7" t="str">
        <f t="shared" si="158"/>
        <v>1984.4</v>
      </c>
      <c r="B10119" s="54">
        <v>31000</v>
      </c>
      <c r="C10119" s="9">
        <v>11.78</v>
      </c>
    </row>
    <row r="10120" spans="1:3" x14ac:dyDescent="0.25">
      <c r="A10120" s="7" t="str">
        <f t="shared" si="158"/>
        <v>1984.4</v>
      </c>
      <c r="B10120" s="54">
        <v>30999</v>
      </c>
      <c r="C10120" s="9">
        <v>11.74</v>
      </c>
    </row>
    <row r="10121" spans="1:3" x14ac:dyDescent="0.25">
      <c r="A10121" s="7" t="str">
        <f t="shared" si="158"/>
        <v>1984.4</v>
      </c>
      <c r="B10121" s="54">
        <v>30995</v>
      </c>
      <c r="C10121" s="9">
        <v>11.66</v>
      </c>
    </row>
    <row r="10122" spans="1:3" x14ac:dyDescent="0.25">
      <c r="A10122" s="7" t="str">
        <f t="shared" si="158"/>
        <v>1984.4</v>
      </c>
      <c r="B10122" s="54">
        <v>30994</v>
      </c>
      <c r="C10122" s="9">
        <v>11.78</v>
      </c>
    </row>
    <row r="10123" spans="1:3" x14ac:dyDescent="0.25">
      <c r="A10123" s="7" t="str">
        <f t="shared" si="158"/>
        <v>1984.4</v>
      </c>
      <c r="B10123" s="54">
        <v>30993</v>
      </c>
      <c r="C10123" s="9">
        <v>11.63</v>
      </c>
    </row>
    <row r="10124" spans="1:3" x14ac:dyDescent="0.25">
      <c r="A10124" s="7" t="str">
        <f t="shared" si="158"/>
        <v>1984.4</v>
      </c>
      <c r="B10124" s="54">
        <v>30991</v>
      </c>
      <c r="C10124" s="9">
        <v>11.5</v>
      </c>
    </row>
    <row r="10125" spans="1:3" x14ac:dyDescent="0.25">
      <c r="A10125" s="7" t="str">
        <f t="shared" si="158"/>
        <v>1984.4</v>
      </c>
      <c r="B10125" s="54">
        <v>30988</v>
      </c>
      <c r="C10125" s="9">
        <v>11.55</v>
      </c>
    </row>
    <row r="10126" spans="1:3" x14ac:dyDescent="0.25">
      <c r="A10126" s="7" t="str">
        <f t="shared" si="158"/>
        <v>1984.4</v>
      </c>
      <c r="B10126" s="54">
        <v>30987</v>
      </c>
      <c r="C10126" s="9">
        <v>11.53</v>
      </c>
    </row>
    <row r="10127" spans="1:3" x14ac:dyDescent="0.25">
      <c r="A10127" s="7" t="str">
        <f t="shared" si="158"/>
        <v>1984.4</v>
      </c>
      <c r="B10127" s="54">
        <v>30986</v>
      </c>
      <c r="C10127" s="9">
        <v>11.64</v>
      </c>
    </row>
    <row r="10128" spans="1:3" x14ac:dyDescent="0.25">
      <c r="A10128" s="7" t="str">
        <f t="shared" si="158"/>
        <v>1984.4</v>
      </c>
      <c r="B10128" s="54">
        <v>30985</v>
      </c>
      <c r="C10128" s="9">
        <v>11.61</v>
      </c>
    </row>
    <row r="10129" spans="1:3" x14ac:dyDescent="0.25">
      <c r="A10129" s="7" t="str">
        <f t="shared" si="158"/>
        <v>1984.4</v>
      </c>
      <c r="B10129" s="54">
        <v>30984</v>
      </c>
      <c r="C10129" s="9">
        <v>11.75</v>
      </c>
    </row>
    <row r="10130" spans="1:3" x14ac:dyDescent="0.25">
      <c r="A10130" s="7" t="str">
        <f t="shared" si="158"/>
        <v>1984.4</v>
      </c>
      <c r="B10130" s="54">
        <v>30981</v>
      </c>
      <c r="C10130" s="9">
        <v>11.78</v>
      </c>
    </row>
    <row r="10131" spans="1:3" x14ac:dyDescent="0.25">
      <c r="A10131" s="7" t="str">
        <f t="shared" si="158"/>
        <v>1984.4</v>
      </c>
      <c r="B10131" s="54">
        <v>30980</v>
      </c>
      <c r="C10131" s="9">
        <v>11.68</v>
      </c>
    </row>
    <row r="10132" spans="1:3" x14ac:dyDescent="0.25">
      <c r="A10132" s="7" t="str">
        <f t="shared" si="158"/>
        <v>1984.4</v>
      </c>
      <c r="B10132" s="54">
        <v>30979</v>
      </c>
      <c r="C10132" s="9">
        <v>11.62</v>
      </c>
    </row>
    <row r="10133" spans="1:3" x14ac:dyDescent="0.25">
      <c r="A10133" s="7" t="str">
        <f t="shared" si="158"/>
        <v>1984.4</v>
      </c>
      <c r="B10133" s="54">
        <v>30978</v>
      </c>
      <c r="C10133" s="9">
        <v>11.64</v>
      </c>
    </row>
    <row r="10134" spans="1:3" x14ac:dyDescent="0.25">
      <c r="A10134" s="7" t="str">
        <f t="shared" si="158"/>
        <v>1984.4</v>
      </c>
      <c r="B10134" s="54">
        <v>30977</v>
      </c>
      <c r="C10134" s="9">
        <v>11.69</v>
      </c>
    </row>
    <row r="10135" spans="1:3" x14ac:dyDescent="0.25">
      <c r="A10135" s="7" t="str">
        <f t="shared" si="158"/>
        <v>1984.4</v>
      </c>
      <c r="B10135" s="54">
        <v>30974</v>
      </c>
      <c r="C10135" s="9">
        <v>11.74</v>
      </c>
    </row>
    <row r="10136" spans="1:3" x14ac:dyDescent="0.25">
      <c r="A10136" s="7" t="str">
        <f t="shared" si="158"/>
        <v>1984.4</v>
      </c>
      <c r="B10136" s="54">
        <v>30973</v>
      </c>
      <c r="C10136" s="9">
        <v>11.88</v>
      </c>
    </row>
    <row r="10137" spans="1:3" x14ac:dyDescent="0.25">
      <c r="A10137" s="7" t="str">
        <f t="shared" si="158"/>
        <v>1984.4</v>
      </c>
      <c r="B10137" s="54">
        <v>30972</v>
      </c>
      <c r="C10137" s="9">
        <v>12.08</v>
      </c>
    </row>
    <row r="10138" spans="1:3" x14ac:dyDescent="0.25">
      <c r="A10138" s="7" t="str">
        <f t="shared" si="158"/>
        <v>1984.4</v>
      </c>
      <c r="B10138" s="54">
        <v>30971</v>
      </c>
      <c r="C10138" s="9">
        <v>12.15</v>
      </c>
    </row>
    <row r="10139" spans="1:3" x14ac:dyDescent="0.25">
      <c r="A10139" s="7" t="str">
        <f t="shared" si="158"/>
        <v>1984.4</v>
      </c>
      <c r="B10139" s="54">
        <v>30970</v>
      </c>
      <c r="C10139" s="9">
        <v>12.16</v>
      </c>
    </row>
    <row r="10140" spans="1:3" x14ac:dyDescent="0.25">
      <c r="A10140" s="7" t="str">
        <f t="shared" si="158"/>
        <v>1984.4</v>
      </c>
      <c r="B10140" s="54">
        <v>30967</v>
      </c>
      <c r="C10140" s="9">
        <v>12.12</v>
      </c>
    </row>
    <row r="10141" spans="1:3" x14ac:dyDescent="0.25">
      <c r="A10141" s="7" t="str">
        <f t="shared" si="158"/>
        <v>1984.4</v>
      </c>
      <c r="B10141" s="54">
        <v>30966</v>
      </c>
      <c r="C10141" s="9">
        <v>12.15</v>
      </c>
    </row>
    <row r="10142" spans="1:3" x14ac:dyDescent="0.25">
      <c r="A10142" s="7" t="str">
        <f t="shared" si="158"/>
        <v>1984.4</v>
      </c>
      <c r="B10142" s="54">
        <v>30965</v>
      </c>
      <c r="C10142" s="9">
        <v>12.19</v>
      </c>
    </row>
    <row r="10143" spans="1:3" x14ac:dyDescent="0.25">
      <c r="A10143" s="7" t="str">
        <f t="shared" si="158"/>
        <v>1984.4</v>
      </c>
      <c r="B10143" s="54">
        <v>30964</v>
      </c>
      <c r="C10143" s="9">
        <v>12.18</v>
      </c>
    </row>
    <row r="10144" spans="1:3" x14ac:dyDescent="0.25">
      <c r="A10144" s="7" t="str">
        <f t="shared" si="158"/>
        <v>1984.4</v>
      </c>
      <c r="B10144" s="54">
        <v>30960</v>
      </c>
      <c r="C10144" s="9">
        <v>12.2</v>
      </c>
    </row>
    <row r="10145" spans="1:3" x14ac:dyDescent="0.25">
      <c r="A10145" s="7" t="str">
        <f t="shared" si="158"/>
        <v>1984.4</v>
      </c>
      <c r="B10145" s="54">
        <v>30959</v>
      </c>
      <c r="C10145" s="9">
        <v>12.31</v>
      </c>
    </row>
    <row r="10146" spans="1:3" x14ac:dyDescent="0.25">
      <c r="A10146" s="7" t="str">
        <f t="shared" si="158"/>
        <v>1984.4</v>
      </c>
      <c r="B10146" s="54">
        <v>30958</v>
      </c>
      <c r="C10146" s="9">
        <v>12.36</v>
      </c>
    </row>
    <row r="10147" spans="1:3" x14ac:dyDescent="0.25">
      <c r="A10147" s="7" t="str">
        <f t="shared" si="158"/>
        <v>1984.4</v>
      </c>
      <c r="B10147" s="54">
        <v>30957</v>
      </c>
      <c r="C10147" s="9">
        <v>12.35</v>
      </c>
    </row>
    <row r="10148" spans="1:3" x14ac:dyDescent="0.25">
      <c r="A10148" s="7" t="str">
        <f t="shared" si="158"/>
        <v>1984.4</v>
      </c>
      <c r="B10148" s="54">
        <v>30956</v>
      </c>
      <c r="C10148" s="9">
        <v>12.35</v>
      </c>
    </row>
    <row r="10149" spans="1:3" x14ac:dyDescent="0.25">
      <c r="A10149" s="7" t="str">
        <f t="shared" si="158"/>
        <v>1984.3</v>
      </c>
      <c r="B10149" s="54">
        <v>30953</v>
      </c>
      <c r="C10149" s="9">
        <v>12.28</v>
      </c>
    </row>
    <row r="10150" spans="1:3" x14ac:dyDescent="0.25">
      <c r="A10150" s="7" t="str">
        <f t="shared" si="158"/>
        <v>1984.3</v>
      </c>
      <c r="B10150" s="54">
        <v>30952</v>
      </c>
      <c r="C10150" s="9">
        <v>12.12</v>
      </c>
    </row>
    <row r="10151" spans="1:3" x14ac:dyDescent="0.25">
      <c r="A10151" s="7" t="str">
        <f t="shared" si="158"/>
        <v>1984.3</v>
      </c>
      <c r="B10151" s="54">
        <v>30951</v>
      </c>
      <c r="C10151" s="9">
        <v>12.27</v>
      </c>
    </row>
    <row r="10152" spans="1:3" x14ac:dyDescent="0.25">
      <c r="A10152" s="7" t="str">
        <f t="shared" si="158"/>
        <v>1984.3</v>
      </c>
      <c r="B10152" s="54">
        <v>30950</v>
      </c>
      <c r="C10152" s="9">
        <v>12.34</v>
      </c>
    </row>
    <row r="10153" spans="1:3" x14ac:dyDescent="0.25">
      <c r="A10153" s="7" t="str">
        <f t="shared" si="158"/>
        <v>1984.3</v>
      </c>
      <c r="B10153" s="54">
        <v>30949</v>
      </c>
      <c r="C10153" s="9">
        <v>12.31</v>
      </c>
    </row>
    <row r="10154" spans="1:3" x14ac:dyDescent="0.25">
      <c r="A10154" s="7" t="str">
        <f t="shared" si="158"/>
        <v>1984.3</v>
      </c>
      <c r="B10154" s="54">
        <v>30946</v>
      </c>
      <c r="C10154" s="9">
        <v>12.22</v>
      </c>
    </row>
    <row r="10155" spans="1:3" x14ac:dyDescent="0.25">
      <c r="A10155" s="7" t="str">
        <f t="shared" si="158"/>
        <v>1984.3</v>
      </c>
      <c r="B10155" s="54">
        <v>30945</v>
      </c>
      <c r="C10155" s="9">
        <v>12.08</v>
      </c>
    </row>
    <row r="10156" spans="1:3" x14ac:dyDescent="0.25">
      <c r="A10156" s="7" t="str">
        <f t="shared" si="158"/>
        <v>1984.3</v>
      </c>
      <c r="B10156" s="54">
        <v>30944</v>
      </c>
      <c r="C10156" s="9">
        <v>12.07</v>
      </c>
    </row>
    <row r="10157" spans="1:3" x14ac:dyDescent="0.25">
      <c r="A10157" s="7" t="str">
        <f t="shared" si="158"/>
        <v>1984.3</v>
      </c>
      <c r="B10157" s="54">
        <v>30943</v>
      </c>
      <c r="C10157" s="9">
        <v>12.15</v>
      </c>
    </row>
    <row r="10158" spans="1:3" x14ac:dyDescent="0.25">
      <c r="A10158" s="7" t="str">
        <f t="shared" si="158"/>
        <v>1984.3</v>
      </c>
      <c r="B10158" s="54">
        <v>30942</v>
      </c>
      <c r="C10158" s="9">
        <v>12.18</v>
      </c>
    </row>
    <row r="10159" spans="1:3" x14ac:dyDescent="0.25">
      <c r="A10159" s="7" t="str">
        <f t="shared" si="158"/>
        <v>1984.3</v>
      </c>
      <c r="B10159" s="54">
        <v>30939</v>
      </c>
      <c r="C10159" s="9">
        <v>12.22</v>
      </c>
    </row>
    <row r="10160" spans="1:3" x14ac:dyDescent="0.25">
      <c r="A10160" s="7" t="str">
        <f t="shared" si="158"/>
        <v>1984.3</v>
      </c>
      <c r="B10160" s="54">
        <v>30938</v>
      </c>
      <c r="C10160" s="9">
        <v>12.22</v>
      </c>
    </row>
    <row r="10161" spans="1:3" x14ac:dyDescent="0.25">
      <c r="A10161" s="7" t="str">
        <f t="shared" si="158"/>
        <v>1984.3</v>
      </c>
      <c r="B10161" s="54">
        <v>30937</v>
      </c>
      <c r="C10161" s="9">
        <v>12.33</v>
      </c>
    </row>
    <row r="10162" spans="1:3" x14ac:dyDescent="0.25">
      <c r="A10162" s="7" t="str">
        <f t="shared" si="158"/>
        <v>1984.3</v>
      </c>
      <c r="B10162" s="54">
        <v>30936</v>
      </c>
      <c r="C10162" s="9">
        <v>12.31</v>
      </c>
    </row>
    <row r="10163" spans="1:3" x14ac:dyDescent="0.25">
      <c r="A10163" s="7" t="str">
        <f t="shared" si="158"/>
        <v>1984.3</v>
      </c>
      <c r="B10163" s="54">
        <v>30935</v>
      </c>
      <c r="C10163" s="9">
        <v>12.37</v>
      </c>
    </row>
    <row r="10164" spans="1:3" x14ac:dyDescent="0.25">
      <c r="A10164" s="7" t="str">
        <f t="shared" si="158"/>
        <v>1984.3</v>
      </c>
      <c r="B10164" s="54">
        <v>30932</v>
      </c>
      <c r="C10164" s="9">
        <v>12.44</v>
      </c>
    </row>
    <row r="10165" spans="1:3" x14ac:dyDescent="0.25">
      <c r="A10165" s="7" t="str">
        <f t="shared" si="158"/>
        <v>1984.3</v>
      </c>
      <c r="B10165" s="54">
        <v>30931</v>
      </c>
      <c r="C10165" s="9">
        <v>12.48</v>
      </c>
    </row>
    <row r="10166" spans="1:3" x14ac:dyDescent="0.25">
      <c r="A10166" s="7" t="str">
        <f t="shared" si="158"/>
        <v>1984.3</v>
      </c>
      <c r="B10166" s="54">
        <v>30930</v>
      </c>
      <c r="C10166" s="9">
        <v>12.61</v>
      </c>
    </row>
    <row r="10167" spans="1:3" x14ac:dyDescent="0.25">
      <c r="A10167" s="7" t="str">
        <f t="shared" si="158"/>
        <v>1984.3</v>
      </c>
      <c r="B10167" s="54">
        <v>30929</v>
      </c>
      <c r="C10167" s="9">
        <v>12.57</v>
      </c>
    </row>
    <row r="10168" spans="1:3" x14ac:dyDescent="0.25">
      <c r="A10168" s="7" t="str">
        <f t="shared" si="158"/>
        <v>1984.3</v>
      </c>
      <c r="B10168" s="54">
        <v>30925</v>
      </c>
      <c r="C10168" s="9">
        <v>12.51</v>
      </c>
    </row>
    <row r="10169" spans="1:3" x14ac:dyDescent="0.25">
      <c r="A10169" s="7" t="str">
        <f t="shared" si="158"/>
        <v>1984.3</v>
      </c>
      <c r="B10169" s="54">
        <v>30924</v>
      </c>
      <c r="C10169" s="9">
        <v>12.56</v>
      </c>
    </row>
    <row r="10170" spans="1:3" x14ac:dyDescent="0.25">
      <c r="A10170" s="7" t="str">
        <f t="shared" si="158"/>
        <v>1984.3</v>
      </c>
      <c r="B10170" s="54">
        <v>30923</v>
      </c>
      <c r="C10170" s="9">
        <v>12.57</v>
      </c>
    </row>
    <row r="10171" spans="1:3" x14ac:dyDescent="0.25">
      <c r="A10171" s="7" t="str">
        <f t="shared" si="158"/>
        <v>1984.3</v>
      </c>
      <c r="B10171" s="54">
        <v>30922</v>
      </c>
      <c r="C10171" s="9">
        <v>12.57</v>
      </c>
    </row>
    <row r="10172" spans="1:3" x14ac:dyDescent="0.25">
      <c r="A10172" s="7" t="str">
        <f t="shared" si="158"/>
        <v>1984.3</v>
      </c>
      <c r="B10172" s="54">
        <v>30921</v>
      </c>
      <c r="C10172" s="9">
        <v>12.6</v>
      </c>
    </row>
    <row r="10173" spans="1:3" x14ac:dyDescent="0.25">
      <c r="A10173" s="7" t="str">
        <f t="shared" si="158"/>
        <v>1984.3</v>
      </c>
      <c r="B10173" s="54">
        <v>30918</v>
      </c>
      <c r="C10173" s="9">
        <v>12.44</v>
      </c>
    </row>
    <row r="10174" spans="1:3" x14ac:dyDescent="0.25">
      <c r="A10174" s="7" t="str">
        <f t="shared" si="158"/>
        <v>1984.3</v>
      </c>
      <c r="B10174" s="54">
        <v>30917</v>
      </c>
      <c r="C10174" s="9">
        <v>12.45</v>
      </c>
    </row>
    <row r="10175" spans="1:3" x14ac:dyDescent="0.25">
      <c r="A10175" s="7" t="str">
        <f t="shared" si="158"/>
        <v>1984.3</v>
      </c>
      <c r="B10175" s="54">
        <v>30916</v>
      </c>
      <c r="C10175" s="9">
        <v>12.43</v>
      </c>
    </row>
    <row r="10176" spans="1:3" x14ac:dyDescent="0.25">
      <c r="A10176" s="7" t="str">
        <f t="shared" si="158"/>
        <v>1984.3</v>
      </c>
      <c r="B10176" s="54">
        <v>30915</v>
      </c>
      <c r="C10176" s="9">
        <v>12.35</v>
      </c>
    </row>
    <row r="10177" spans="1:3" x14ac:dyDescent="0.25">
      <c r="A10177" s="7" t="str">
        <f t="shared" si="158"/>
        <v>1984.3</v>
      </c>
      <c r="B10177" s="54">
        <v>30914</v>
      </c>
      <c r="C10177" s="9">
        <v>12.41</v>
      </c>
    </row>
    <row r="10178" spans="1:3" x14ac:dyDescent="0.25">
      <c r="A10178" s="7" t="str">
        <f t="shared" si="158"/>
        <v>1984.3</v>
      </c>
      <c r="B10178" s="54">
        <v>30911</v>
      </c>
      <c r="C10178" s="9">
        <v>12.46</v>
      </c>
    </row>
    <row r="10179" spans="1:3" x14ac:dyDescent="0.25">
      <c r="A10179" s="7" t="str">
        <f t="shared" si="158"/>
        <v>1984.3</v>
      </c>
      <c r="B10179" s="54">
        <v>30910</v>
      </c>
      <c r="C10179" s="9">
        <v>12.51</v>
      </c>
    </row>
    <row r="10180" spans="1:3" x14ac:dyDescent="0.25">
      <c r="A10180" s="7" t="str">
        <f t="shared" ref="A10180:A10243" si="159">YEAR(B10180)&amp;"."&amp;INT((MONTH(B10180)-1)/3)+1</f>
        <v>1984.3</v>
      </c>
      <c r="B10180" s="54">
        <v>30909</v>
      </c>
      <c r="C10180" s="9">
        <v>12.57</v>
      </c>
    </row>
    <row r="10181" spans="1:3" x14ac:dyDescent="0.25">
      <c r="A10181" s="7" t="str">
        <f t="shared" si="159"/>
        <v>1984.3</v>
      </c>
      <c r="B10181" s="54">
        <v>30908</v>
      </c>
      <c r="C10181" s="9">
        <v>12.48</v>
      </c>
    </row>
    <row r="10182" spans="1:3" x14ac:dyDescent="0.25">
      <c r="A10182" s="7" t="str">
        <f t="shared" si="159"/>
        <v>1984.3</v>
      </c>
      <c r="B10182" s="54">
        <v>30907</v>
      </c>
      <c r="C10182" s="9">
        <v>12.54</v>
      </c>
    </row>
    <row r="10183" spans="1:3" x14ac:dyDescent="0.25">
      <c r="A10183" s="7" t="str">
        <f t="shared" si="159"/>
        <v>1984.3</v>
      </c>
      <c r="B10183" s="54">
        <v>30904</v>
      </c>
      <c r="C10183" s="9">
        <v>12.47</v>
      </c>
    </row>
    <row r="10184" spans="1:3" x14ac:dyDescent="0.25">
      <c r="A10184" s="7" t="str">
        <f t="shared" si="159"/>
        <v>1984.3</v>
      </c>
      <c r="B10184" s="54">
        <v>30903</v>
      </c>
      <c r="C10184" s="9">
        <v>12.47</v>
      </c>
    </row>
    <row r="10185" spans="1:3" x14ac:dyDescent="0.25">
      <c r="A10185" s="7" t="str">
        <f t="shared" si="159"/>
        <v>1984.3</v>
      </c>
      <c r="B10185" s="54">
        <v>30902</v>
      </c>
      <c r="C10185" s="9">
        <v>12.62</v>
      </c>
    </row>
    <row r="10186" spans="1:3" x14ac:dyDescent="0.25">
      <c r="A10186" s="7" t="str">
        <f t="shared" si="159"/>
        <v>1984.3</v>
      </c>
      <c r="B10186" s="54">
        <v>30901</v>
      </c>
      <c r="C10186" s="9">
        <v>12.64</v>
      </c>
    </row>
    <row r="10187" spans="1:3" x14ac:dyDescent="0.25">
      <c r="A10187" s="7" t="str">
        <f t="shared" si="159"/>
        <v>1984.3</v>
      </c>
      <c r="B10187" s="54">
        <v>30900</v>
      </c>
      <c r="C10187" s="9">
        <v>12.69</v>
      </c>
    </row>
    <row r="10188" spans="1:3" x14ac:dyDescent="0.25">
      <c r="A10188" s="7" t="str">
        <f t="shared" si="159"/>
        <v>1984.3</v>
      </c>
      <c r="B10188" s="54">
        <v>30897</v>
      </c>
      <c r="C10188" s="9">
        <v>12.59</v>
      </c>
    </row>
    <row r="10189" spans="1:3" x14ac:dyDescent="0.25">
      <c r="A10189" s="7" t="str">
        <f t="shared" si="159"/>
        <v>1984.3</v>
      </c>
      <c r="B10189" s="54">
        <v>30896</v>
      </c>
      <c r="C10189" s="9">
        <v>12.7</v>
      </c>
    </row>
    <row r="10190" spans="1:3" x14ac:dyDescent="0.25">
      <c r="A10190" s="7" t="str">
        <f t="shared" si="159"/>
        <v>1984.3</v>
      </c>
      <c r="B10190" s="54">
        <v>30895</v>
      </c>
      <c r="C10190" s="9">
        <v>12.78</v>
      </c>
    </row>
    <row r="10191" spans="1:3" x14ac:dyDescent="0.25">
      <c r="A10191" s="7" t="str">
        <f t="shared" si="159"/>
        <v>1984.3</v>
      </c>
      <c r="B10191" s="54">
        <v>30894</v>
      </c>
      <c r="C10191" s="9">
        <v>12.87</v>
      </c>
    </row>
    <row r="10192" spans="1:3" x14ac:dyDescent="0.25">
      <c r="A10192" s="7" t="str">
        <f t="shared" si="159"/>
        <v>1984.3</v>
      </c>
      <c r="B10192" s="54">
        <v>30893</v>
      </c>
      <c r="C10192" s="9">
        <v>12.99</v>
      </c>
    </row>
    <row r="10193" spans="1:3" x14ac:dyDescent="0.25">
      <c r="A10193" s="7" t="str">
        <f t="shared" si="159"/>
        <v>1984.3</v>
      </c>
      <c r="B10193" s="54">
        <v>30890</v>
      </c>
      <c r="C10193" s="9">
        <v>12.91</v>
      </c>
    </row>
    <row r="10194" spans="1:3" x14ac:dyDescent="0.25">
      <c r="A10194" s="7" t="str">
        <f t="shared" si="159"/>
        <v>1984.3</v>
      </c>
      <c r="B10194" s="54">
        <v>30889</v>
      </c>
      <c r="C10194" s="9">
        <v>12.88</v>
      </c>
    </row>
    <row r="10195" spans="1:3" x14ac:dyDescent="0.25">
      <c r="A10195" s="7" t="str">
        <f t="shared" si="159"/>
        <v>1984.3</v>
      </c>
      <c r="B10195" s="54">
        <v>30888</v>
      </c>
      <c r="C10195" s="9">
        <v>12.97</v>
      </c>
    </row>
    <row r="10196" spans="1:3" x14ac:dyDescent="0.25">
      <c r="A10196" s="7" t="str">
        <f t="shared" si="159"/>
        <v>1984.3</v>
      </c>
      <c r="B10196" s="54">
        <v>30887</v>
      </c>
      <c r="C10196" s="9">
        <v>13.25</v>
      </c>
    </row>
    <row r="10197" spans="1:3" x14ac:dyDescent="0.25">
      <c r="A10197" s="7" t="str">
        <f t="shared" si="159"/>
        <v>1984.3</v>
      </c>
      <c r="B10197" s="54">
        <v>30886</v>
      </c>
      <c r="C10197" s="9">
        <v>13.27</v>
      </c>
    </row>
    <row r="10198" spans="1:3" x14ac:dyDescent="0.25">
      <c r="A10198" s="7" t="str">
        <f t="shared" si="159"/>
        <v>1984.3</v>
      </c>
      <c r="B10198" s="54">
        <v>30883</v>
      </c>
      <c r="C10198" s="9">
        <v>13.26</v>
      </c>
    </row>
    <row r="10199" spans="1:3" x14ac:dyDescent="0.25">
      <c r="A10199" s="7" t="str">
        <f t="shared" si="159"/>
        <v>1984.3</v>
      </c>
      <c r="B10199" s="54">
        <v>30882</v>
      </c>
      <c r="C10199" s="9">
        <v>13.12</v>
      </c>
    </row>
    <row r="10200" spans="1:3" x14ac:dyDescent="0.25">
      <c r="A10200" s="7" t="str">
        <f t="shared" si="159"/>
        <v>1984.3</v>
      </c>
      <c r="B10200" s="54">
        <v>30881</v>
      </c>
      <c r="C10200" s="9">
        <v>13.14</v>
      </c>
    </row>
    <row r="10201" spans="1:3" x14ac:dyDescent="0.25">
      <c r="A10201" s="7" t="str">
        <f t="shared" si="159"/>
        <v>1984.3</v>
      </c>
      <c r="B10201" s="54">
        <v>30880</v>
      </c>
      <c r="C10201" s="9">
        <v>13.18</v>
      </c>
    </row>
    <row r="10202" spans="1:3" x14ac:dyDescent="0.25">
      <c r="A10202" s="7" t="str">
        <f t="shared" si="159"/>
        <v>1984.3</v>
      </c>
      <c r="B10202" s="54">
        <v>30879</v>
      </c>
      <c r="C10202" s="9">
        <v>13.12</v>
      </c>
    </row>
    <row r="10203" spans="1:3" x14ac:dyDescent="0.25">
      <c r="A10203" s="7" t="str">
        <f t="shared" si="159"/>
        <v>1984.3</v>
      </c>
      <c r="B10203" s="54">
        <v>30876</v>
      </c>
      <c r="C10203" s="9">
        <v>13.12</v>
      </c>
    </row>
    <row r="10204" spans="1:3" x14ac:dyDescent="0.25">
      <c r="A10204" s="7" t="str">
        <f t="shared" si="159"/>
        <v>1984.3</v>
      </c>
      <c r="B10204" s="54">
        <v>30875</v>
      </c>
      <c r="C10204" s="9">
        <v>13.2</v>
      </c>
    </row>
    <row r="10205" spans="1:3" x14ac:dyDescent="0.25">
      <c r="A10205" s="7" t="str">
        <f t="shared" si="159"/>
        <v>1984.3</v>
      </c>
      <c r="B10205" s="54">
        <v>30874</v>
      </c>
      <c r="C10205" s="9">
        <v>13.33</v>
      </c>
    </row>
    <row r="10206" spans="1:3" x14ac:dyDescent="0.25">
      <c r="A10206" s="7" t="str">
        <f t="shared" si="159"/>
        <v>1984.3</v>
      </c>
      <c r="B10206" s="54">
        <v>30873</v>
      </c>
      <c r="C10206" s="9">
        <v>13.28</v>
      </c>
    </row>
    <row r="10207" spans="1:3" x14ac:dyDescent="0.25">
      <c r="A10207" s="7" t="str">
        <f t="shared" si="159"/>
        <v>1984.3</v>
      </c>
      <c r="B10207" s="54">
        <v>30872</v>
      </c>
      <c r="C10207" s="9">
        <v>13.28</v>
      </c>
    </row>
    <row r="10208" spans="1:3" x14ac:dyDescent="0.25">
      <c r="A10208" s="7" t="str">
        <f t="shared" si="159"/>
        <v>1984.3</v>
      </c>
      <c r="B10208" s="54">
        <v>30869</v>
      </c>
      <c r="C10208" s="9">
        <v>13.55</v>
      </c>
    </row>
    <row r="10209" spans="1:3" x14ac:dyDescent="0.25">
      <c r="A10209" s="7" t="str">
        <f t="shared" si="159"/>
        <v>1984.3</v>
      </c>
      <c r="B10209" s="54">
        <v>30868</v>
      </c>
      <c r="C10209" s="9">
        <v>13.55</v>
      </c>
    </row>
    <row r="10210" spans="1:3" x14ac:dyDescent="0.25">
      <c r="A10210" s="7" t="str">
        <f t="shared" si="159"/>
        <v>1984.3</v>
      </c>
      <c r="B10210" s="54">
        <v>30866</v>
      </c>
      <c r="C10210" s="9">
        <v>13.52</v>
      </c>
    </row>
    <row r="10211" spans="1:3" x14ac:dyDescent="0.25">
      <c r="A10211" s="7" t="str">
        <f t="shared" si="159"/>
        <v>1984.3</v>
      </c>
      <c r="B10211" s="54">
        <v>30865</v>
      </c>
      <c r="C10211" s="9">
        <v>13.64</v>
      </c>
    </row>
    <row r="10212" spans="1:3" x14ac:dyDescent="0.25">
      <c r="A10212" s="7" t="str">
        <f t="shared" si="159"/>
        <v>1984.2</v>
      </c>
      <c r="B10212" s="54">
        <v>30862</v>
      </c>
      <c r="C10212" s="9">
        <v>13.64</v>
      </c>
    </row>
    <row r="10213" spans="1:3" x14ac:dyDescent="0.25">
      <c r="A10213" s="7" t="str">
        <f t="shared" si="159"/>
        <v>1984.2</v>
      </c>
      <c r="B10213" s="54">
        <v>30861</v>
      </c>
      <c r="C10213" s="9">
        <v>13.57</v>
      </c>
    </row>
    <row r="10214" spans="1:3" x14ac:dyDescent="0.25">
      <c r="A10214" s="7" t="str">
        <f t="shared" si="159"/>
        <v>1984.2</v>
      </c>
      <c r="B10214" s="54">
        <v>30860</v>
      </c>
      <c r="C10214" s="9">
        <v>13.56</v>
      </c>
    </row>
    <row r="10215" spans="1:3" x14ac:dyDescent="0.25">
      <c r="A10215" s="7" t="str">
        <f t="shared" si="159"/>
        <v>1984.2</v>
      </c>
      <c r="B10215" s="54">
        <v>30859</v>
      </c>
      <c r="C10215" s="9">
        <v>13.6</v>
      </c>
    </row>
    <row r="10216" spans="1:3" x14ac:dyDescent="0.25">
      <c r="A10216" s="7" t="str">
        <f t="shared" si="159"/>
        <v>1984.2</v>
      </c>
      <c r="B10216" s="54">
        <v>30858</v>
      </c>
      <c r="C10216" s="9">
        <v>13.56</v>
      </c>
    </row>
    <row r="10217" spans="1:3" x14ac:dyDescent="0.25">
      <c r="A10217" s="7" t="str">
        <f t="shared" si="159"/>
        <v>1984.2</v>
      </c>
      <c r="B10217" s="54">
        <v>30855</v>
      </c>
      <c r="C10217" s="9">
        <v>13.55</v>
      </c>
    </row>
    <row r="10218" spans="1:3" x14ac:dyDescent="0.25">
      <c r="A10218" s="7" t="str">
        <f t="shared" si="159"/>
        <v>1984.2</v>
      </c>
      <c r="B10218" s="54">
        <v>30854</v>
      </c>
      <c r="C10218" s="9">
        <v>13.55</v>
      </c>
    </row>
    <row r="10219" spans="1:3" x14ac:dyDescent="0.25">
      <c r="A10219" s="7" t="str">
        <f t="shared" si="159"/>
        <v>1984.2</v>
      </c>
      <c r="B10219" s="54">
        <v>30853</v>
      </c>
      <c r="C10219" s="9">
        <v>13.49</v>
      </c>
    </row>
    <row r="10220" spans="1:3" x14ac:dyDescent="0.25">
      <c r="A10220" s="7" t="str">
        <f t="shared" si="159"/>
        <v>1984.2</v>
      </c>
      <c r="B10220" s="54">
        <v>30852</v>
      </c>
      <c r="C10220" s="9">
        <v>13.3</v>
      </c>
    </row>
    <row r="10221" spans="1:3" x14ac:dyDescent="0.25">
      <c r="A10221" s="7" t="str">
        <f t="shared" si="159"/>
        <v>1984.2</v>
      </c>
      <c r="B10221" s="54">
        <v>30851</v>
      </c>
      <c r="C10221" s="9">
        <v>13.16</v>
      </c>
    </row>
    <row r="10222" spans="1:3" x14ac:dyDescent="0.25">
      <c r="A10222" s="7" t="str">
        <f t="shared" si="159"/>
        <v>1984.2</v>
      </c>
      <c r="B10222" s="54">
        <v>30848</v>
      </c>
      <c r="C10222" s="9">
        <v>13.14</v>
      </c>
    </row>
    <row r="10223" spans="1:3" x14ac:dyDescent="0.25">
      <c r="A10223" s="7" t="str">
        <f t="shared" si="159"/>
        <v>1984.2</v>
      </c>
      <c r="B10223" s="54">
        <v>30847</v>
      </c>
      <c r="C10223" s="9">
        <v>13.28</v>
      </c>
    </row>
    <row r="10224" spans="1:3" x14ac:dyDescent="0.25">
      <c r="A10224" s="7" t="str">
        <f t="shared" si="159"/>
        <v>1984.2</v>
      </c>
      <c r="B10224" s="54">
        <v>30846</v>
      </c>
      <c r="C10224" s="9">
        <v>13.29</v>
      </c>
    </row>
    <row r="10225" spans="1:3" x14ac:dyDescent="0.25">
      <c r="A10225" s="7" t="str">
        <f t="shared" si="159"/>
        <v>1984.2</v>
      </c>
      <c r="B10225" s="54">
        <v>30845</v>
      </c>
      <c r="C10225" s="9">
        <v>13.39</v>
      </c>
    </row>
    <row r="10226" spans="1:3" x14ac:dyDescent="0.25">
      <c r="A10226" s="7" t="str">
        <f t="shared" si="159"/>
        <v>1984.2</v>
      </c>
      <c r="B10226" s="54">
        <v>30844</v>
      </c>
      <c r="C10226" s="9">
        <v>13.48</v>
      </c>
    </row>
    <row r="10227" spans="1:3" x14ac:dyDescent="0.25">
      <c r="A10227" s="7" t="str">
        <f t="shared" si="159"/>
        <v>1984.2</v>
      </c>
      <c r="B10227" s="54">
        <v>30841</v>
      </c>
      <c r="C10227" s="9">
        <v>13.42</v>
      </c>
    </row>
    <row r="10228" spans="1:3" x14ac:dyDescent="0.25">
      <c r="A10228" s="7" t="str">
        <f t="shared" si="159"/>
        <v>1984.2</v>
      </c>
      <c r="B10228" s="54">
        <v>30840</v>
      </c>
      <c r="C10228" s="9">
        <v>13.48</v>
      </c>
    </row>
    <row r="10229" spans="1:3" x14ac:dyDescent="0.25">
      <c r="A10229" s="7" t="str">
        <f t="shared" si="159"/>
        <v>1984.2</v>
      </c>
      <c r="B10229" s="54">
        <v>30839</v>
      </c>
      <c r="C10229" s="9">
        <v>13.47</v>
      </c>
    </row>
    <row r="10230" spans="1:3" x14ac:dyDescent="0.25">
      <c r="A10230" s="7" t="str">
        <f t="shared" si="159"/>
        <v>1984.2</v>
      </c>
      <c r="B10230" s="54">
        <v>30838</v>
      </c>
      <c r="C10230" s="9">
        <v>13.35</v>
      </c>
    </row>
    <row r="10231" spans="1:3" x14ac:dyDescent="0.25">
      <c r="A10231" s="7" t="str">
        <f t="shared" si="159"/>
        <v>1984.2</v>
      </c>
      <c r="B10231" s="54">
        <v>30837</v>
      </c>
      <c r="C10231" s="9">
        <v>13.37</v>
      </c>
    </row>
    <row r="10232" spans="1:3" x14ac:dyDescent="0.25">
      <c r="A10232" s="7" t="str">
        <f t="shared" si="159"/>
        <v>1984.2</v>
      </c>
      <c r="B10232" s="54">
        <v>30834</v>
      </c>
      <c r="C10232" s="9">
        <v>13.58</v>
      </c>
    </row>
    <row r="10233" spans="1:3" x14ac:dyDescent="0.25">
      <c r="A10233" s="7" t="str">
        <f t="shared" si="159"/>
        <v>1984.2</v>
      </c>
      <c r="B10233" s="54">
        <v>30833</v>
      </c>
      <c r="C10233" s="9">
        <v>13.84</v>
      </c>
    </row>
    <row r="10234" spans="1:3" x14ac:dyDescent="0.25">
      <c r="A10234" s="7" t="str">
        <f t="shared" si="159"/>
        <v>1984.2</v>
      </c>
      <c r="B10234" s="54">
        <v>30832</v>
      </c>
      <c r="C10234" s="9">
        <v>13.94</v>
      </c>
    </row>
    <row r="10235" spans="1:3" x14ac:dyDescent="0.25">
      <c r="A10235" s="7" t="str">
        <f t="shared" si="159"/>
        <v>1984.2</v>
      </c>
      <c r="B10235" s="54">
        <v>30831</v>
      </c>
      <c r="C10235" s="9">
        <v>13.85</v>
      </c>
    </row>
    <row r="10236" spans="1:3" x14ac:dyDescent="0.25">
      <c r="A10236" s="7" t="str">
        <f t="shared" si="159"/>
        <v>1984.2</v>
      </c>
      <c r="B10236" s="54">
        <v>30827</v>
      </c>
      <c r="C10236" s="9">
        <v>13.72</v>
      </c>
    </row>
    <row r="10237" spans="1:3" x14ac:dyDescent="0.25">
      <c r="A10237" s="7" t="str">
        <f t="shared" si="159"/>
        <v>1984.2</v>
      </c>
      <c r="B10237" s="54">
        <v>30826</v>
      </c>
      <c r="C10237" s="9">
        <v>13.73</v>
      </c>
    </row>
    <row r="10238" spans="1:3" x14ac:dyDescent="0.25">
      <c r="A10238" s="7" t="str">
        <f t="shared" si="159"/>
        <v>1984.2</v>
      </c>
      <c r="B10238" s="54">
        <v>30825</v>
      </c>
      <c r="C10238" s="9">
        <v>13.56</v>
      </c>
    </row>
    <row r="10239" spans="1:3" x14ac:dyDescent="0.25">
      <c r="A10239" s="7" t="str">
        <f t="shared" si="159"/>
        <v>1984.2</v>
      </c>
      <c r="B10239" s="54">
        <v>30824</v>
      </c>
      <c r="C10239" s="9">
        <v>13.53</v>
      </c>
    </row>
    <row r="10240" spans="1:3" x14ac:dyDescent="0.25">
      <c r="A10240" s="7" t="str">
        <f t="shared" si="159"/>
        <v>1984.2</v>
      </c>
      <c r="B10240" s="54">
        <v>30823</v>
      </c>
      <c r="C10240" s="9">
        <v>13.46</v>
      </c>
    </row>
    <row r="10241" spans="1:3" x14ac:dyDescent="0.25">
      <c r="A10241" s="7" t="str">
        <f t="shared" si="159"/>
        <v>1984.2</v>
      </c>
      <c r="B10241" s="54">
        <v>30820</v>
      </c>
      <c r="C10241" s="9">
        <v>13.46</v>
      </c>
    </row>
    <row r="10242" spans="1:3" x14ac:dyDescent="0.25">
      <c r="A10242" s="7" t="str">
        <f t="shared" si="159"/>
        <v>1984.2</v>
      </c>
      <c r="B10242" s="54">
        <v>30819</v>
      </c>
      <c r="C10242" s="9">
        <v>13.57</v>
      </c>
    </row>
    <row r="10243" spans="1:3" x14ac:dyDescent="0.25">
      <c r="A10243" s="7" t="str">
        <f t="shared" si="159"/>
        <v>1984.2</v>
      </c>
      <c r="B10243" s="54">
        <v>30818</v>
      </c>
      <c r="C10243" s="9">
        <v>13.46</v>
      </c>
    </row>
    <row r="10244" spans="1:3" x14ac:dyDescent="0.25">
      <c r="A10244" s="7" t="str">
        <f t="shared" ref="A10244:A10307" si="160">YEAR(B10244)&amp;"."&amp;INT((MONTH(B10244)-1)/3)+1</f>
        <v>1984.2</v>
      </c>
      <c r="B10244" s="54">
        <v>30817</v>
      </c>
      <c r="C10244" s="9">
        <v>13.5</v>
      </c>
    </row>
    <row r="10245" spans="1:3" x14ac:dyDescent="0.25">
      <c r="A10245" s="7" t="str">
        <f t="shared" si="160"/>
        <v>1984.2</v>
      </c>
      <c r="B10245" s="54">
        <v>30816</v>
      </c>
      <c r="C10245" s="9">
        <v>13.62</v>
      </c>
    </row>
    <row r="10246" spans="1:3" x14ac:dyDescent="0.25">
      <c r="A10246" s="7" t="str">
        <f t="shared" si="160"/>
        <v>1984.2</v>
      </c>
      <c r="B10246" s="54">
        <v>30813</v>
      </c>
      <c r="C10246" s="9">
        <v>13.51</v>
      </c>
    </row>
    <row r="10247" spans="1:3" x14ac:dyDescent="0.25">
      <c r="A10247" s="7" t="str">
        <f t="shared" si="160"/>
        <v>1984.2</v>
      </c>
      <c r="B10247" s="54">
        <v>30812</v>
      </c>
      <c r="C10247" s="9">
        <v>13.3</v>
      </c>
    </row>
    <row r="10248" spans="1:3" x14ac:dyDescent="0.25">
      <c r="A10248" s="7" t="str">
        <f t="shared" si="160"/>
        <v>1984.2</v>
      </c>
      <c r="B10248" s="54">
        <v>30811</v>
      </c>
      <c r="C10248" s="9">
        <v>13.26</v>
      </c>
    </row>
    <row r="10249" spans="1:3" x14ac:dyDescent="0.25">
      <c r="A10249" s="7" t="str">
        <f t="shared" si="160"/>
        <v>1984.2</v>
      </c>
      <c r="B10249" s="54">
        <v>30810</v>
      </c>
      <c r="C10249" s="9">
        <v>13.12</v>
      </c>
    </row>
    <row r="10250" spans="1:3" x14ac:dyDescent="0.25">
      <c r="A10250" s="7" t="str">
        <f t="shared" si="160"/>
        <v>1984.2</v>
      </c>
      <c r="B10250" s="54">
        <v>30809</v>
      </c>
      <c r="C10250" s="9">
        <v>13.17</v>
      </c>
    </row>
    <row r="10251" spans="1:3" x14ac:dyDescent="0.25">
      <c r="A10251" s="7" t="str">
        <f t="shared" si="160"/>
        <v>1984.2</v>
      </c>
      <c r="B10251" s="54">
        <v>30806</v>
      </c>
      <c r="C10251" s="9">
        <v>13.08</v>
      </c>
    </row>
    <row r="10252" spans="1:3" x14ac:dyDescent="0.25">
      <c r="A10252" s="7" t="str">
        <f t="shared" si="160"/>
        <v>1984.2</v>
      </c>
      <c r="B10252" s="54">
        <v>30805</v>
      </c>
      <c r="C10252" s="9">
        <v>12.92</v>
      </c>
    </row>
    <row r="10253" spans="1:3" x14ac:dyDescent="0.25">
      <c r="A10253" s="7" t="str">
        <f t="shared" si="160"/>
        <v>1984.2</v>
      </c>
      <c r="B10253" s="54">
        <v>30804</v>
      </c>
      <c r="C10253" s="9">
        <v>12.9</v>
      </c>
    </row>
    <row r="10254" spans="1:3" x14ac:dyDescent="0.25">
      <c r="A10254" s="7" t="str">
        <f t="shared" si="160"/>
        <v>1984.2</v>
      </c>
      <c r="B10254" s="54">
        <v>30803</v>
      </c>
      <c r="C10254" s="9">
        <v>12.87</v>
      </c>
    </row>
    <row r="10255" spans="1:3" x14ac:dyDescent="0.25">
      <c r="A10255" s="7" t="str">
        <f t="shared" si="160"/>
        <v>1984.2</v>
      </c>
      <c r="B10255" s="54">
        <v>30802</v>
      </c>
      <c r="C10255" s="9">
        <v>12.86</v>
      </c>
    </row>
    <row r="10256" spans="1:3" x14ac:dyDescent="0.25">
      <c r="A10256" s="7" t="str">
        <f t="shared" si="160"/>
        <v>1984.2</v>
      </c>
      <c r="B10256" s="54">
        <v>30799</v>
      </c>
      <c r="C10256" s="9">
        <v>12.82</v>
      </c>
    </row>
    <row r="10257" spans="1:3" x14ac:dyDescent="0.25">
      <c r="A10257" s="7" t="str">
        <f t="shared" si="160"/>
        <v>1984.2</v>
      </c>
      <c r="B10257" s="54">
        <v>30798</v>
      </c>
      <c r="C10257" s="9">
        <v>12.68</v>
      </c>
    </row>
    <row r="10258" spans="1:3" x14ac:dyDescent="0.25">
      <c r="A10258" s="7" t="str">
        <f t="shared" si="160"/>
        <v>1984.2</v>
      </c>
      <c r="B10258" s="54">
        <v>30797</v>
      </c>
      <c r="C10258" s="9">
        <v>12.71</v>
      </c>
    </row>
    <row r="10259" spans="1:3" x14ac:dyDescent="0.25">
      <c r="A10259" s="7" t="str">
        <f t="shared" si="160"/>
        <v>1984.2</v>
      </c>
      <c r="B10259" s="54">
        <v>30796</v>
      </c>
      <c r="C10259" s="9">
        <v>12.75</v>
      </c>
    </row>
    <row r="10260" spans="1:3" x14ac:dyDescent="0.25">
      <c r="A10260" s="7" t="str">
        <f t="shared" si="160"/>
        <v>1984.2</v>
      </c>
      <c r="B10260" s="54">
        <v>30795</v>
      </c>
      <c r="C10260" s="9">
        <v>12.82</v>
      </c>
    </row>
    <row r="10261" spans="1:3" x14ac:dyDescent="0.25">
      <c r="A10261" s="7" t="str">
        <f t="shared" si="160"/>
        <v>1984.2</v>
      </c>
      <c r="B10261" s="54">
        <v>30791</v>
      </c>
      <c r="C10261" s="9">
        <v>12.81</v>
      </c>
    </row>
    <row r="10262" spans="1:3" x14ac:dyDescent="0.25">
      <c r="A10262" s="7" t="str">
        <f t="shared" si="160"/>
        <v>1984.2</v>
      </c>
      <c r="B10262" s="54">
        <v>30790</v>
      </c>
      <c r="C10262" s="9">
        <v>12.73</v>
      </c>
    </row>
    <row r="10263" spans="1:3" x14ac:dyDescent="0.25">
      <c r="A10263" s="7" t="str">
        <f t="shared" si="160"/>
        <v>1984.2</v>
      </c>
      <c r="B10263" s="54">
        <v>30789</v>
      </c>
      <c r="C10263" s="9">
        <v>12.62</v>
      </c>
    </row>
    <row r="10264" spans="1:3" x14ac:dyDescent="0.25">
      <c r="A10264" s="7" t="str">
        <f t="shared" si="160"/>
        <v>1984.2</v>
      </c>
      <c r="B10264" s="54">
        <v>30788</v>
      </c>
      <c r="C10264" s="9">
        <v>12.65</v>
      </c>
    </row>
    <row r="10265" spans="1:3" x14ac:dyDescent="0.25">
      <c r="A10265" s="7" t="str">
        <f t="shared" si="160"/>
        <v>1984.2</v>
      </c>
      <c r="B10265" s="54">
        <v>30785</v>
      </c>
      <c r="C10265" s="9">
        <v>12.58</v>
      </c>
    </row>
    <row r="10266" spans="1:3" x14ac:dyDescent="0.25">
      <c r="A10266" s="7" t="str">
        <f t="shared" si="160"/>
        <v>1984.2</v>
      </c>
      <c r="B10266" s="54">
        <v>30784</v>
      </c>
      <c r="C10266" s="9">
        <v>12.41</v>
      </c>
    </row>
    <row r="10267" spans="1:3" x14ac:dyDescent="0.25">
      <c r="A10267" s="7" t="str">
        <f t="shared" si="160"/>
        <v>1984.2</v>
      </c>
      <c r="B10267" s="54">
        <v>30783</v>
      </c>
      <c r="C10267" s="9">
        <v>12.51</v>
      </c>
    </row>
    <row r="10268" spans="1:3" x14ac:dyDescent="0.25">
      <c r="A10268" s="7" t="str">
        <f t="shared" si="160"/>
        <v>1984.2</v>
      </c>
      <c r="B10268" s="54">
        <v>30782</v>
      </c>
      <c r="C10268" s="9">
        <v>12.54</v>
      </c>
    </row>
    <row r="10269" spans="1:3" x14ac:dyDescent="0.25">
      <c r="A10269" s="7" t="str">
        <f t="shared" si="160"/>
        <v>1984.2</v>
      </c>
      <c r="B10269" s="54">
        <v>30781</v>
      </c>
      <c r="C10269" s="9">
        <v>12.48</v>
      </c>
    </row>
    <row r="10270" spans="1:3" x14ac:dyDescent="0.25">
      <c r="A10270" s="7" t="str">
        <f t="shared" si="160"/>
        <v>1984.2</v>
      </c>
      <c r="B10270" s="54">
        <v>30778</v>
      </c>
      <c r="C10270" s="9">
        <v>12.5</v>
      </c>
    </row>
    <row r="10271" spans="1:3" x14ac:dyDescent="0.25">
      <c r="A10271" s="7" t="str">
        <f t="shared" si="160"/>
        <v>1984.2</v>
      </c>
      <c r="B10271" s="54">
        <v>30777</v>
      </c>
      <c r="C10271" s="9">
        <v>12.67</v>
      </c>
    </row>
    <row r="10272" spans="1:3" x14ac:dyDescent="0.25">
      <c r="A10272" s="7" t="str">
        <f t="shared" si="160"/>
        <v>1984.2</v>
      </c>
      <c r="B10272" s="54">
        <v>30776</v>
      </c>
      <c r="C10272" s="9">
        <v>12.67</v>
      </c>
    </row>
    <row r="10273" spans="1:3" x14ac:dyDescent="0.25">
      <c r="A10273" s="7" t="str">
        <f t="shared" si="160"/>
        <v>1984.2</v>
      </c>
      <c r="B10273" s="54">
        <v>30775</v>
      </c>
      <c r="C10273" s="9">
        <v>12.63</v>
      </c>
    </row>
    <row r="10274" spans="1:3" x14ac:dyDescent="0.25">
      <c r="A10274" s="7" t="str">
        <f t="shared" si="160"/>
        <v>1984.2</v>
      </c>
      <c r="B10274" s="54">
        <v>30774</v>
      </c>
      <c r="C10274" s="9">
        <v>12.55</v>
      </c>
    </row>
    <row r="10275" spans="1:3" x14ac:dyDescent="0.25">
      <c r="A10275" s="7" t="str">
        <f t="shared" si="160"/>
        <v>1984.1</v>
      </c>
      <c r="B10275" s="54">
        <v>30771</v>
      </c>
      <c r="C10275" s="9">
        <v>12.52</v>
      </c>
    </row>
    <row r="10276" spans="1:3" x14ac:dyDescent="0.25">
      <c r="A10276" s="7" t="str">
        <f t="shared" si="160"/>
        <v>1984.1</v>
      </c>
      <c r="B10276" s="54">
        <v>30770</v>
      </c>
      <c r="C10276" s="9">
        <v>12.42</v>
      </c>
    </row>
    <row r="10277" spans="1:3" x14ac:dyDescent="0.25">
      <c r="A10277" s="7" t="str">
        <f t="shared" si="160"/>
        <v>1984.1</v>
      </c>
      <c r="B10277" s="54">
        <v>30769</v>
      </c>
      <c r="C10277" s="9">
        <v>12.44</v>
      </c>
    </row>
    <row r="10278" spans="1:3" x14ac:dyDescent="0.25">
      <c r="A10278" s="7" t="str">
        <f t="shared" si="160"/>
        <v>1984.1</v>
      </c>
      <c r="B10278" s="54">
        <v>30768</v>
      </c>
      <c r="C10278" s="9">
        <v>12.5</v>
      </c>
    </row>
    <row r="10279" spans="1:3" x14ac:dyDescent="0.25">
      <c r="A10279" s="7" t="str">
        <f t="shared" si="160"/>
        <v>1984.1</v>
      </c>
      <c r="B10279" s="54">
        <v>30767</v>
      </c>
      <c r="C10279" s="9">
        <v>12.48</v>
      </c>
    </row>
    <row r="10280" spans="1:3" x14ac:dyDescent="0.25">
      <c r="A10280" s="7" t="str">
        <f t="shared" si="160"/>
        <v>1984.1</v>
      </c>
      <c r="B10280" s="54">
        <v>30764</v>
      </c>
      <c r="C10280" s="9">
        <v>12.5</v>
      </c>
    </row>
    <row r="10281" spans="1:3" x14ac:dyDescent="0.25">
      <c r="A10281" s="7" t="str">
        <f t="shared" si="160"/>
        <v>1984.1</v>
      </c>
      <c r="B10281" s="54">
        <v>30763</v>
      </c>
      <c r="C10281" s="9">
        <v>12.53</v>
      </c>
    </row>
    <row r="10282" spans="1:3" x14ac:dyDescent="0.25">
      <c r="A10282" s="7" t="str">
        <f t="shared" si="160"/>
        <v>1984.1</v>
      </c>
      <c r="B10282" s="54">
        <v>30762</v>
      </c>
      <c r="C10282" s="9">
        <v>12.53</v>
      </c>
    </row>
    <row r="10283" spans="1:3" x14ac:dyDescent="0.25">
      <c r="A10283" s="7" t="str">
        <f t="shared" si="160"/>
        <v>1984.1</v>
      </c>
      <c r="B10283" s="54">
        <v>30761</v>
      </c>
      <c r="C10283" s="9">
        <v>12.51</v>
      </c>
    </row>
    <row r="10284" spans="1:3" x14ac:dyDescent="0.25">
      <c r="A10284" s="7" t="str">
        <f t="shared" si="160"/>
        <v>1984.1</v>
      </c>
      <c r="B10284" s="54">
        <v>30760</v>
      </c>
      <c r="C10284" s="9">
        <v>12.53</v>
      </c>
    </row>
    <row r="10285" spans="1:3" x14ac:dyDescent="0.25">
      <c r="A10285" s="7" t="str">
        <f t="shared" si="160"/>
        <v>1984.1</v>
      </c>
      <c r="B10285" s="54">
        <v>30757</v>
      </c>
      <c r="C10285" s="9">
        <v>12.43</v>
      </c>
    </row>
    <row r="10286" spans="1:3" x14ac:dyDescent="0.25">
      <c r="A10286" s="7" t="str">
        <f t="shared" si="160"/>
        <v>1984.1</v>
      </c>
      <c r="B10286" s="54">
        <v>30756</v>
      </c>
      <c r="C10286" s="9">
        <v>12.39</v>
      </c>
    </row>
    <row r="10287" spans="1:3" x14ac:dyDescent="0.25">
      <c r="A10287" s="7" t="str">
        <f t="shared" si="160"/>
        <v>1984.1</v>
      </c>
      <c r="B10287" s="54">
        <v>30755</v>
      </c>
      <c r="C10287" s="9">
        <v>12.4</v>
      </c>
    </row>
    <row r="10288" spans="1:3" x14ac:dyDescent="0.25">
      <c r="A10288" s="7" t="str">
        <f t="shared" si="160"/>
        <v>1984.1</v>
      </c>
      <c r="B10288" s="54">
        <v>30754</v>
      </c>
      <c r="C10288" s="9">
        <v>12.37</v>
      </c>
    </row>
    <row r="10289" spans="1:3" x14ac:dyDescent="0.25">
      <c r="A10289" s="7" t="str">
        <f t="shared" si="160"/>
        <v>1984.1</v>
      </c>
      <c r="B10289" s="54">
        <v>30753</v>
      </c>
      <c r="C10289" s="9">
        <v>12.33</v>
      </c>
    </row>
    <row r="10290" spans="1:3" x14ac:dyDescent="0.25">
      <c r="A10290" s="7" t="str">
        <f t="shared" si="160"/>
        <v>1984.1</v>
      </c>
      <c r="B10290" s="54">
        <v>30750</v>
      </c>
      <c r="C10290" s="9">
        <v>12.35</v>
      </c>
    </row>
    <row r="10291" spans="1:3" x14ac:dyDescent="0.25">
      <c r="A10291" s="7" t="str">
        <f t="shared" si="160"/>
        <v>1984.1</v>
      </c>
      <c r="B10291" s="54">
        <v>30749</v>
      </c>
      <c r="C10291" s="9">
        <v>12.33</v>
      </c>
    </row>
    <row r="10292" spans="1:3" x14ac:dyDescent="0.25">
      <c r="A10292" s="7" t="str">
        <f t="shared" si="160"/>
        <v>1984.1</v>
      </c>
      <c r="B10292" s="54">
        <v>30748</v>
      </c>
      <c r="C10292" s="9">
        <v>12.31</v>
      </c>
    </row>
    <row r="10293" spans="1:3" x14ac:dyDescent="0.25">
      <c r="A10293" s="7" t="str">
        <f t="shared" si="160"/>
        <v>1984.1</v>
      </c>
      <c r="B10293" s="54">
        <v>30747</v>
      </c>
      <c r="C10293" s="9">
        <v>12.19</v>
      </c>
    </row>
    <row r="10294" spans="1:3" x14ac:dyDescent="0.25">
      <c r="A10294" s="7" t="str">
        <f t="shared" si="160"/>
        <v>1984.1</v>
      </c>
      <c r="B10294" s="54">
        <v>30746</v>
      </c>
      <c r="C10294" s="9">
        <v>12.17</v>
      </c>
    </row>
    <row r="10295" spans="1:3" x14ac:dyDescent="0.25">
      <c r="A10295" s="7" t="str">
        <f t="shared" si="160"/>
        <v>1984.1</v>
      </c>
      <c r="B10295" s="54">
        <v>30743</v>
      </c>
      <c r="C10295" s="9">
        <v>12.05</v>
      </c>
    </row>
    <row r="10296" spans="1:3" x14ac:dyDescent="0.25">
      <c r="A10296" s="7" t="str">
        <f t="shared" si="160"/>
        <v>1984.1</v>
      </c>
      <c r="B10296" s="54">
        <v>30742</v>
      </c>
      <c r="C10296" s="9">
        <v>12.16</v>
      </c>
    </row>
    <row r="10297" spans="1:3" x14ac:dyDescent="0.25">
      <c r="A10297" s="7" t="str">
        <f t="shared" si="160"/>
        <v>1984.1</v>
      </c>
      <c r="B10297" s="54">
        <v>30741</v>
      </c>
      <c r="C10297" s="9">
        <v>12.14</v>
      </c>
    </row>
    <row r="10298" spans="1:3" x14ac:dyDescent="0.25">
      <c r="A10298" s="7" t="str">
        <f t="shared" si="160"/>
        <v>1984.1</v>
      </c>
      <c r="B10298" s="54">
        <v>30740</v>
      </c>
      <c r="C10298" s="9">
        <v>12.22</v>
      </c>
    </row>
    <row r="10299" spans="1:3" x14ac:dyDescent="0.25">
      <c r="A10299" s="7" t="str">
        <f t="shared" si="160"/>
        <v>1984.1</v>
      </c>
      <c r="B10299" s="54">
        <v>30739</v>
      </c>
      <c r="C10299" s="9">
        <v>12.16</v>
      </c>
    </row>
    <row r="10300" spans="1:3" x14ac:dyDescent="0.25">
      <c r="A10300" s="7" t="str">
        <f t="shared" si="160"/>
        <v>1984.1</v>
      </c>
      <c r="B10300" s="54">
        <v>30736</v>
      </c>
      <c r="C10300" s="9">
        <v>12.1</v>
      </c>
    </row>
    <row r="10301" spans="1:3" x14ac:dyDescent="0.25">
      <c r="A10301" s="7" t="str">
        <f t="shared" si="160"/>
        <v>1984.1</v>
      </c>
      <c r="B10301" s="54">
        <v>30735</v>
      </c>
      <c r="C10301" s="9">
        <v>12.17</v>
      </c>
    </row>
    <row r="10302" spans="1:3" x14ac:dyDescent="0.25">
      <c r="A10302" s="7" t="str">
        <f t="shared" si="160"/>
        <v>1984.1</v>
      </c>
      <c r="B10302" s="54">
        <v>30734</v>
      </c>
      <c r="C10302" s="9">
        <v>12.06</v>
      </c>
    </row>
    <row r="10303" spans="1:3" x14ac:dyDescent="0.25">
      <c r="A10303" s="7" t="str">
        <f t="shared" si="160"/>
        <v>1984.1</v>
      </c>
      <c r="B10303" s="54">
        <v>30733</v>
      </c>
      <c r="C10303" s="9">
        <v>12.02</v>
      </c>
    </row>
    <row r="10304" spans="1:3" x14ac:dyDescent="0.25">
      <c r="A10304" s="7" t="str">
        <f t="shared" si="160"/>
        <v>1984.1</v>
      </c>
      <c r="B10304" s="54">
        <v>30729</v>
      </c>
      <c r="C10304" s="9">
        <v>12.02</v>
      </c>
    </row>
    <row r="10305" spans="1:3" x14ac:dyDescent="0.25">
      <c r="A10305" s="7" t="str">
        <f t="shared" si="160"/>
        <v>1984.1</v>
      </c>
      <c r="B10305" s="54">
        <v>30728</v>
      </c>
      <c r="C10305" s="9">
        <v>11.94</v>
      </c>
    </row>
    <row r="10306" spans="1:3" x14ac:dyDescent="0.25">
      <c r="A10306" s="7" t="str">
        <f t="shared" si="160"/>
        <v>1984.1</v>
      </c>
      <c r="B10306" s="54">
        <v>30727</v>
      </c>
      <c r="C10306" s="9">
        <v>11.92</v>
      </c>
    </row>
    <row r="10307" spans="1:3" x14ac:dyDescent="0.25">
      <c r="A10307" s="7" t="str">
        <f t="shared" si="160"/>
        <v>1984.1</v>
      </c>
      <c r="B10307" s="54">
        <v>30726</v>
      </c>
      <c r="C10307" s="9">
        <v>11.95</v>
      </c>
    </row>
    <row r="10308" spans="1:3" x14ac:dyDescent="0.25">
      <c r="A10308" s="7" t="str">
        <f t="shared" ref="A10308:A10371" si="161">YEAR(B10308)&amp;"."&amp;INT((MONTH(B10308)-1)/3)+1</f>
        <v>1984.1</v>
      </c>
      <c r="B10308" s="54">
        <v>30722</v>
      </c>
      <c r="C10308" s="9">
        <v>11.92</v>
      </c>
    </row>
    <row r="10309" spans="1:3" x14ac:dyDescent="0.25">
      <c r="A10309" s="7" t="str">
        <f t="shared" si="161"/>
        <v>1984.1</v>
      </c>
      <c r="B10309" s="54">
        <v>30721</v>
      </c>
      <c r="C10309" s="9">
        <v>11.84</v>
      </c>
    </row>
    <row r="10310" spans="1:3" x14ac:dyDescent="0.25">
      <c r="A10310" s="7" t="str">
        <f t="shared" si="161"/>
        <v>1984.1</v>
      </c>
      <c r="B10310" s="54">
        <v>30720</v>
      </c>
      <c r="C10310" s="9">
        <v>11.83</v>
      </c>
    </row>
    <row r="10311" spans="1:3" x14ac:dyDescent="0.25">
      <c r="A10311" s="7" t="str">
        <f t="shared" si="161"/>
        <v>1984.1</v>
      </c>
      <c r="B10311" s="54">
        <v>30719</v>
      </c>
      <c r="C10311" s="9">
        <v>11.79</v>
      </c>
    </row>
    <row r="10312" spans="1:3" x14ac:dyDescent="0.25">
      <c r="A10312" s="7" t="str">
        <f t="shared" si="161"/>
        <v>1984.1</v>
      </c>
      <c r="B10312" s="54">
        <v>30718</v>
      </c>
      <c r="C10312" s="9">
        <v>11.79</v>
      </c>
    </row>
    <row r="10313" spans="1:3" x14ac:dyDescent="0.25">
      <c r="A10313" s="7" t="str">
        <f t="shared" si="161"/>
        <v>1984.1</v>
      </c>
      <c r="B10313" s="54">
        <v>30715</v>
      </c>
      <c r="C10313" s="9">
        <v>11.72</v>
      </c>
    </row>
    <row r="10314" spans="1:3" x14ac:dyDescent="0.25">
      <c r="A10314" s="7" t="str">
        <f t="shared" si="161"/>
        <v>1984.1</v>
      </c>
      <c r="B10314" s="54">
        <v>30714</v>
      </c>
      <c r="C10314" s="9">
        <v>11.71</v>
      </c>
    </row>
    <row r="10315" spans="1:3" x14ac:dyDescent="0.25">
      <c r="A10315" s="7" t="str">
        <f t="shared" si="161"/>
        <v>1984.1</v>
      </c>
      <c r="B10315" s="54">
        <v>30713</v>
      </c>
      <c r="C10315" s="9">
        <v>11.74</v>
      </c>
    </row>
    <row r="10316" spans="1:3" x14ac:dyDescent="0.25">
      <c r="A10316" s="7" t="str">
        <f t="shared" si="161"/>
        <v>1984.1</v>
      </c>
      <c r="B10316" s="54">
        <v>30712</v>
      </c>
      <c r="C10316" s="9">
        <v>11.78</v>
      </c>
    </row>
    <row r="10317" spans="1:3" x14ac:dyDescent="0.25">
      <c r="A10317" s="7" t="str">
        <f t="shared" si="161"/>
        <v>1984.1</v>
      </c>
      <c r="B10317" s="54">
        <v>30711</v>
      </c>
      <c r="C10317" s="9">
        <v>11.74</v>
      </c>
    </row>
    <row r="10318" spans="1:3" x14ac:dyDescent="0.25">
      <c r="A10318" s="7" t="str">
        <f t="shared" si="161"/>
        <v>1984.1</v>
      </c>
      <c r="B10318" s="54">
        <v>30708</v>
      </c>
      <c r="C10318" s="9">
        <v>11.73</v>
      </c>
    </row>
    <row r="10319" spans="1:3" x14ac:dyDescent="0.25">
      <c r="A10319" s="7" t="str">
        <f t="shared" si="161"/>
        <v>1984.1</v>
      </c>
      <c r="B10319" s="54">
        <v>30707</v>
      </c>
      <c r="C10319" s="9">
        <v>11.7</v>
      </c>
    </row>
    <row r="10320" spans="1:3" x14ac:dyDescent="0.25">
      <c r="A10320" s="7" t="str">
        <f t="shared" si="161"/>
        <v>1984.1</v>
      </c>
      <c r="B10320" s="54">
        <v>30706</v>
      </c>
      <c r="C10320" s="9">
        <v>11.72</v>
      </c>
    </row>
    <row r="10321" spans="1:3" x14ac:dyDescent="0.25">
      <c r="A10321" s="7" t="str">
        <f t="shared" si="161"/>
        <v>1984.1</v>
      </c>
      <c r="B10321" s="54">
        <v>30705</v>
      </c>
      <c r="C10321" s="9">
        <v>11.69</v>
      </c>
    </row>
    <row r="10322" spans="1:3" x14ac:dyDescent="0.25">
      <c r="A10322" s="7" t="str">
        <f t="shared" si="161"/>
        <v>1984.1</v>
      </c>
      <c r="B10322" s="54">
        <v>30704</v>
      </c>
      <c r="C10322" s="9">
        <v>11.69</v>
      </c>
    </row>
    <row r="10323" spans="1:3" x14ac:dyDescent="0.25">
      <c r="A10323" s="7" t="str">
        <f t="shared" si="161"/>
        <v>1984.1</v>
      </c>
      <c r="B10323" s="54">
        <v>30701</v>
      </c>
      <c r="C10323" s="9">
        <v>11.71</v>
      </c>
    </row>
    <row r="10324" spans="1:3" x14ac:dyDescent="0.25">
      <c r="A10324" s="7" t="str">
        <f t="shared" si="161"/>
        <v>1984.1</v>
      </c>
      <c r="B10324" s="54">
        <v>30700</v>
      </c>
      <c r="C10324" s="9">
        <v>11.68</v>
      </c>
    </row>
    <row r="10325" spans="1:3" x14ac:dyDescent="0.25">
      <c r="A10325" s="7" t="str">
        <f t="shared" si="161"/>
        <v>1984.1</v>
      </c>
      <c r="B10325" s="54">
        <v>30699</v>
      </c>
      <c r="C10325" s="9">
        <v>11.7</v>
      </c>
    </row>
    <row r="10326" spans="1:3" x14ac:dyDescent="0.25">
      <c r="A10326" s="7" t="str">
        <f t="shared" si="161"/>
        <v>1984.1</v>
      </c>
      <c r="B10326" s="54">
        <v>30698</v>
      </c>
      <c r="C10326" s="9">
        <v>11.65</v>
      </c>
    </row>
    <row r="10327" spans="1:3" x14ac:dyDescent="0.25">
      <c r="A10327" s="7" t="str">
        <f t="shared" si="161"/>
        <v>1984.1</v>
      </c>
      <c r="B10327" s="54">
        <v>30697</v>
      </c>
      <c r="C10327" s="9">
        <v>11.62</v>
      </c>
    </row>
    <row r="10328" spans="1:3" x14ac:dyDescent="0.25">
      <c r="A10328" s="7" t="str">
        <f t="shared" si="161"/>
        <v>1984.1</v>
      </c>
      <c r="B10328" s="54">
        <v>30694</v>
      </c>
      <c r="C10328" s="9">
        <v>11.67</v>
      </c>
    </row>
    <row r="10329" spans="1:3" x14ac:dyDescent="0.25">
      <c r="A10329" s="7" t="str">
        <f t="shared" si="161"/>
        <v>1984.1</v>
      </c>
      <c r="B10329" s="54">
        <v>30693</v>
      </c>
      <c r="C10329" s="9">
        <v>11.81</v>
      </c>
    </row>
    <row r="10330" spans="1:3" x14ac:dyDescent="0.25">
      <c r="A10330" s="7" t="str">
        <f t="shared" si="161"/>
        <v>1984.1</v>
      </c>
      <c r="B10330" s="54">
        <v>30692</v>
      </c>
      <c r="C10330" s="9">
        <v>11.83</v>
      </c>
    </row>
    <row r="10331" spans="1:3" x14ac:dyDescent="0.25">
      <c r="A10331" s="7" t="str">
        <f t="shared" si="161"/>
        <v>1984.1</v>
      </c>
      <c r="B10331" s="54">
        <v>30691</v>
      </c>
      <c r="C10331" s="9">
        <v>11.79</v>
      </c>
    </row>
    <row r="10332" spans="1:3" x14ac:dyDescent="0.25">
      <c r="A10332" s="7" t="str">
        <f t="shared" si="161"/>
        <v>1984.1</v>
      </c>
      <c r="B10332" s="54">
        <v>30690</v>
      </c>
      <c r="C10332" s="9">
        <v>11.84</v>
      </c>
    </row>
    <row r="10333" spans="1:3" x14ac:dyDescent="0.25">
      <c r="A10333" s="7" t="str">
        <f t="shared" si="161"/>
        <v>1984.1</v>
      </c>
      <c r="B10333" s="54">
        <v>30687</v>
      </c>
      <c r="C10333" s="9">
        <v>11.82</v>
      </c>
    </row>
    <row r="10334" spans="1:3" x14ac:dyDescent="0.25">
      <c r="A10334" s="7" t="str">
        <f t="shared" si="161"/>
        <v>1984.1</v>
      </c>
      <c r="B10334" s="54">
        <v>30686</v>
      </c>
      <c r="C10334" s="9">
        <v>11.84</v>
      </c>
    </row>
    <row r="10335" spans="1:3" x14ac:dyDescent="0.25">
      <c r="A10335" s="7" t="str">
        <f t="shared" si="161"/>
        <v>1984.1</v>
      </c>
      <c r="B10335" s="54">
        <v>30685</v>
      </c>
      <c r="C10335" s="9">
        <v>11.83</v>
      </c>
    </row>
    <row r="10336" spans="1:3" x14ac:dyDescent="0.25">
      <c r="A10336" s="7" t="str">
        <f t="shared" si="161"/>
        <v>1984.1</v>
      </c>
      <c r="B10336" s="54">
        <v>30684</v>
      </c>
      <c r="C10336" s="9">
        <v>11.93</v>
      </c>
    </row>
    <row r="10337" spans="1:3" x14ac:dyDescent="0.25">
      <c r="A10337" s="7" t="str">
        <f t="shared" si="161"/>
        <v>1983.4</v>
      </c>
      <c r="B10337" s="54">
        <v>30680</v>
      </c>
      <c r="C10337" s="9">
        <v>11.87</v>
      </c>
    </row>
    <row r="10338" spans="1:3" x14ac:dyDescent="0.25">
      <c r="A10338" s="7" t="str">
        <f t="shared" si="161"/>
        <v>1983.4</v>
      </c>
      <c r="B10338" s="54">
        <v>30679</v>
      </c>
      <c r="C10338" s="9">
        <v>11.84</v>
      </c>
    </row>
    <row r="10339" spans="1:3" x14ac:dyDescent="0.25">
      <c r="A10339" s="7" t="str">
        <f t="shared" si="161"/>
        <v>1983.4</v>
      </c>
      <c r="B10339" s="54">
        <v>30678</v>
      </c>
      <c r="C10339" s="9">
        <v>11.84</v>
      </c>
    </row>
    <row r="10340" spans="1:3" x14ac:dyDescent="0.25">
      <c r="A10340" s="7" t="str">
        <f t="shared" si="161"/>
        <v>1983.4</v>
      </c>
      <c r="B10340" s="54">
        <v>30677</v>
      </c>
      <c r="C10340" s="9">
        <v>11.8</v>
      </c>
    </row>
    <row r="10341" spans="1:3" x14ac:dyDescent="0.25">
      <c r="A10341" s="7" t="str">
        <f t="shared" si="161"/>
        <v>1983.4</v>
      </c>
      <c r="B10341" s="54">
        <v>30673</v>
      </c>
      <c r="C10341" s="9">
        <v>11.86</v>
      </c>
    </row>
    <row r="10342" spans="1:3" x14ac:dyDescent="0.25">
      <c r="A10342" s="7" t="str">
        <f t="shared" si="161"/>
        <v>1983.4</v>
      </c>
      <c r="B10342" s="54">
        <v>30672</v>
      </c>
      <c r="C10342" s="9">
        <v>11.84</v>
      </c>
    </row>
    <row r="10343" spans="1:3" x14ac:dyDescent="0.25">
      <c r="A10343" s="7" t="str">
        <f t="shared" si="161"/>
        <v>1983.4</v>
      </c>
      <c r="B10343" s="54">
        <v>30671</v>
      </c>
      <c r="C10343" s="9">
        <v>11.91</v>
      </c>
    </row>
    <row r="10344" spans="1:3" x14ac:dyDescent="0.25">
      <c r="A10344" s="7" t="str">
        <f t="shared" si="161"/>
        <v>1983.4</v>
      </c>
      <c r="B10344" s="54">
        <v>30670</v>
      </c>
      <c r="C10344" s="9">
        <v>11.94</v>
      </c>
    </row>
    <row r="10345" spans="1:3" x14ac:dyDescent="0.25">
      <c r="A10345" s="7" t="str">
        <f t="shared" si="161"/>
        <v>1983.4</v>
      </c>
      <c r="B10345" s="54">
        <v>30669</v>
      </c>
      <c r="C10345" s="9">
        <v>11.94</v>
      </c>
    </row>
    <row r="10346" spans="1:3" x14ac:dyDescent="0.25">
      <c r="A10346" s="7" t="str">
        <f t="shared" si="161"/>
        <v>1983.4</v>
      </c>
      <c r="B10346" s="54">
        <v>30666</v>
      </c>
      <c r="C10346" s="9">
        <v>11.94</v>
      </c>
    </row>
    <row r="10347" spans="1:3" x14ac:dyDescent="0.25">
      <c r="A10347" s="7" t="str">
        <f t="shared" si="161"/>
        <v>1983.4</v>
      </c>
      <c r="B10347" s="54">
        <v>30665</v>
      </c>
      <c r="C10347" s="9">
        <v>11.99</v>
      </c>
    </row>
    <row r="10348" spans="1:3" x14ac:dyDescent="0.25">
      <c r="A10348" s="7" t="str">
        <f t="shared" si="161"/>
        <v>1983.4</v>
      </c>
      <c r="B10348" s="54">
        <v>30664</v>
      </c>
      <c r="C10348" s="9">
        <v>12.01</v>
      </c>
    </row>
    <row r="10349" spans="1:3" x14ac:dyDescent="0.25">
      <c r="A10349" s="7" t="str">
        <f t="shared" si="161"/>
        <v>1983.4</v>
      </c>
      <c r="B10349" s="54">
        <v>30663</v>
      </c>
      <c r="C10349" s="9">
        <v>12</v>
      </c>
    </row>
    <row r="10350" spans="1:3" x14ac:dyDescent="0.25">
      <c r="A10350" s="7" t="str">
        <f t="shared" si="161"/>
        <v>1983.4</v>
      </c>
      <c r="B10350" s="54">
        <v>30662</v>
      </c>
      <c r="C10350" s="9">
        <v>11.94</v>
      </c>
    </row>
    <row r="10351" spans="1:3" x14ac:dyDescent="0.25">
      <c r="A10351" s="7" t="str">
        <f t="shared" si="161"/>
        <v>1983.4</v>
      </c>
      <c r="B10351" s="54">
        <v>30659</v>
      </c>
      <c r="C10351" s="9">
        <v>11.95</v>
      </c>
    </row>
    <row r="10352" spans="1:3" x14ac:dyDescent="0.25">
      <c r="A10352" s="7" t="str">
        <f t="shared" si="161"/>
        <v>1983.4</v>
      </c>
      <c r="B10352" s="54">
        <v>30658</v>
      </c>
      <c r="C10352" s="9">
        <v>11.93</v>
      </c>
    </row>
    <row r="10353" spans="1:3" x14ac:dyDescent="0.25">
      <c r="A10353" s="7" t="str">
        <f t="shared" si="161"/>
        <v>1983.4</v>
      </c>
      <c r="B10353" s="54">
        <v>30657</v>
      </c>
      <c r="C10353" s="9">
        <v>11.83</v>
      </c>
    </row>
    <row r="10354" spans="1:3" x14ac:dyDescent="0.25">
      <c r="A10354" s="7" t="str">
        <f t="shared" si="161"/>
        <v>1983.4</v>
      </c>
      <c r="B10354" s="54">
        <v>30656</v>
      </c>
      <c r="C10354" s="9">
        <v>11.81</v>
      </c>
    </row>
    <row r="10355" spans="1:3" x14ac:dyDescent="0.25">
      <c r="A10355" s="7" t="str">
        <f t="shared" si="161"/>
        <v>1983.4</v>
      </c>
      <c r="B10355" s="54">
        <v>30655</v>
      </c>
      <c r="C10355" s="9">
        <v>11.81</v>
      </c>
    </row>
    <row r="10356" spans="1:3" x14ac:dyDescent="0.25">
      <c r="A10356" s="7" t="str">
        <f t="shared" si="161"/>
        <v>1983.4</v>
      </c>
      <c r="B10356" s="54">
        <v>30652</v>
      </c>
      <c r="C10356" s="9">
        <v>11.79</v>
      </c>
    </row>
    <row r="10357" spans="1:3" x14ac:dyDescent="0.25">
      <c r="A10357" s="7" t="str">
        <f t="shared" si="161"/>
        <v>1983.4</v>
      </c>
      <c r="B10357" s="54">
        <v>30651</v>
      </c>
      <c r="C10357" s="9">
        <v>11.67</v>
      </c>
    </row>
    <row r="10358" spans="1:3" x14ac:dyDescent="0.25">
      <c r="A10358" s="7" t="str">
        <f t="shared" si="161"/>
        <v>1983.4</v>
      </c>
      <c r="B10358" s="54">
        <v>30650</v>
      </c>
      <c r="C10358" s="9">
        <v>11.67</v>
      </c>
    </row>
    <row r="10359" spans="1:3" x14ac:dyDescent="0.25">
      <c r="A10359" s="7" t="str">
        <f t="shared" si="161"/>
        <v>1983.4</v>
      </c>
      <c r="B10359" s="54">
        <v>30649</v>
      </c>
      <c r="C10359" s="9">
        <v>11.62</v>
      </c>
    </row>
    <row r="10360" spans="1:3" x14ac:dyDescent="0.25">
      <c r="A10360" s="7" t="str">
        <f t="shared" si="161"/>
        <v>1983.4</v>
      </c>
      <c r="B10360" s="54">
        <v>30648</v>
      </c>
      <c r="C10360" s="9">
        <v>11.7</v>
      </c>
    </row>
    <row r="10361" spans="1:3" x14ac:dyDescent="0.25">
      <c r="A10361" s="7" t="str">
        <f t="shared" si="161"/>
        <v>1983.4</v>
      </c>
      <c r="B10361" s="54">
        <v>30645</v>
      </c>
      <c r="C10361" s="9">
        <v>11.63</v>
      </c>
    </row>
    <row r="10362" spans="1:3" x14ac:dyDescent="0.25">
      <c r="A10362" s="7" t="str">
        <f t="shared" si="161"/>
        <v>1983.4</v>
      </c>
      <c r="B10362" s="54">
        <v>30643</v>
      </c>
      <c r="C10362" s="9">
        <v>11.65</v>
      </c>
    </row>
    <row r="10363" spans="1:3" x14ac:dyDescent="0.25">
      <c r="A10363" s="7" t="str">
        <f t="shared" si="161"/>
        <v>1983.4</v>
      </c>
      <c r="B10363" s="54">
        <v>30642</v>
      </c>
      <c r="C10363" s="9">
        <v>11.64</v>
      </c>
    </row>
    <row r="10364" spans="1:3" x14ac:dyDescent="0.25">
      <c r="A10364" s="7" t="str">
        <f t="shared" si="161"/>
        <v>1983.4</v>
      </c>
      <c r="B10364" s="54">
        <v>30641</v>
      </c>
      <c r="C10364" s="9">
        <v>11.7</v>
      </c>
    </row>
    <row r="10365" spans="1:3" x14ac:dyDescent="0.25">
      <c r="A10365" s="7" t="str">
        <f t="shared" si="161"/>
        <v>1983.4</v>
      </c>
      <c r="B10365" s="54">
        <v>30638</v>
      </c>
      <c r="C10365" s="9">
        <v>11.79</v>
      </c>
    </row>
    <row r="10366" spans="1:3" x14ac:dyDescent="0.25">
      <c r="A10366" s="7" t="str">
        <f t="shared" si="161"/>
        <v>1983.4</v>
      </c>
      <c r="B10366" s="54">
        <v>30637</v>
      </c>
      <c r="C10366" s="9">
        <v>11.78</v>
      </c>
    </row>
    <row r="10367" spans="1:3" x14ac:dyDescent="0.25">
      <c r="A10367" s="7" t="str">
        <f t="shared" si="161"/>
        <v>1983.4</v>
      </c>
      <c r="B10367" s="54">
        <v>30636</v>
      </c>
      <c r="C10367" s="9">
        <v>11.76</v>
      </c>
    </row>
    <row r="10368" spans="1:3" x14ac:dyDescent="0.25">
      <c r="A10368" s="7" t="str">
        <f t="shared" si="161"/>
        <v>1983.4</v>
      </c>
      <c r="B10368" s="54">
        <v>30635</v>
      </c>
      <c r="C10368" s="9">
        <v>11.72</v>
      </c>
    </row>
    <row r="10369" spans="1:3" x14ac:dyDescent="0.25">
      <c r="A10369" s="7" t="str">
        <f t="shared" si="161"/>
        <v>1983.4</v>
      </c>
      <c r="B10369" s="54">
        <v>30634</v>
      </c>
      <c r="C10369" s="9">
        <v>11.73</v>
      </c>
    </row>
    <row r="10370" spans="1:3" x14ac:dyDescent="0.25">
      <c r="A10370" s="7" t="str">
        <f t="shared" si="161"/>
        <v>1983.4</v>
      </c>
      <c r="B10370" s="54">
        <v>30630</v>
      </c>
      <c r="C10370" s="9">
        <v>11.74</v>
      </c>
    </row>
    <row r="10371" spans="1:3" x14ac:dyDescent="0.25">
      <c r="A10371" s="7" t="str">
        <f t="shared" si="161"/>
        <v>1983.4</v>
      </c>
      <c r="B10371" s="54">
        <v>30629</v>
      </c>
      <c r="C10371" s="9">
        <v>11.87</v>
      </c>
    </row>
    <row r="10372" spans="1:3" x14ac:dyDescent="0.25">
      <c r="A10372" s="7" t="str">
        <f t="shared" ref="A10372:A10435" si="162">YEAR(B10372)&amp;"."&amp;INT((MONTH(B10372)-1)/3)+1</f>
        <v>1983.4</v>
      </c>
      <c r="B10372" s="54">
        <v>30627</v>
      </c>
      <c r="C10372" s="9">
        <v>11.9</v>
      </c>
    </row>
    <row r="10373" spans="1:3" x14ac:dyDescent="0.25">
      <c r="A10373" s="7" t="str">
        <f t="shared" si="162"/>
        <v>1983.4</v>
      </c>
      <c r="B10373" s="54">
        <v>30624</v>
      </c>
      <c r="C10373" s="9">
        <v>11.91</v>
      </c>
    </row>
    <row r="10374" spans="1:3" x14ac:dyDescent="0.25">
      <c r="A10374" s="7" t="str">
        <f t="shared" si="162"/>
        <v>1983.4</v>
      </c>
      <c r="B10374" s="54">
        <v>30623</v>
      </c>
      <c r="C10374" s="9">
        <v>11.83</v>
      </c>
    </row>
    <row r="10375" spans="1:3" x14ac:dyDescent="0.25">
      <c r="A10375" s="7" t="str">
        <f t="shared" si="162"/>
        <v>1983.4</v>
      </c>
      <c r="B10375" s="54">
        <v>30622</v>
      </c>
      <c r="C10375" s="9">
        <v>11.76</v>
      </c>
    </row>
    <row r="10376" spans="1:3" x14ac:dyDescent="0.25">
      <c r="A10376" s="7" t="str">
        <f t="shared" si="162"/>
        <v>1983.4</v>
      </c>
      <c r="B10376" s="54">
        <v>30621</v>
      </c>
      <c r="C10376" s="9">
        <v>11.77</v>
      </c>
    </row>
    <row r="10377" spans="1:3" x14ac:dyDescent="0.25">
      <c r="A10377" s="7" t="str">
        <f t="shared" si="162"/>
        <v>1983.4</v>
      </c>
      <c r="B10377" s="54">
        <v>30620</v>
      </c>
      <c r="C10377" s="9">
        <v>11.78</v>
      </c>
    </row>
    <row r="10378" spans="1:3" x14ac:dyDescent="0.25">
      <c r="A10378" s="7" t="str">
        <f t="shared" si="162"/>
        <v>1983.4</v>
      </c>
      <c r="B10378" s="54">
        <v>30617</v>
      </c>
      <c r="C10378" s="9">
        <v>11.74</v>
      </c>
    </row>
    <row r="10379" spans="1:3" x14ac:dyDescent="0.25">
      <c r="A10379" s="7" t="str">
        <f t="shared" si="162"/>
        <v>1983.4</v>
      </c>
      <c r="B10379" s="54">
        <v>30616</v>
      </c>
      <c r="C10379" s="9">
        <v>11.71</v>
      </c>
    </row>
    <row r="10380" spans="1:3" x14ac:dyDescent="0.25">
      <c r="A10380" s="7" t="str">
        <f t="shared" si="162"/>
        <v>1983.4</v>
      </c>
      <c r="B10380" s="54">
        <v>30615</v>
      </c>
      <c r="C10380" s="9">
        <v>11.73</v>
      </c>
    </row>
    <row r="10381" spans="1:3" x14ac:dyDescent="0.25">
      <c r="A10381" s="7" t="str">
        <f t="shared" si="162"/>
        <v>1983.4</v>
      </c>
      <c r="B10381" s="54">
        <v>30614</v>
      </c>
      <c r="C10381" s="9">
        <v>11.73</v>
      </c>
    </row>
    <row r="10382" spans="1:3" x14ac:dyDescent="0.25">
      <c r="A10382" s="7" t="str">
        <f t="shared" si="162"/>
        <v>1983.4</v>
      </c>
      <c r="B10382" s="54">
        <v>30613</v>
      </c>
      <c r="C10382" s="9">
        <v>11.69</v>
      </c>
    </row>
    <row r="10383" spans="1:3" x14ac:dyDescent="0.25">
      <c r="A10383" s="7" t="str">
        <f t="shared" si="162"/>
        <v>1983.4</v>
      </c>
      <c r="B10383" s="54">
        <v>30610</v>
      </c>
      <c r="C10383" s="9">
        <v>11.47</v>
      </c>
    </row>
    <row r="10384" spans="1:3" x14ac:dyDescent="0.25">
      <c r="A10384" s="7" t="str">
        <f t="shared" si="162"/>
        <v>1983.4</v>
      </c>
      <c r="B10384" s="54">
        <v>30609</v>
      </c>
      <c r="C10384" s="9">
        <v>11.51</v>
      </c>
    </row>
    <row r="10385" spans="1:3" x14ac:dyDescent="0.25">
      <c r="A10385" s="7" t="str">
        <f t="shared" si="162"/>
        <v>1983.4</v>
      </c>
      <c r="B10385" s="54">
        <v>30608</v>
      </c>
      <c r="C10385" s="9">
        <v>11.51</v>
      </c>
    </row>
    <row r="10386" spans="1:3" x14ac:dyDescent="0.25">
      <c r="A10386" s="7" t="str">
        <f t="shared" si="162"/>
        <v>1983.4</v>
      </c>
      <c r="B10386" s="54">
        <v>30607</v>
      </c>
      <c r="C10386" s="9">
        <v>11.56</v>
      </c>
    </row>
    <row r="10387" spans="1:3" x14ac:dyDescent="0.25">
      <c r="A10387" s="7" t="str">
        <f t="shared" si="162"/>
        <v>1983.4</v>
      </c>
      <c r="B10387" s="54">
        <v>30606</v>
      </c>
      <c r="C10387" s="9">
        <v>11.51</v>
      </c>
    </row>
    <row r="10388" spans="1:3" x14ac:dyDescent="0.25">
      <c r="A10388" s="7" t="str">
        <f t="shared" si="162"/>
        <v>1983.4</v>
      </c>
      <c r="B10388" s="54">
        <v>30603</v>
      </c>
      <c r="C10388" s="9">
        <v>11.61</v>
      </c>
    </row>
    <row r="10389" spans="1:3" x14ac:dyDescent="0.25">
      <c r="A10389" s="7" t="str">
        <f t="shared" si="162"/>
        <v>1983.4</v>
      </c>
      <c r="B10389" s="54">
        <v>30602</v>
      </c>
      <c r="C10389" s="9">
        <v>11.69</v>
      </c>
    </row>
    <row r="10390" spans="1:3" x14ac:dyDescent="0.25">
      <c r="A10390" s="7" t="str">
        <f t="shared" si="162"/>
        <v>1983.4</v>
      </c>
      <c r="B10390" s="54">
        <v>30601</v>
      </c>
      <c r="C10390" s="9">
        <v>11.62</v>
      </c>
    </row>
    <row r="10391" spans="1:3" x14ac:dyDescent="0.25">
      <c r="A10391" s="7" t="str">
        <f t="shared" si="162"/>
        <v>1983.4</v>
      </c>
      <c r="B10391" s="54">
        <v>30600</v>
      </c>
      <c r="C10391" s="9">
        <v>11.61</v>
      </c>
    </row>
    <row r="10392" spans="1:3" x14ac:dyDescent="0.25">
      <c r="A10392" s="7" t="str">
        <f t="shared" si="162"/>
        <v>1983.4</v>
      </c>
      <c r="B10392" s="54">
        <v>30596</v>
      </c>
      <c r="C10392" s="9">
        <v>11.38</v>
      </c>
    </row>
    <row r="10393" spans="1:3" x14ac:dyDescent="0.25">
      <c r="A10393" s="7" t="str">
        <f t="shared" si="162"/>
        <v>1983.4</v>
      </c>
      <c r="B10393" s="54">
        <v>30595</v>
      </c>
      <c r="C10393" s="9">
        <v>11.36</v>
      </c>
    </row>
    <row r="10394" spans="1:3" x14ac:dyDescent="0.25">
      <c r="A10394" s="7" t="str">
        <f t="shared" si="162"/>
        <v>1983.4</v>
      </c>
      <c r="B10394" s="54">
        <v>30594</v>
      </c>
      <c r="C10394" s="9">
        <v>11.38</v>
      </c>
    </row>
    <row r="10395" spans="1:3" x14ac:dyDescent="0.25">
      <c r="A10395" s="7" t="str">
        <f t="shared" si="162"/>
        <v>1983.4</v>
      </c>
      <c r="B10395" s="54">
        <v>30593</v>
      </c>
      <c r="C10395" s="9">
        <v>11.47</v>
      </c>
    </row>
    <row r="10396" spans="1:3" x14ac:dyDescent="0.25">
      <c r="A10396" s="7" t="str">
        <f t="shared" si="162"/>
        <v>1983.4</v>
      </c>
      <c r="B10396" s="54">
        <v>30592</v>
      </c>
      <c r="C10396" s="9">
        <v>11.48</v>
      </c>
    </row>
    <row r="10397" spans="1:3" x14ac:dyDescent="0.25">
      <c r="A10397" s="7" t="str">
        <f t="shared" si="162"/>
        <v>1983.3</v>
      </c>
      <c r="B10397" s="54">
        <v>30589</v>
      </c>
      <c r="C10397" s="9">
        <v>11.44</v>
      </c>
    </row>
    <row r="10398" spans="1:3" x14ac:dyDescent="0.25">
      <c r="A10398" s="7" t="str">
        <f t="shared" si="162"/>
        <v>1983.3</v>
      </c>
      <c r="B10398" s="54">
        <v>30588</v>
      </c>
      <c r="C10398" s="9">
        <v>11.48</v>
      </c>
    </row>
    <row r="10399" spans="1:3" x14ac:dyDescent="0.25">
      <c r="A10399" s="7" t="str">
        <f t="shared" si="162"/>
        <v>1983.3</v>
      </c>
      <c r="B10399" s="54">
        <v>30587</v>
      </c>
      <c r="C10399" s="9">
        <v>11.47</v>
      </c>
    </row>
    <row r="10400" spans="1:3" x14ac:dyDescent="0.25">
      <c r="A10400" s="7" t="str">
        <f t="shared" si="162"/>
        <v>1983.3</v>
      </c>
      <c r="B10400" s="54">
        <v>30586</v>
      </c>
      <c r="C10400" s="9">
        <v>11.44</v>
      </c>
    </row>
    <row r="10401" spans="1:3" x14ac:dyDescent="0.25">
      <c r="A10401" s="7" t="str">
        <f t="shared" si="162"/>
        <v>1983.3</v>
      </c>
      <c r="B10401" s="54">
        <v>30585</v>
      </c>
      <c r="C10401" s="9">
        <v>11.42</v>
      </c>
    </row>
    <row r="10402" spans="1:3" x14ac:dyDescent="0.25">
      <c r="A10402" s="7" t="str">
        <f t="shared" si="162"/>
        <v>1983.3</v>
      </c>
      <c r="B10402" s="54">
        <v>30582</v>
      </c>
      <c r="C10402" s="9">
        <v>11.47</v>
      </c>
    </row>
    <row r="10403" spans="1:3" x14ac:dyDescent="0.25">
      <c r="A10403" s="7" t="str">
        <f t="shared" si="162"/>
        <v>1983.3</v>
      </c>
      <c r="B10403" s="54">
        <v>30581</v>
      </c>
      <c r="C10403" s="9">
        <v>11.56</v>
      </c>
    </row>
    <row r="10404" spans="1:3" x14ac:dyDescent="0.25">
      <c r="A10404" s="7" t="str">
        <f t="shared" si="162"/>
        <v>1983.3</v>
      </c>
      <c r="B10404" s="54">
        <v>30580</v>
      </c>
      <c r="C10404" s="9">
        <v>11.6</v>
      </c>
    </row>
    <row r="10405" spans="1:3" x14ac:dyDescent="0.25">
      <c r="A10405" s="7" t="str">
        <f t="shared" si="162"/>
        <v>1983.3</v>
      </c>
      <c r="B10405" s="54">
        <v>30579</v>
      </c>
      <c r="C10405" s="9">
        <v>11.57</v>
      </c>
    </row>
    <row r="10406" spans="1:3" x14ac:dyDescent="0.25">
      <c r="A10406" s="7" t="str">
        <f t="shared" si="162"/>
        <v>1983.3</v>
      </c>
      <c r="B10406" s="54">
        <v>30578</v>
      </c>
      <c r="C10406" s="9">
        <v>11.65</v>
      </c>
    </row>
    <row r="10407" spans="1:3" x14ac:dyDescent="0.25">
      <c r="A10407" s="7" t="str">
        <f t="shared" si="162"/>
        <v>1983.3</v>
      </c>
      <c r="B10407" s="54">
        <v>30575</v>
      </c>
      <c r="C10407" s="9">
        <v>11.65</v>
      </c>
    </row>
    <row r="10408" spans="1:3" x14ac:dyDescent="0.25">
      <c r="A10408" s="7" t="str">
        <f t="shared" si="162"/>
        <v>1983.3</v>
      </c>
      <c r="B10408" s="54">
        <v>30574</v>
      </c>
      <c r="C10408" s="9">
        <v>11.8</v>
      </c>
    </row>
    <row r="10409" spans="1:3" x14ac:dyDescent="0.25">
      <c r="A10409" s="7" t="str">
        <f t="shared" si="162"/>
        <v>1983.3</v>
      </c>
      <c r="B10409" s="54">
        <v>30573</v>
      </c>
      <c r="C10409" s="9">
        <v>11.73</v>
      </c>
    </row>
    <row r="10410" spans="1:3" x14ac:dyDescent="0.25">
      <c r="A10410" s="7" t="str">
        <f t="shared" si="162"/>
        <v>1983.3</v>
      </c>
      <c r="B10410" s="54">
        <v>30572</v>
      </c>
      <c r="C10410" s="9">
        <v>11.61</v>
      </c>
    </row>
    <row r="10411" spans="1:3" x14ac:dyDescent="0.25">
      <c r="A10411" s="7" t="str">
        <f t="shared" si="162"/>
        <v>1983.3</v>
      </c>
      <c r="B10411" s="54">
        <v>30571</v>
      </c>
      <c r="C10411" s="9">
        <v>11.56</v>
      </c>
    </row>
    <row r="10412" spans="1:3" x14ac:dyDescent="0.25">
      <c r="A10412" s="7" t="str">
        <f t="shared" si="162"/>
        <v>1983.3</v>
      </c>
      <c r="B10412" s="54">
        <v>30568</v>
      </c>
      <c r="C10412" s="9">
        <v>11.7</v>
      </c>
    </row>
    <row r="10413" spans="1:3" x14ac:dyDescent="0.25">
      <c r="A10413" s="7" t="str">
        <f t="shared" si="162"/>
        <v>1983.3</v>
      </c>
      <c r="B10413" s="54">
        <v>30567</v>
      </c>
      <c r="C10413" s="9">
        <v>11.73</v>
      </c>
    </row>
    <row r="10414" spans="1:3" x14ac:dyDescent="0.25">
      <c r="A10414" s="7" t="str">
        <f t="shared" si="162"/>
        <v>1983.3</v>
      </c>
      <c r="B10414" s="54">
        <v>30566</v>
      </c>
      <c r="C10414" s="9">
        <v>11.68</v>
      </c>
    </row>
    <row r="10415" spans="1:3" x14ac:dyDescent="0.25">
      <c r="A10415" s="7" t="str">
        <f t="shared" si="162"/>
        <v>1983.3</v>
      </c>
      <c r="B10415" s="54">
        <v>30565</v>
      </c>
      <c r="C10415" s="9">
        <v>11.82</v>
      </c>
    </row>
    <row r="10416" spans="1:3" x14ac:dyDescent="0.25">
      <c r="A10416" s="7" t="str">
        <f t="shared" si="162"/>
        <v>1983.3</v>
      </c>
      <c r="B10416" s="54">
        <v>30561</v>
      </c>
      <c r="C10416" s="9">
        <v>11.97</v>
      </c>
    </row>
    <row r="10417" spans="1:3" x14ac:dyDescent="0.25">
      <c r="A10417" s="7" t="str">
        <f t="shared" si="162"/>
        <v>1983.3</v>
      </c>
      <c r="B10417" s="54">
        <v>30560</v>
      </c>
      <c r="C10417" s="9">
        <v>11.95</v>
      </c>
    </row>
    <row r="10418" spans="1:3" x14ac:dyDescent="0.25">
      <c r="A10418" s="7" t="str">
        <f t="shared" si="162"/>
        <v>1983.3</v>
      </c>
      <c r="B10418" s="54">
        <v>30559</v>
      </c>
      <c r="C10418" s="9">
        <v>11.96</v>
      </c>
    </row>
    <row r="10419" spans="1:3" x14ac:dyDescent="0.25">
      <c r="A10419" s="7" t="str">
        <f t="shared" si="162"/>
        <v>1983.3</v>
      </c>
      <c r="B10419" s="54">
        <v>30558</v>
      </c>
      <c r="C10419" s="9">
        <v>11.89</v>
      </c>
    </row>
    <row r="10420" spans="1:3" x14ac:dyDescent="0.25">
      <c r="A10420" s="7" t="str">
        <f t="shared" si="162"/>
        <v>1983.3</v>
      </c>
      <c r="B10420" s="54">
        <v>30557</v>
      </c>
      <c r="C10420" s="9">
        <v>11.81</v>
      </c>
    </row>
    <row r="10421" spans="1:3" x14ac:dyDescent="0.25">
      <c r="A10421" s="7" t="str">
        <f t="shared" si="162"/>
        <v>1983.3</v>
      </c>
      <c r="B10421" s="54">
        <v>30554</v>
      </c>
      <c r="C10421" s="9">
        <v>11.6</v>
      </c>
    </row>
    <row r="10422" spans="1:3" x14ac:dyDescent="0.25">
      <c r="A10422" s="7" t="str">
        <f t="shared" si="162"/>
        <v>1983.3</v>
      </c>
      <c r="B10422" s="54">
        <v>30553</v>
      </c>
      <c r="C10422" s="9">
        <v>11.57</v>
      </c>
    </row>
    <row r="10423" spans="1:3" x14ac:dyDescent="0.25">
      <c r="A10423" s="7" t="str">
        <f t="shared" si="162"/>
        <v>1983.3</v>
      </c>
      <c r="B10423" s="54">
        <v>30552</v>
      </c>
      <c r="C10423" s="9">
        <v>11.52</v>
      </c>
    </row>
    <row r="10424" spans="1:3" x14ac:dyDescent="0.25">
      <c r="A10424" s="7" t="str">
        <f t="shared" si="162"/>
        <v>1983.3</v>
      </c>
      <c r="B10424" s="54">
        <v>30551</v>
      </c>
      <c r="C10424" s="9">
        <v>11.56</v>
      </c>
    </row>
    <row r="10425" spans="1:3" x14ac:dyDescent="0.25">
      <c r="A10425" s="7" t="str">
        <f t="shared" si="162"/>
        <v>1983.3</v>
      </c>
      <c r="B10425" s="54">
        <v>30550</v>
      </c>
      <c r="C10425" s="9">
        <v>11.51</v>
      </c>
    </row>
    <row r="10426" spans="1:3" x14ac:dyDescent="0.25">
      <c r="A10426" s="7" t="str">
        <f t="shared" si="162"/>
        <v>1983.3</v>
      </c>
      <c r="B10426" s="54">
        <v>30547</v>
      </c>
      <c r="C10426" s="9">
        <v>11.73</v>
      </c>
    </row>
    <row r="10427" spans="1:3" x14ac:dyDescent="0.25">
      <c r="A10427" s="7" t="str">
        <f t="shared" si="162"/>
        <v>1983.3</v>
      </c>
      <c r="B10427" s="54">
        <v>30546</v>
      </c>
      <c r="C10427" s="9">
        <v>11.68</v>
      </c>
    </row>
    <row r="10428" spans="1:3" x14ac:dyDescent="0.25">
      <c r="A10428" s="7" t="str">
        <f t="shared" si="162"/>
        <v>1983.3</v>
      </c>
      <c r="B10428" s="54">
        <v>30545</v>
      </c>
      <c r="C10428" s="9">
        <v>11.61</v>
      </c>
    </row>
    <row r="10429" spans="1:3" x14ac:dyDescent="0.25">
      <c r="A10429" s="7" t="str">
        <f t="shared" si="162"/>
        <v>1983.3</v>
      </c>
      <c r="B10429" s="54">
        <v>30544</v>
      </c>
      <c r="C10429" s="9">
        <v>11.7</v>
      </c>
    </row>
    <row r="10430" spans="1:3" x14ac:dyDescent="0.25">
      <c r="A10430" s="7" t="str">
        <f t="shared" si="162"/>
        <v>1983.3</v>
      </c>
      <c r="B10430" s="54">
        <v>30543</v>
      </c>
      <c r="C10430" s="9">
        <v>11.71</v>
      </c>
    </row>
    <row r="10431" spans="1:3" x14ac:dyDescent="0.25">
      <c r="A10431" s="7" t="str">
        <f t="shared" si="162"/>
        <v>1983.3</v>
      </c>
      <c r="B10431" s="54">
        <v>30540</v>
      </c>
      <c r="C10431" s="9">
        <v>11.89</v>
      </c>
    </row>
    <row r="10432" spans="1:3" x14ac:dyDescent="0.25">
      <c r="A10432" s="7" t="str">
        <f t="shared" si="162"/>
        <v>1983.3</v>
      </c>
      <c r="B10432" s="54">
        <v>30539</v>
      </c>
      <c r="C10432" s="9">
        <v>12</v>
      </c>
    </row>
    <row r="10433" spans="1:3" x14ac:dyDescent="0.25">
      <c r="A10433" s="7" t="str">
        <f t="shared" si="162"/>
        <v>1983.3</v>
      </c>
      <c r="B10433" s="54">
        <v>30538</v>
      </c>
      <c r="C10433" s="9">
        <v>12.13</v>
      </c>
    </row>
    <row r="10434" spans="1:3" x14ac:dyDescent="0.25">
      <c r="A10434" s="7" t="str">
        <f t="shared" si="162"/>
        <v>1983.3</v>
      </c>
      <c r="B10434" s="54">
        <v>30537</v>
      </c>
      <c r="C10434" s="9">
        <v>12.09</v>
      </c>
    </row>
    <row r="10435" spans="1:3" x14ac:dyDescent="0.25">
      <c r="A10435" s="7" t="str">
        <f t="shared" si="162"/>
        <v>1983.3</v>
      </c>
      <c r="B10435" s="54">
        <v>30536</v>
      </c>
      <c r="C10435" s="9">
        <v>12.15</v>
      </c>
    </row>
    <row r="10436" spans="1:3" x14ac:dyDescent="0.25">
      <c r="A10436" s="7" t="str">
        <f t="shared" ref="A10436:A10499" si="163">YEAR(B10436)&amp;"."&amp;INT((MONTH(B10436)-1)/3)+1</f>
        <v>1983.3</v>
      </c>
      <c r="B10436" s="54">
        <v>30533</v>
      </c>
      <c r="C10436" s="9">
        <v>12.07</v>
      </c>
    </row>
    <row r="10437" spans="1:3" x14ac:dyDescent="0.25">
      <c r="A10437" s="7" t="str">
        <f t="shared" si="163"/>
        <v>1983.3</v>
      </c>
      <c r="B10437" s="54">
        <v>30532</v>
      </c>
      <c r="C10437" s="9">
        <v>12.12</v>
      </c>
    </row>
    <row r="10438" spans="1:3" x14ac:dyDescent="0.25">
      <c r="A10438" s="7" t="str">
        <f t="shared" si="163"/>
        <v>1983.3</v>
      </c>
      <c r="B10438" s="54">
        <v>30531</v>
      </c>
      <c r="C10438" s="9">
        <v>11.87</v>
      </c>
    </row>
    <row r="10439" spans="1:3" x14ac:dyDescent="0.25">
      <c r="A10439" s="7" t="str">
        <f t="shared" si="163"/>
        <v>1983.3</v>
      </c>
      <c r="B10439" s="54">
        <v>30530</v>
      </c>
      <c r="C10439" s="9">
        <v>11.78</v>
      </c>
    </row>
    <row r="10440" spans="1:3" x14ac:dyDescent="0.25">
      <c r="A10440" s="7" t="str">
        <f t="shared" si="163"/>
        <v>1983.3</v>
      </c>
      <c r="B10440" s="54">
        <v>30529</v>
      </c>
      <c r="C10440" s="9">
        <v>11.82</v>
      </c>
    </row>
    <row r="10441" spans="1:3" x14ac:dyDescent="0.25">
      <c r="A10441" s="7" t="str">
        <f t="shared" si="163"/>
        <v>1983.3</v>
      </c>
      <c r="B10441" s="54">
        <v>30526</v>
      </c>
      <c r="C10441" s="9">
        <v>11.8</v>
      </c>
    </row>
    <row r="10442" spans="1:3" x14ac:dyDescent="0.25">
      <c r="A10442" s="7" t="str">
        <f t="shared" si="163"/>
        <v>1983.3</v>
      </c>
      <c r="B10442" s="54">
        <v>30525</v>
      </c>
      <c r="C10442" s="9">
        <v>11.68</v>
      </c>
    </row>
    <row r="10443" spans="1:3" x14ac:dyDescent="0.25">
      <c r="A10443" s="7" t="str">
        <f t="shared" si="163"/>
        <v>1983.3</v>
      </c>
      <c r="B10443" s="54">
        <v>30524</v>
      </c>
      <c r="C10443" s="9">
        <v>11.53</v>
      </c>
    </row>
    <row r="10444" spans="1:3" x14ac:dyDescent="0.25">
      <c r="A10444" s="7" t="str">
        <f t="shared" si="163"/>
        <v>1983.3</v>
      </c>
      <c r="B10444" s="54">
        <v>30523</v>
      </c>
      <c r="C10444" s="9">
        <v>11.5</v>
      </c>
    </row>
    <row r="10445" spans="1:3" x14ac:dyDescent="0.25">
      <c r="A10445" s="7" t="str">
        <f t="shared" si="163"/>
        <v>1983.3</v>
      </c>
      <c r="B10445" s="54">
        <v>30522</v>
      </c>
      <c r="C10445" s="9">
        <v>11.42</v>
      </c>
    </row>
    <row r="10446" spans="1:3" x14ac:dyDescent="0.25">
      <c r="A10446" s="7" t="str">
        <f t="shared" si="163"/>
        <v>1983.3</v>
      </c>
      <c r="B10446" s="54">
        <v>30519</v>
      </c>
      <c r="C10446" s="9">
        <v>11.48</v>
      </c>
    </row>
    <row r="10447" spans="1:3" x14ac:dyDescent="0.25">
      <c r="A10447" s="7" t="str">
        <f t="shared" si="163"/>
        <v>1983.3</v>
      </c>
      <c r="B10447" s="54">
        <v>30518</v>
      </c>
      <c r="C10447" s="9">
        <v>11.34</v>
      </c>
    </row>
    <row r="10448" spans="1:3" x14ac:dyDescent="0.25">
      <c r="A10448" s="7" t="str">
        <f t="shared" si="163"/>
        <v>1983.3</v>
      </c>
      <c r="B10448" s="54">
        <v>30517</v>
      </c>
      <c r="C10448" s="9">
        <v>11.28</v>
      </c>
    </row>
    <row r="10449" spans="1:3" x14ac:dyDescent="0.25">
      <c r="A10449" s="7" t="str">
        <f t="shared" si="163"/>
        <v>1983.3</v>
      </c>
      <c r="B10449" s="54">
        <v>30516</v>
      </c>
      <c r="C10449" s="9">
        <v>11.33</v>
      </c>
    </row>
    <row r="10450" spans="1:3" x14ac:dyDescent="0.25">
      <c r="A10450" s="7" t="str">
        <f t="shared" si="163"/>
        <v>1983.3</v>
      </c>
      <c r="B10450" s="54">
        <v>30515</v>
      </c>
      <c r="C10450" s="9">
        <v>11.37</v>
      </c>
    </row>
    <row r="10451" spans="1:3" x14ac:dyDescent="0.25">
      <c r="A10451" s="7" t="str">
        <f t="shared" si="163"/>
        <v>1983.3</v>
      </c>
      <c r="B10451" s="54">
        <v>30512</v>
      </c>
      <c r="C10451" s="9">
        <v>11.47</v>
      </c>
    </row>
    <row r="10452" spans="1:3" x14ac:dyDescent="0.25">
      <c r="A10452" s="7" t="str">
        <f t="shared" si="163"/>
        <v>1983.3</v>
      </c>
      <c r="B10452" s="54">
        <v>30511</v>
      </c>
      <c r="C10452" s="9">
        <v>11.38</v>
      </c>
    </row>
    <row r="10453" spans="1:3" x14ac:dyDescent="0.25">
      <c r="A10453" s="7" t="str">
        <f t="shared" si="163"/>
        <v>1983.3</v>
      </c>
      <c r="B10453" s="54">
        <v>30510</v>
      </c>
      <c r="C10453" s="9">
        <v>11.44</v>
      </c>
    </row>
    <row r="10454" spans="1:3" x14ac:dyDescent="0.25">
      <c r="A10454" s="7" t="str">
        <f t="shared" si="163"/>
        <v>1983.3</v>
      </c>
      <c r="B10454" s="54">
        <v>30509</v>
      </c>
      <c r="C10454" s="9">
        <v>11.45</v>
      </c>
    </row>
    <row r="10455" spans="1:3" x14ac:dyDescent="0.25">
      <c r="A10455" s="7" t="str">
        <f t="shared" si="163"/>
        <v>1983.3</v>
      </c>
      <c r="B10455" s="54">
        <v>30508</v>
      </c>
      <c r="C10455" s="9">
        <v>11.29</v>
      </c>
    </row>
    <row r="10456" spans="1:3" x14ac:dyDescent="0.25">
      <c r="A10456" s="7" t="str">
        <f t="shared" si="163"/>
        <v>1983.3</v>
      </c>
      <c r="B10456" s="54">
        <v>30505</v>
      </c>
      <c r="C10456" s="9">
        <v>11.37</v>
      </c>
    </row>
    <row r="10457" spans="1:3" x14ac:dyDescent="0.25">
      <c r="A10457" s="7" t="str">
        <f t="shared" si="163"/>
        <v>1983.3</v>
      </c>
      <c r="B10457" s="54">
        <v>30504</v>
      </c>
      <c r="C10457" s="9">
        <v>11.31</v>
      </c>
    </row>
    <row r="10458" spans="1:3" x14ac:dyDescent="0.25">
      <c r="A10458" s="7" t="str">
        <f t="shared" si="163"/>
        <v>1983.3</v>
      </c>
      <c r="B10458" s="54">
        <v>30503</v>
      </c>
      <c r="C10458" s="9">
        <v>11.21</v>
      </c>
    </row>
    <row r="10459" spans="1:3" x14ac:dyDescent="0.25">
      <c r="A10459" s="7" t="str">
        <f t="shared" si="163"/>
        <v>1983.3</v>
      </c>
      <c r="B10459" s="54">
        <v>30502</v>
      </c>
      <c r="C10459" s="9">
        <v>11.25</v>
      </c>
    </row>
    <row r="10460" spans="1:3" x14ac:dyDescent="0.25">
      <c r="A10460" s="7" t="str">
        <f t="shared" si="163"/>
        <v>1983.3</v>
      </c>
      <c r="B10460" s="54">
        <v>30498</v>
      </c>
      <c r="C10460" s="9">
        <v>11</v>
      </c>
    </row>
    <row r="10461" spans="1:3" x14ac:dyDescent="0.25">
      <c r="A10461" s="7" t="str">
        <f t="shared" si="163"/>
        <v>1983.2</v>
      </c>
      <c r="B10461" s="54">
        <v>30497</v>
      </c>
      <c r="C10461" s="9">
        <v>11.01</v>
      </c>
    </row>
    <row r="10462" spans="1:3" x14ac:dyDescent="0.25">
      <c r="A10462" s="7" t="str">
        <f t="shared" si="163"/>
        <v>1983.2</v>
      </c>
      <c r="B10462" s="54">
        <v>30496</v>
      </c>
      <c r="C10462" s="9">
        <v>11.06</v>
      </c>
    </row>
    <row r="10463" spans="1:3" x14ac:dyDescent="0.25">
      <c r="A10463" s="7" t="str">
        <f t="shared" si="163"/>
        <v>1983.2</v>
      </c>
      <c r="B10463" s="54">
        <v>30495</v>
      </c>
      <c r="C10463" s="9">
        <v>11.1</v>
      </c>
    </row>
    <row r="10464" spans="1:3" x14ac:dyDescent="0.25">
      <c r="A10464" s="7" t="str">
        <f t="shared" si="163"/>
        <v>1983.2</v>
      </c>
      <c r="B10464" s="54">
        <v>30494</v>
      </c>
      <c r="C10464" s="9">
        <v>11.16</v>
      </c>
    </row>
    <row r="10465" spans="1:3" x14ac:dyDescent="0.25">
      <c r="A10465" s="7" t="str">
        <f t="shared" si="163"/>
        <v>1983.2</v>
      </c>
      <c r="B10465" s="54">
        <v>30491</v>
      </c>
      <c r="C10465" s="9">
        <v>11.06</v>
      </c>
    </row>
    <row r="10466" spans="1:3" x14ac:dyDescent="0.25">
      <c r="A10466" s="7" t="str">
        <f t="shared" si="163"/>
        <v>1983.2</v>
      </c>
      <c r="B10466" s="54">
        <v>30490</v>
      </c>
      <c r="C10466" s="9">
        <v>10.95</v>
      </c>
    </row>
    <row r="10467" spans="1:3" x14ac:dyDescent="0.25">
      <c r="A10467" s="7" t="str">
        <f t="shared" si="163"/>
        <v>1983.2</v>
      </c>
      <c r="B10467" s="54">
        <v>30489</v>
      </c>
      <c r="C10467" s="9">
        <v>10.9</v>
      </c>
    </row>
    <row r="10468" spans="1:3" x14ac:dyDescent="0.25">
      <c r="A10468" s="7" t="str">
        <f t="shared" si="163"/>
        <v>1983.2</v>
      </c>
      <c r="B10468" s="54">
        <v>30488</v>
      </c>
      <c r="C10468" s="9">
        <v>10.86</v>
      </c>
    </row>
    <row r="10469" spans="1:3" x14ac:dyDescent="0.25">
      <c r="A10469" s="7" t="str">
        <f t="shared" si="163"/>
        <v>1983.2</v>
      </c>
      <c r="B10469" s="54">
        <v>30487</v>
      </c>
      <c r="C10469" s="9">
        <v>10.85</v>
      </c>
    </row>
    <row r="10470" spans="1:3" x14ac:dyDescent="0.25">
      <c r="A10470" s="7" t="str">
        <f t="shared" si="163"/>
        <v>1983.2</v>
      </c>
      <c r="B10470" s="54">
        <v>30484</v>
      </c>
      <c r="C10470" s="9">
        <v>10.77</v>
      </c>
    </row>
    <row r="10471" spans="1:3" x14ac:dyDescent="0.25">
      <c r="A10471" s="7" t="str">
        <f t="shared" si="163"/>
        <v>1983.2</v>
      </c>
      <c r="B10471" s="54">
        <v>30483</v>
      </c>
      <c r="C10471" s="9">
        <v>10.72</v>
      </c>
    </row>
    <row r="10472" spans="1:3" x14ac:dyDescent="0.25">
      <c r="A10472" s="7" t="str">
        <f t="shared" si="163"/>
        <v>1983.2</v>
      </c>
      <c r="B10472" s="54">
        <v>30482</v>
      </c>
      <c r="C10472" s="9">
        <v>10.81</v>
      </c>
    </row>
    <row r="10473" spans="1:3" x14ac:dyDescent="0.25">
      <c r="A10473" s="7" t="str">
        <f t="shared" si="163"/>
        <v>1983.2</v>
      </c>
      <c r="B10473" s="54">
        <v>30481</v>
      </c>
      <c r="C10473" s="9">
        <v>10.88</v>
      </c>
    </row>
    <row r="10474" spans="1:3" x14ac:dyDescent="0.25">
      <c r="A10474" s="7" t="str">
        <f t="shared" si="163"/>
        <v>1983.2</v>
      </c>
      <c r="B10474" s="54">
        <v>30480</v>
      </c>
      <c r="C10474" s="9">
        <v>10.84</v>
      </c>
    </row>
    <row r="10475" spans="1:3" x14ac:dyDescent="0.25">
      <c r="A10475" s="7" t="str">
        <f t="shared" si="163"/>
        <v>1983.2</v>
      </c>
      <c r="B10475" s="54">
        <v>30477</v>
      </c>
      <c r="C10475" s="9">
        <v>10.95</v>
      </c>
    </row>
    <row r="10476" spans="1:3" x14ac:dyDescent="0.25">
      <c r="A10476" s="7" t="str">
        <f t="shared" si="163"/>
        <v>1983.2</v>
      </c>
      <c r="B10476" s="54">
        <v>30476</v>
      </c>
      <c r="C10476" s="9">
        <v>10.96</v>
      </c>
    </row>
    <row r="10477" spans="1:3" x14ac:dyDescent="0.25">
      <c r="A10477" s="7" t="str">
        <f t="shared" si="163"/>
        <v>1983.2</v>
      </c>
      <c r="B10477" s="54">
        <v>30475</v>
      </c>
      <c r="C10477" s="9">
        <v>11.02</v>
      </c>
    </row>
    <row r="10478" spans="1:3" x14ac:dyDescent="0.25">
      <c r="A10478" s="7" t="str">
        <f t="shared" si="163"/>
        <v>1983.2</v>
      </c>
      <c r="B10478" s="54">
        <v>30474</v>
      </c>
      <c r="C10478" s="9">
        <v>10.97</v>
      </c>
    </row>
    <row r="10479" spans="1:3" x14ac:dyDescent="0.25">
      <c r="A10479" s="7" t="str">
        <f t="shared" si="163"/>
        <v>1983.2</v>
      </c>
      <c r="B10479" s="54">
        <v>30473</v>
      </c>
      <c r="C10479" s="9">
        <v>10.9</v>
      </c>
    </row>
    <row r="10480" spans="1:3" x14ac:dyDescent="0.25">
      <c r="A10480" s="7" t="str">
        <f t="shared" si="163"/>
        <v>1983.2</v>
      </c>
      <c r="B10480" s="54">
        <v>30470</v>
      </c>
      <c r="C10480" s="9">
        <v>10.93</v>
      </c>
    </row>
    <row r="10481" spans="1:3" x14ac:dyDescent="0.25">
      <c r="A10481" s="7" t="str">
        <f t="shared" si="163"/>
        <v>1983.2</v>
      </c>
      <c r="B10481" s="54">
        <v>30469</v>
      </c>
      <c r="C10481" s="9">
        <v>10.91</v>
      </c>
    </row>
    <row r="10482" spans="1:3" x14ac:dyDescent="0.25">
      <c r="A10482" s="7" t="str">
        <f t="shared" si="163"/>
        <v>1983.2</v>
      </c>
      <c r="B10482" s="54">
        <v>30468</v>
      </c>
      <c r="C10482" s="9">
        <v>10.91</v>
      </c>
    </row>
    <row r="10483" spans="1:3" x14ac:dyDescent="0.25">
      <c r="A10483" s="7" t="str">
        <f t="shared" si="163"/>
        <v>1983.2</v>
      </c>
      <c r="B10483" s="54">
        <v>30467</v>
      </c>
      <c r="C10483" s="9">
        <v>10.97</v>
      </c>
    </row>
    <row r="10484" spans="1:3" x14ac:dyDescent="0.25">
      <c r="A10484" s="7" t="str">
        <f t="shared" si="163"/>
        <v>1983.2</v>
      </c>
      <c r="B10484" s="54">
        <v>30463</v>
      </c>
      <c r="C10484" s="9">
        <v>10.78</v>
      </c>
    </row>
    <row r="10485" spans="1:3" x14ac:dyDescent="0.25">
      <c r="A10485" s="7" t="str">
        <f t="shared" si="163"/>
        <v>1983.2</v>
      </c>
      <c r="B10485" s="54">
        <v>30462</v>
      </c>
      <c r="C10485" s="9">
        <v>10.76</v>
      </c>
    </row>
    <row r="10486" spans="1:3" x14ac:dyDescent="0.25">
      <c r="A10486" s="7" t="str">
        <f t="shared" si="163"/>
        <v>1983.2</v>
      </c>
      <c r="B10486" s="54">
        <v>30461</v>
      </c>
      <c r="C10486" s="9">
        <v>10.71</v>
      </c>
    </row>
    <row r="10487" spans="1:3" x14ac:dyDescent="0.25">
      <c r="A10487" s="7" t="str">
        <f t="shared" si="163"/>
        <v>1983.2</v>
      </c>
      <c r="B10487" s="54">
        <v>30460</v>
      </c>
      <c r="C10487" s="9">
        <v>10.69</v>
      </c>
    </row>
    <row r="10488" spans="1:3" x14ac:dyDescent="0.25">
      <c r="A10488" s="7" t="str">
        <f t="shared" si="163"/>
        <v>1983.2</v>
      </c>
      <c r="B10488" s="54">
        <v>30459</v>
      </c>
      <c r="C10488" s="9">
        <v>10.71</v>
      </c>
    </row>
    <row r="10489" spans="1:3" x14ac:dyDescent="0.25">
      <c r="A10489" s="7" t="str">
        <f t="shared" si="163"/>
        <v>1983.2</v>
      </c>
      <c r="B10489" s="54">
        <v>30456</v>
      </c>
      <c r="C10489" s="9">
        <v>10.69</v>
      </c>
    </row>
    <row r="10490" spans="1:3" x14ac:dyDescent="0.25">
      <c r="A10490" s="7" t="str">
        <f t="shared" si="163"/>
        <v>1983.2</v>
      </c>
      <c r="B10490" s="54">
        <v>30455</v>
      </c>
      <c r="C10490" s="9">
        <v>10.67</v>
      </c>
    </row>
    <row r="10491" spans="1:3" x14ac:dyDescent="0.25">
      <c r="A10491" s="7" t="str">
        <f t="shared" si="163"/>
        <v>1983.2</v>
      </c>
      <c r="B10491" s="54">
        <v>30454</v>
      </c>
      <c r="C10491" s="9">
        <v>10.6</v>
      </c>
    </row>
    <row r="10492" spans="1:3" x14ac:dyDescent="0.25">
      <c r="A10492" s="7" t="str">
        <f t="shared" si="163"/>
        <v>1983.2</v>
      </c>
      <c r="B10492" s="54">
        <v>30453</v>
      </c>
      <c r="C10492" s="9">
        <v>10.58</v>
      </c>
    </row>
    <row r="10493" spans="1:3" x14ac:dyDescent="0.25">
      <c r="A10493" s="7" t="str">
        <f t="shared" si="163"/>
        <v>1983.2</v>
      </c>
      <c r="B10493" s="54">
        <v>30452</v>
      </c>
      <c r="C10493" s="9">
        <v>10.54</v>
      </c>
    </row>
    <row r="10494" spans="1:3" x14ac:dyDescent="0.25">
      <c r="A10494" s="7" t="str">
        <f t="shared" si="163"/>
        <v>1983.2</v>
      </c>
      <c r="B10494" s="54">
        <v>30449</v>
      </c>
      <c r="C10494" s="9">
        <v>10.37</v>
      </c>
    </row>
    <row r="10495" spans="1:3" x14ac:dyDescent="0.25">
      <c r="A10495" s="7" t="str">
        <f t="shared" si="163"/>
        <v>1983.2</v>
      </c>
      <c r="B10495" s="54">
        <v>30448</v>
      </c>
      <c r="C10495" s="9">
        <v>10.4</v>
      </c>
    </row>
    <row r="10496" spans="1:3" x14ac:dyDescent="0.25">
      <c r="A10496" s="7" t="str">
        <f t="shared" si="163"/>
        <v>1983.2</v>
      </c>
      <c r="B10496" s="54">
        <v>30447</v>
      </c>
      <c r="C10496" s="9">
        <v>10.33</v>
      </c>
    </row>
    <row r="10497" spans="1:3" x14ac:dyDescent="0.25">
      <c r="A10497" s="7" t="str">
        <f t="shared" si="163"/>
        <v>1983.2</v>
      </c>
      <c r="B10497" s="54">
        <v>30446</v>
      </c>
      <c r="C10497" s="9">
        <v>10.3</v>
      </c>
    </row>
    <row r="10498" spans="1:3" x14ac:dyDescent="0.25">
      <c r="A10498" s="7" t="str">
        <f t="shared" si="163"/>
        <v>1983.2</v>
      </c>
      <c r="B10498" s="54">
        <v>30445</v>
      </c>
      <c r="C10498" s="9">
        <v>10.37</v>
      </c>
    </row>
    <row r="10499" spans="1:3" x14ac:dyDescent="0.25">
      <c r="A10499" s="7" t="str">
        <f t="shared" si="163"/>
        <v>1983.2</v>
      </c>
      <c r="B10499" s="54">
        <v>30442</v>
      </c>
      <c r="C10499" s="9">
        <v>10.28</v>
      </c>
    </row>
    <row r="10500" spans="1:3" x14ac:dyDescent="0.25">
      <c r="A10500" s="7" t="str">
        <f t="shared" ref="A10500:A10563" si="164">YEAR(B10500)&amp;"."&amp;INT((MONTH(B10500)-1)/3)+1</f>
        <v>1983.2</v>
      </c>
      <c r="B10500" s="54">
        <v>30441</v>
      </c>
      <c r="C10500" s="9">
        <v>10.3</v>
      </c>
    </row>
    <row r="10501" spans="1:3" x14ac:dyDescent="0.25">
      <c r="A10501" s="7" t="str">
        <f t="shared" si="164"/>
        <v>1983.2</v>
      </c>
      <c r="B10501" s="54">
        <v>30440</v>
      </c>
      <c r="C10501" s="9">
        <v>10.27</v>
      </c>
    </row>
    <row r="10502" spans="1:3" x14ac:dyDescent="0.25">
      <c r="A10502" s="7" t="str">
        <f t="shared" si="164"/>
        <v>1983.2</v>
      </c>
      <c r="B10502" s="54">
        <v>30439</v>
      </c>
      <c r="C10502" s="9">
        <v>10.38</v>
      </c>
    </row>
    <row r="10503" spans="1:3" x14ac:dyDescent="0.25">
      <c r="A10503" s="7" t="str">
        <f t="shared" si="164"/>
        <v>1983.2</v>
      </c>
      <c r="B10503" s="54">
        <v>30438</v>
      </c>
      <c r="C10503" s="9">
        <v>10.39</v>
      </c>
    </row>
    <row r="10504" spans="1:3" x14ac:dyDescent="0.25">
      <c r="A10504" s="7" t="str">
        <f t="shared" si="164"/>
        <v>1983.2</v>
      </c>
      <c r="B10504" s="54">
        <v>30435</v>
      </c>
      <c r="C10504" s="9">
        <v>10.38</v>
      </c>
    </row>
    <row r="10505" spans="1:3" x14ac:dyDescent="0.25">
      <c r="A10505" s="7" t="str">
        <f t="shared" si="164"/>
        <v>1983.2</v>
      </c>
      <c r="B10505" s="54">
        <v>30434</v>
      </c>
      <c r="C10505" s="9">
        <v>10.41</v>
      </c>
    </row>
    <row r="10506" spans="1:3" x14ac:dyDescent="0.25">
      <c r="A10506" s="7" t="str">
        <f t="shared" si="164"/>
        <v>1983.2</v>
      </c>
      <c r="B10506" s="54">
        <v>30433</v>
      </c>
      <c r="C10506" s="9">
        <v>10.43</v>
      </c>
    </row>
    <row r="10507" spans="1:3" x14ac:dyDescent="0.25">
      <c r="A10507" s="7" t="str">
        <f t="shared" si="164"/>
        <v>1983.2</v>
      </c>
      <c r="B10507" s="54">
        <v>30432</v>
      </c>
      <c r="C10507" s="9">
        <v>10.47</v>
      </c>
    </row>
    <row r="10508" spans="1:3" x14ac:dyDescent="0.25">
      <c r="A10508" s="7" t="str">
        <f t="shared" si="164"/>
        <v>1983.2</v>
      </c>
      <c r="B10508" s="54">
        <v>30431</v>
      </c>
      <c r="C10508" s="9">
        <v>10.48</v>
      </c>
    </row>
    <row r="10509" spans="1:3" x14ac:dyDescent="0.25">
      <c r="A10509" s="7" t="str">
        <f t="shared" si="164"/>
        <v>1983.2</v>
      </c>
      <c r="B10509" s="54">
        <v>30428</v>
      </c>
      <c r="C10509" s="9">
        <v>10.52</v>
      </c>
    </row>
    <row r="10510" spans="1:3" x14ac:dyDescent="0.25">
      <c r="A10510" s="7" t="str">
        <f t="shared" si="164"/>
        <v>1983.2</v>
      </c>
      <c r="B10510" s="54">
        <v>30427</v>
      </c>
      <c r="C10510" s="9">
        <v>10.53</v>
      </c>
    </row>
    <row r="10511" spans="1:3" x14ac:dyDescent="0.25">
      <c r="A10511" s="7" t="str">
        <f t="shared" si="164"/>
        <v>1983.2</v>
      </c>
      <c r="B10511" s="54">
        <v>30426</v>
      </c>
      <c r="C10511" s="9">
        <v>10.48</v>
      </c>
    </row>
    <row r="10512" spans="1:3" x14ac:dyDescent="0.25">
      <c r="A10512" s="7" t="str">
        <f t="shared" si="164"/>
        <v>1983.2</v>
      </c>
      <c r="B10512" s="54">
        <v>30425</v>
      </c>
      <c r="C10512" s="9">
        <v>10.46</v>
      </c>
    </row>
    <row r="10513" spans="1:3" x14ac:dyDescent="0.25">
      <c r="A10513" s="7" t="str">
        <f t="shared" si="164"/>
        <v>1983.2</v>
      </c>
      <c r="B10513" s="54">
        <v>30424</v>
      </c>
      <c r="C10513" s="9">
        <v>10.35</v>
      </c>
    </row>
    <row r="10514" spans="1:3" x14ac:dyDescent="0.25">
      <c r="A10514" s="7" t="str">
        <f t="shared" si="164"/>
        <v>1983.2</v>
      </c>
      <c r="B10514" s="54">
        <v>30421</v>
      </c>
      <c r="C10514" s="9">
        <v>10.4</v>
      </c>
    </row>
    <row r="10515" spans="1:3" x14ac:dyDescent="0.25">
      <c r="A10515" s="7" t="str">
        <f t="shared" si="164"/>
        <v>1983.2</v>
      </c>
      <c r="B10515" s="54">
        <v>30420</v>
      </c>
      <c r="C10515" s="9">
        <v>10.37</v>
      </c>
    </row>
    <row r="10516" spans="1:3" x14ac:dyDescent="0.25">
      <c r="A10516" s="7" t="str">
        <f t="shared" si="164"/>
        <v>1983.2</v>
      </c>
      <c r="B10516" s="54">
        <v>30419</v>
      </c>
      <c r="C10516" s="9">
        <v>10.44</v>
      </c>
    </row>
    <row r="10517" spans="1:3" x14ac:dyDescent="0.25">
      <c r="A10517" s="7" t="str">
        <f t="shared" si="164"/>
        <v>1983.2</v>
      </c>
      <c r="B10517" s="54">
        <v>30418</v>
      </c>
      <c r="C10517" s="9">
        <v>10.46</v>
      </c>
    </row>
    <row r="10518" spans="1:3" x14ac:dyDescent="0.25">
      <c r="A10518" s="7" t="str">
        <f t="shared" si="164"/>
        <v>1983.2</v>
      </c>
      <c r="B10518" s="54">
        <v>30417</v>
      </c>
      <c r="C10518" s="9">
        <v>10.46</v>
      </c>
    </row>
    <row r="10519" spans="1:3" x14ac:dyDescent="0.25">
      <c r="A10519" s="7" t="str">
        <f t="shared" si="164"/>
        <v>1983.2</v>
      </c>
      <c r="B10519" s="54">
        <v>30414</v>
      </c>
      <c r="C10519" s="9">
        <v>10.58</v>
      </c>
    </row>
    <row r="10520" spans="1:3" x14ac:dyDescent="0.25">
      <c r="A10520" s="7" t="str">
        <f t="shared" si="164"/>
        <v>1983.2</v>
      </c>
      <c r="B10520" s="54">
        <v>30413</v>
      </c>
      <c r="C10520" s="9">
        <v>10.56</v>
      </c>
    </row>
    <row r="10521" spans="1:3" x14ac:dyDescent="0.25">
      <c r="A10521" s="7" t="str">
        <f t="shared" si="164"/>
        <v>1983.2</v>
      </c>
      <c r="B10521" s="54">
        <v>30412</v>
      </c>
      <c r="C10521" s="9">
        <v>10.54</v>
      </c>
    </row>
    <row r="10522" spans="1:3" x14ac:dyDescent="0.25">
      <c r="A10522" s="7" t="str">
        <f t="shared" si="164"/>
        <v>1983.2</v>
      </c>
      <c r="B10522" s="54">
        <v>30411</v>
      </c>
      <c r="C10522" s="9">
        <v>10.55</v>
      </c>
    </row>
    <row r="10523" spans="1:3" x14ac:dyDescent="0.25">
      <c r="A10523" s="7" t="str">
        <f t="shared" si="164"/>
        <v>1983.2</v>
      </c>
      <c r="B10523" s="54">
        <v>30410</v>
      </c>
      <c r="C10523" s="9">
        <v>10.67</v>
      </c>
    </row>
    <row r="10524" spans="1:3" x14ac:dyDescent="0.25">
      <c r="A10524" s="7" t="str">
        <f t="shared" si="164"/>
        <v>1983.1</v>
      </c>
      <c r="B10524" s="54">
        <v>30406</v>
      </c>
      <c r="C10524" s="9">
        <v>10.69</v>
      </c>
    </row>
    <row r="10525" spans="1:3" x14ac:dyDescent="0.25">
      <c r="A10525" s="7" t="str">
        <f t="shared" si="164"/>
        <v>1983.1</v>
      </c>
      <c r="B10525" s="54">
        <v>30405</v>
      </c>
      <c r="C10525" s="9">
        <v>10.65</v>
      </c>
    </row>
    <row r="10526" spans="1:3" x14ac:dyDescent="0.25">
      <c r="A10526" s="7" t="str">
        <f t="shared" si="164"/>
        <v>1983.1</v>
      </c>
      <c r="B10526" s="54">
        <v>30404</v>
      </c>
      <c r="C10526" s="9">
        <v>10.66</v>
      </c>
    </row>
    <row r="10527" spans="1:3" x14ac:dyDescent="0.25">
      <c r="A10527" s="7" t="str">
        <f t="shared" si="164"/>
        <v>1983.1</v>
      </c>
      <c r="B10527" s="54">
        <v>30403</v>
      </c>
      <c r="C10527" s="9">
        <v>10.71</v>
      </c>
    </row>
    <row r="10528" spans="1:3" x14ac:dyDescent="0.25">
      <c r="A10528" s="7" t="str">
        <f t="shared" si="164"/>
        <v>1983.1</v>
      </c>
      <c r="B10528" s="54">
        <v>30400</v>
      </c>
      <c r="C10528" s="9">
        <v>10.7</v>
      </c>
    </row>
    <row r="10529" spans="1:3" x14ac:dyDescent="0.25">
      <c r="A10529" s="7" t="str">
        <f t="shared" si="164"/>
        <v>1983.1</v>
      </c>
      <c r="B10529" s="54">
        <v>30399</v>
      </c>
      <c r="C10529" s="9">
        <v>10.61</v>
      </c>
    </row>
    <row r="10530" spans="1:3" x14ac:dyDescent="0.25">
      <c r="A10530" s="7" t="str">
        <f t="shared" si="164"/>
        <v>1983.1</v>
      </c>
      <c r="B10530" s="54">
        <v>30398</v>
      </c>
      <c r="C10530" s="9">
        <v>10.64</v>
      </c>
    </row>
    <row r="10531" spans="1:3" x14ac:dyDescent="0.25">
      <c r="A10531" s="7" t="str">
        <f t="shared" si="164"/>
        <v>1983.1</v>
      </c>
      <c r="B10531" s="54">
        <v>30397</v>
      </c>
      <c r="C10531" s="9">
        <v>10.71</v>
      </c>
    </row>
    <row r="10532" spans="1:3" x14ac:dyDescent="0.25">
      <c r="A10532" s="7" t="str">
        <f t="shared" si="164"/>
        <v>1983.1</v>
      </c>
      <c r="B10532" s="54">
        <v>30396</v>
      </c>
      <c r="C10532" s="9">
        <v>10.71</v>
      </c>
    </row>
    <row r="10533" spans="1:3" x14ac:dyDescent="0.25">
      <c r="A10533" s="7" t="str">
        <f t="shared" si="164"/>
        <v>1983.1</v>
      </c>
      <c r="B10533" s="54">
        <v>30393</v>
      </c>
      <c r="C10533" s="9">
        <v>10.71</v>
      </c>
    </row>
    <row r="10534" spans="1:3" x14ac:dyDescent="0.25">
      <c r="A10534" s="7" t="str">
        <f t="shared" si="164"/>
        <v>1983.1</v>
      </c>
      <c r="B10534" s="54">
        <v>30392</v>
      </c>
      <c r="C10534" s="9">
        <v>10.68</v>
      </c>
    </row>
    <row r="10535" spans="1:3" x14ac:dyDescent="0.25">
      <c r="A10535" s="7" t="str">
        <f t="shared" si="164"/>
        <v>1983.1</v>
      </c>
      <c r="B10535" s="54">
        <v>30391</v>
      </c>
      <c r="C10535" s="9">
        <v>10.68</v>
      </c>
    </row>
    <row r="10536" spans="1:3" x14ac:dyDescent="0.25">
      <c r="A10536" s="7" t="str">
        <f t="shared" si="164"/>
        <v>1983.1</v>
      </c>
      <c r="B10536" s="54">
        <v>30390</v>
      </c>
      <c r="C10536" s="9">
        <v>10.62</v>
      </c>
    </row>
    <row r="10537" spans="1:3" x14ac:dyDescent="0.25">
      <c r="A10537" s="7" t="str">
        <f t="shared" si="164"/>
        <v>1983.1</v>
      </c>
      <c r="B10537" s="54">
        <v>30389</v>
      </c>
      <c r="C10537" s="9">
        <v>10.66</v>
      </c>
    </row>
    <row r="10538" spans="1:3" x14ac:dyDescent="0.25">
      <c r="A10538" s="7" t="str">
        <f t="shared" si="164"/>
        <v>1983.1</v>
      </c>
      <c r="B10538" s="54">
        <v>30386</v>
      </c>
      <c r="C10538" s="9">
        <v>10.75</v>
      </c>
    </row>
    <row r="10539" spans="1:3" x14ac:dyDescent="0.25">
      <c r="A10539" s="7" t="str">
        <f t="shared" si="164"/>
        <v>1983.1</v>
      </c>
      <c r="B10539" s="54">
        <v>30385</v>
      </c>
      <c r="C10539" s="9">
        <v>10.67</v>
      </c>
    </row>
    <row r="10540" spans="1:3" x14ac:dyDescent="0.25">
      <c r="A10540" s="7" t="str">
        <f t="shared" si="164"/>
        <v>1983.1</v>
      </c>
      <c r="B10540" s="54">
        <v>30384</v>
      </c>
      <c r="C10540" s="9">
        <v>10.64</v>
      </c>
    </row>
    <row r="10541" spans="1:3" x14ac:dyDescent="0.25">
      <c r="A10541" s="7" t="str">
        <f t="shared" si="164"/>
        <v>1983.1</v>
      </c>
      <c r="B10541" s="54">
        <v>30383</v>
      </c>
      <c r="C10541" s="9">
        <v>10.65</v>
      </c>
    </row>
    <row r="10542" spans="1:3" x14ac:dyDescent="0.25">
      <c r="A10542" s="7" t="str">
        <f t="shared" si="164"/>
        <v>1983.1</v>
      </c>
      <c r="B10542" s="54">
        <v>30382</v>
      </c>
      <c r="C10542" s="9">
        <v>10.59</v>
      </c>
    </row>
    <row r="10543" spans="1:3" x14ac:dyDescent="0.25">
      <c r="A10543" s="7" t="str">
        <f t="shared" si="164"/>
        <v>1983.1</v>
      </c>
      <c r="B10543" s="54">
        <v>30379</v>
      </c>
      <c r="C10543" s="9">
        <v>10.46</v>
      </c>
    </row>
    <row r="10544" spans="1:3" x14ac:dyDescent="0.25">
      <c r="A10544" s="7" t="str">
        <f t="shared" si="164"/>
        <v>1983.1</v>
      </c>
      <c r="B10544" s="54">
        <v>30378</v>
      </c>
      <c r="C10544" s="9">
        <v>10.44</v>
      </c>
    </row>
    <row r="10545" spans="1:3" x14ac:dyDescent="0.25">
      <c r="A10545" s="7" t="str">
        <f t="shared" si="164"/>
        <v>1983.1</v>
      </c>
      <c r="B10545" s="54">
        <v>30377</v>
      </c>
      <c r="C10545" s="9">
        <v>10.48</v>
      </c>
    </row>
    <row r="10546" spans="1:3" x14ac:dyDescent="0.25">
      <c r="A10546" s="7" t="str">
        <f t="shared" si="164"/>
        <v>1983.1</v>
      </c>
      <c r="B10546" s="54">
        <v>30376</v>
      </c>
      <c r="C10546" s="9">
        <v>10.45</v>
      </c>
    </row>
    <row r="10547" spans="1:3" x14ac:dyDescent="0.25">
      <c r="A10547" s="7" t="str">
        <f t="shared" si="164"/>
        <v>1983.1</v>
      </c>
      <c r="B10547" s="54">
        <v>30375</v>
      </c>
      <c r="C10547" s="9">
        <v>10.51</v>
      </c>
    </row>
    <row r="10548" spans="1:3" x14ac:dyDescent="0.25">
      <c r="A10548" s="7" t="str">
        <f t="shared" si="164"/>
        <v>1983.1</v>
      </c>
      <c r="B10548" s="54">
        <v>30372</v>
      </c>
      <c r="C10548" s="9">
        <v>10.5</v>
      </c>
    </row>
    <row r="10549" spans="1:3" x14ac:dyDescent="0.25">
      <c r="A10549" s="7" t="str">
        <f t="shared" si="164"/>
        <v>1983.1</v>
      </c>
      <c r="B10549" s="54">
        <v>30371</v>
      </c>
      <c r="C10549" s="9">
        <v>10.61</v>
      </c>
    </row>
    <row r="10550" spans="1:3" x14ac:dyDescent="0.25">
      <c r="A10550" s="7" t="str">
        <f t="shared" si="164"/>
        <v>1983.1</v>
      </c>
      <c r="B10550" s="54">
        <v>30370</v>
      </c>
      <c r="C10550" s="9">
        <v>10.62</v>
      </c>
    </row>
    <row r="10551" spans="1:3" x14ac:dyDescent="0.25">
      <c r="A10551" s="7" t="str">
        <f t="shared" si="164"/>
        <v>1983.1</v>
      </c>
      <c r="B10551" s="54">
        <v>30369</v>
      </c>
      <c r="C10551" s="9">
        <v>10.63</v>
      </c>
    </row>
    <row r="10552" spans="1:3" x14ac:dyDescent="0.25">
      <c r="A10552" s="7" t="str">
        <f t="shared" si="164"/>
        <v>1983.1</v>
      </c>
      <c r="B10552" s="54">
        <v>30365</v>
      </c>
      <c r="C10552" s="9">
        <v>10.78</v>
      </c>
    </row>
    <row r="10553" spans="1:3" x14ac:dyDescent="0.25">
      <c r="A10553" s="7" t="str">
        <f t="shared" si="164"/>
        <v>1983.1</v>
      </c>
      <c r="B10553" s="54">
        <v>30364</v>
      </c>
      <c r="C10553" s="9">
        <v>10.86</v>
      </c>
    </row>
    <row r="10554" spans="1:3" x14ac:dyDescent="0.25">
      <c r="A10554" s="7" t="str">
        <f t="shared" si="164"/>
        <v>1983.1</v>
      </c>
      <c r="B10554" s="54">
        <v>30363</v>
      </c>
      <c r="C10554" s="9">
        <v>10.95</v>
      </c>
    </row>
    <row r="10555" spans="1:3" x14ac:dyDescent="0.25">
      <c r="A10555" s="7" t="str">
        <f t="shared" si="164"/>
        <v>1983.1</v>
      </c>
      <c r="B10555" s="54">
        <v>30362</v>
      </c>
      <c r="C10555" s="9">
        <v>10.99</v>
      </c>
    </row>
    <row r="10556" spans="1:3" x14ac:dyDescent="0.25">
      <c r="A10556" s="7" t="str">
        <f t="shared" si="164"/>
        <v>1983.1</v>
      </c>
      <c r="B10556" s="54">
        <v>30361</v>
      </c>
      <c r="C10556" s="9">
        <v>10.95</v>
      </c>
    </row>
    <row r="10557" spans="1:3" x14ac:dyDescent="0.25">
      <c r="A10557" s="7" t="str">
        <f t="shared" si="164"/>
        <v>1983.1</v>
      </c>
      <c r="B10557" s="54">
        <v>30358</v>
      </c>
      <c r="C10557" s="9">
        <v>10.94</v>
      </c>
    </row>
    <row r="10558" spans="1:3" x14ac:dyDescent="0.25">
      <c r="A10558" s="7" t="str">
        <f t="shared" si="164"/>
        <v>1983.1</v>
      </c>
      <c r="B10558" s="54">
        <v>30357</v>
      </c>
      <c r="C10558" s="9">
        <v>10.96</v>
      </c>
    </row>
    <row r="10559" spans="1:3" x14ac:dyDescent="0.25">
      <c r="A10559" s="7" t="str">
        <f t="shared" si="164"/>
        <v>1983.1</v>
      </c>
      <c r="B10559" s="54">
        <v>30356</v>
      </c>
      <c r="C10559" s="9">
        <v>11.14</v>
      </c>
    </row>
    <row r="10560" spans="1:3" x14ac:dyDescent="0.25">
      <c r="A10560" s="7" t="str">
        <f t="shared" si="164"/>
        <v>1983.1</v>
      </c>
      <c r="B10560" s="54">
        <v>30355</v>
      </c>
      <c r="C10560" s="9">
        <v>11.12</v>
      </c>
    </row>
    <row r="10561" spans="1:3" x14ac:dyDescent="0.25">
      <c r="A10561" s="7" t="str">
        <f t="shared" si="164"/>
        <v>1983.1</v>
      </c>
      <c r="B10561" s="54">
        <v>30354</v>
      </c>
      <c r="C10561" s="9">
        <v>11.1</v>
      </c>
    </row>
    <row r="10562" spans="1:3" x14ac:dyDescent="0.25">
      <c r="A10562" s="7" t="str">
        <f t="shared" si="164"/>
        <v>1983.1</v>
      </c>
      <c r="B10562" s="54">
        <v>30351</v>
      </c>
      <c r="C10562" s="9">
        <v>11.12</v>
      </c>
    </row>
    <row r="10563" spans="1:3" x14ac:dyDescent="0.25">
      <c r="A10563" s="7" t="str">
        <f t="shared" si="164"/>
        <v>1983.1</v>
      </c>
      <c r="B10563" s="54">
        <v>30350</v>
      </c>
      <c r="C10563" s="9">
        <v>11.06</v>
      </c>
    </row>
    <row r="10564" spans="1:3" x14ac:dyDescent="0.25">
      <c r="A10564" s="7" t="str">
        <f t="shared" ref="A10564:A10627" si="165">YEAR(B10564)&amp;"."&amp;INT((MONTH(B10564)-1)/3)+1</f>
        <v>1983.1</v>
      </c>
      <c r="B10564" s="54">
        <v>30349</v>
      </c>
      <c r="C10564" s="9">
        <v>10.94</v>
      </c>
    </row>
    <row r="10565" spans="1:3" x14ac:dyDescent="0.25">
      <c r="A10565" s="7" t="str">
        <f t="shared" si="165"/>
        <v>1983.1</v>
      </c>
      <c r="B10565" s="54">
        <v>30348</v>
      </c>
      <c r="C10565" s="9">
        <v>10.95</v>
      </c>
    </row>
    <row r="10566" spans="1:3" x14ac:dyDescent="0.25">
      <c r="A10566" s="7" t="str">
        <f t="shared" si="165"/>
        <v>1983.1</v>
      </c>
      <c r="B10566" s="54">
        <v>30347</v>
      </c>
      <c r="C10566" s="9">
        <v>10.99</v>
      </c>
    </row>
    <row r="10567" spans="1:3" x14ac:dyDescent="0.25">
      <c r="A10567" s="7" t="str">
        <f t="shared" si="165"/>
        <v>1983.1</v>
      </c>
      <c r="B10567" s="54">
        <v>30344</v>
      </c>
      <c r="C10567" s="9">
        <v>10.9</v>
      </c>
    </row>
    <row r="10568" spans="1:3" x14ac:dyDescent="0.25">
      <c r="A10568" s="7" t="str">
        <f t="shared" si="165"/>
        <v>1983.1</v>
      </c>
      <c r="B10568" s="54">
        <v>30343</v>
      </c>
      <c r="C10568" s="9">
        <v>10.85</v>
      </c>
    </row>
    <row r="10569" spans="1:3" x14ac:dyDescent="0.25">
      <c r="A10569" s="7" t="str">
        <f t="shared" si="165"/>
        <v>1983.1</v>
      </c>
      <c r="B10569" s="54">
        <v>30342</v>
      </c>
      <c r="C10569" s="9">
        <v>10.92</v>
      </c>
    </row>
    <row r="10570" spans="1:3" x14ac:dyDescent="0.25">
      <c r="A10570" s="7" t="str">
        <f t="shared" si="165"/>
        <v>1983.1</v>
      </c>
      <c r="B10570" s="54">
        <v>30341</v>
      </c>
      <c r="C10570" s="9">
        <v>10.82</v>
      </c>
    </row>
    <row r="10571" spans="1:3" x14ac:dyDescent="0.25">
      <c r="A10571" s="7" t="str">
        <f t="shared" si="165"/>
        <v>1983.1</v>
      </c>
      <c r="B10571" s="54">
        <v>30340</v>
      </c>
      <c r="C10571" s="9">
        <v>10.88</v>
      </c>
    </row>
    <row r="10572" spans="1:3" x14ac:dyDescent="0.25">
      <c r="A10572" s="7" t="str">
        <f t="shared" si="165"/>
        <v>1983.1</v>
      </c>
      <c r="B10572" s="54">
        <v>30337</v>
      </c>
      <c r="C10572" s="9">
        <v>10.78</v>
      </c>
    </row>
    <row r="10573" spans="1:3" x14ac:dyDescent="0.25">
      <c r="A10573" s="7" t="str">
        <f t="shared" si="165"/>
        <v>1983.1</v>
      </c>
      <c r="B10573" s="54">
        <v>30336</v>
      </c>
      <c r="C10573" s="9">
        <v>10.66</v>
      </c>
    </row>
    <row r="10574" spans="1:3" x14ac:dyDescent="0.25">
      <c r="A10574" s="7" t="str">
        <f t="shared" si="165"/>
        <v>1983.1</v>
      </c>
      <c r="B10574" s="54">
        <v>30335</v>
      </c>
      <c r="C10574" s="9">
        <v>10.67</v>
      </c>
    </row>
    <row r="10575" spans="1:3" x14ac:dyDescent="0.25">
      <c r="A10575" s="7" t="str">
        <f t="shared" si="165"/>
        <v>1983.1</v>
      </c>
      <c r="B10575" s="54">
        <v>30334</v>
      </c>
      <c r="C10575" s="9">
        <v>10.56</v>
      </c>
    </row>
    <row r="10576" spans="1:3" x14ac:dyDescent="0.25">
      <c r="A10576" s="7" t="str">
        <f t="shared" si="165"/>
        <v>1983.1</v>
      </c>
      <c r="B10576" s="54">
        <v>30333</v>
      </c>
      <c r="C10576" s="9">
        <v>10.5</v>
      </c>
    </row>
    <row r="10577" spans="1:3" x14ac:dyDescent="0.25">
      <c r="A10577" s="7" t="str">
        <f t="shared" si="165"/>
        <v>1983.1</v>
      </c>
      <c r="B10577" s="54">
        <v>30330</v>
      </c>
      <c r="C10577" s="9">
        <v>10.5</v>
      </c>
    </row>
    <row r="10578" spans="1:3" x14ac:dyDescent="0.25">
      <c r="A10578" s="7" t="str">
        <f t="shared" si="165"/>
        <v>1983.1</v>
      </c>
      <c r="B10578" s="54">
        <v>30329</v>
      </c>
      <c r="C10578" s="9">
        <v>10.45</v>
      </c>
    </row>
    <row r="10579" spans="1:3" x14ac:dyDescent="0.25">
      <c r="A10579" s="7" t="str">
        <f t="shared" si="165"/>
        <v>1983.1</v>
      </c>
      <c r="B10579" s="54">
        <v>30328</v>
      </c>
      <c r="C10579" s="9">
        <v>10.46</v>
      </c>
    </row>
    <row r="10580" spans="1:3" x14ac:dyDescent="0.25">
      <c r="A10580" s="7" t="str">
        <f t="shared" si="165"/>
        <v>1983.1</v>
      </c>
      <c r="B10580" s="54">
        <v>30327</v>
      </c>
      <c r="C10580" s="9">
        <v>10.48</v>
      </c>
    </row>
    <row r="10581" spans="1:3" x14ac:dyDescent="0.25">
      <c r="A10581" s="7" t="str">
        <f t="shared" si="165"/>
        <v>1983.1</v>
      </c>
      <c r="B10581" s="54">
        <v>30326</v>
      </c>
      <c r="C10581" s="9">
        <v>10.51</v>
      </c>
    </row>
    <row r="10582" spans="1:3" x14ac:dyDescent="0.25">
      <c r="A10582" s="7" t="str">
        <f t="shared" si="165"/>
        <v>1983.1</v>
      </c>
      <c r="B10582" s="54">
        <v>30323</v>
      </c>
      <c r="C10582" s="9">
        <v>10.5</v>
      </c>
    </row>
    <row r="10583" spans="1:3" x14ac:dyDescent="0.25">
      <c r="A10583" s="7" t="str">
        <f t="shared" si="165"/>
        <v>1983.1</v>
      </c>
      <c r="B10583" s="54">
        <v>30322</v>
      </c>
      <c r="C10583" s="9">
        <v>10.5</v>
      </c>
    </row>
    <row r="10584" spans="1:3" x14ac:dyDescent="0.25">
      <c r="A10584" s="7" t="str">
        <f t="shared" si="165"/>
        <v>1983.1</v>
      </c>
      <c r="B10584" s="54">
        <v>30321</v>
      </c>
      <c r="C10584" s="9">
        <v>10.47</v>
      </c>
    </row>
    <row r="10585" spans="1:3" x14ac:dyDescent="0.25">
      <c r="A10585" s="7" t="str">
        <f t="shared" si="165"/>
        <v>1983.1</v>
      </c>
      <c r="B10585" s="54">
        <v>30320</v>
      </c>
      <c r="C10585" s="9">
        <v>10.45</v>
      </c>
    </row>
    <row r="10586" spans="1:3" x14ac:dyDescent="0.25">
      <c r="A10586" s="7" t="str">
        <f t="shared" si="165"/>
        <v>1983.1</v>
      </c>
      <c r="B10586" s="54">
        <v>30319</v>
      </c>
      <c r="C10586" s="9">
        <v>10.39</v>
      </c>
    </row>
    <row r="10587" spans="1:3" x14ac:dyDescent="0.25">
      <c r="A10587" s="7" t="str">
        <f t="shared" si="165"/>
        <v>1982.4</v>
      </c>
      <c r="B10587" s="54">
        <v>30316</v>
      </c>
      <c r="C10587" s="9">
        <v>10.43</v>
      </c>
    </row>
    <row r="10588" spans="1:3" x14ac:dyDescent="0.25">
      <c r="A10588" s="7" t="str">
        <f t="shared" si="165"/>
        <v>1982.4</v>
      </c>
      <c r="B10588" s="54">
        <v>30315</v>
      </c>
      <c r="C10588" s="9">
        <v>10.46</v>
      </c>
    </row>
    <row r="10589" spans="1:3" x14ac:dyDescent="0.25">
      <c r="A10589" s="7" t="str">
        <f t="shared" si="165"/>
        <v>1982.4</v>
      </c>
      <c r="B10589" s="54">
        <v>30314</v>
      </c>
      <c r="C10589" s="9">
        <v>10.49</v>
      </c>
    </row>
    <row r="10590" spans="1:3" x14ac:dyDescent="0.25">
      <c r="A10590" s="7" t="str">
        <f t="shared" si="165"/>
        <v>1982.4</v>
      </c>
      <c r="B10590" s="54">
        <v>30313</v>
      </c>
      <c r="C10590" s="9">
        <v>10.43</v>
      </c>
    </row>
    <row r="10591" spans="1:3" x14ac:dyDescent="0.25">
      <c r="A10591" s="7" t="str">
        <f t="shared" si="165"/>
        <v>1982.4</v>
      </c>
      <c r="B10591" s="54">
        <v>30312</v>
      </c>
      <c r="C10591" s="9">
        <v>10.44</v>
      </c>
    </row>
    <row r="10592" spans="1:3" x14ac:dyDescent="0.25">
      <c r="A10592" s="7" t="str">
        <f t="shared" si="165"/>
        <v>1982.4</v>
      </c>
      <c r="B10592" s="54">
        <v>30308</v>
      </c>
      <c r="C10592" s="9">
        <v>10.5</v>
      </c>
    </row>
    <row r="10593" spans="1:3" x14ac:dyDescent="0.25">
      <c r="A10593" s="7" t="str">
        <f t="shared" si="165"/>
        <v>1982.4</v>
      </c>
      <c r="B10593" s="54">
        <v>30307</v>
      </c>
      <c r="C10593" s="9">
        <v>10.55</v>
      </c>
    </row>
    <row r="10594" spans="1:3" x14ac:dyDescent="0.25">
      <c r="A10594" s="7" t="str">
        <f t="shared" si="165"/>
        <v>1982.4</v>
      </c>
      <c r="B10594" s="54">
        <v>30306</v>
      </c>
      <c r="C10594" s="9">
        <v>10.53</v>
      </c>
    </row>
    <row r="10595" spans="1:3" x14ac:dyDescent="0.25">
      <c r="A10595" s="7" t="str">
        <f t="shared" si="165"/>
        <v>1982.4</v>
      </c>
      <c r="B10595" s="54">
        <v>30305</v>
      </c>
      <c r="C10595" s="9">
        <v>10.77</v>
      </c>
    </row>
    <row r="10596" spans="1:3" x14ac:dyDescent="0.25">
      <c r="A10596" s="7" t="str">
        <f t="shared" si="165"/>
        <v>1982.4</v>
      </c>
      <c r="B10596" s="54">
        <v>30302</v>
      </c>
      <c r="C10596" s="9">
        <v>10.69</v>
      </c>
    </row>
    <row r="10597" spans="1:3" x14ac:dyDescent="0.25">
      <c r="A10597" s="7" t="str">
        <f t="shared" si="165"/>
        <v>1982.4</v>
      </c>
      <c r="B10597" s="54">
        <v>30301</v>
      </c>
      <c r="C10597" s="9">
        <v>10.66</v>
      </c>
    </row>
    <row r="10598" spans="1:3" x14ac:dyDescent="0.25">
      <c r="A10598" s="7" t="str">
        <f t="shared" si="165"/>
        <v>1982.4</v>
      </c>
      <c r="B10598" s="54">
        <v>30300</v>
      </c>
      <c r="C10598" s="9">
        <v>10.55</v>
      </c>
    </row>
    <row r="10599" spans="1:3" x14ac:dyDescent="0.25">
      <c r="A10599" s="7" t="str">
        <f t="shared" si="165"/>
        <v>1982.4</v>
      </c>
      <c r="B10599" s="54">
        <v>30299</v>
      </c>
      <c r="C10599" s="9">
        <v>10.48</v>
      </c>
    </row>
    <row r="10600" spans="1:3" x14ac:dyDescent="0.25">
      <c r="A10600" s="7" t="str">
        <f t="shared" si="165"/>
        <v>1982.4</v>
      </c>
      <c r="B10600" s="54">
        <v>30298</v>
      </c>
      <c r="C10600" s="9">
        <v>10.57</v>
      </c>
    </row>
    <row r="10601" spans="1:3" x14ac:dyDescent="0.25">
      <c r="A10601" s="7" t="str">
        <f t="shared" si="165"/>
        <v>1982.4</v>
      </c>
      <c r="B10601" s="54">
        <v>30295</v>
      </c>
      <c r="C10601" s="9">
        <v>10.63</v>
      </c>
    </row>
    <row r="10602" spans="1:3" x14ac:dyDescent="0.25">
      <c r="A10602" s="7" t="str">
        <f t="shared" si="165"/>
        <v>1982.4</v>
      </c>
      <c r="B10602" s="54">
        <v>30294</v>
      </c>
      <c r="C10602" s="9">
        <v>10.52</v>
      </c>
    </row>
    <row r="10603" spans="1:3" x14ac:dyDescent="0.25">
      <c r="A10603" s="7" t="str">
        <f t="shared" si="165"/>
        <v>1982.4</v>
      </c>
      <c r="B10603" s="54">
        <v>30293</v>
      </c>
      <c r="C10603" s="9">
        <v>10.54</v>
      </c>
    </row>
    <row r="10604" spans="1:3" x14ac:dyDescent="0.25">
      <c r="A10604" s="7" t="str">
        <f t="shared" si="165"/>
        <v>1982.4</v>
      </c>
      <c r="B10604" s="54">
        <v>30292</v>
      </c>
      <c r="C10604" s="9">
        <v>10.45</v>
      </c>
    </row>
    <row r="10605" spans="1:3" x14ac:dyDescent="0.25">
      <c r="A10605" s="7" t="str">
        <f t="shared" si="165"/>
        <v>1982.4</v>
      </c>
      <c r="B10605" s="54">
        <v>30291</v>
      </c>
      <c r="C10605" s="9">
        <v>10.41</v>
      </c>
    </row>
    <row r="10606" spans="1:3" x14ac:dyDescent="0.25">
      <c r="A10606" s="7" t="str">
        <f t="shared" si="165"/>
        <v>1982.4</v>
      </c>
      <c r="B10606" s="54">
        <v>30288</v>
      </c>
      <c r="C10606" s="9">
        <v>10.44</v>
      </c>
    </row>
    <row r="10607" spans="1:3" x14ac:dyDescent="0.25">
      <c r="A10607" s="7" t="str">
        <f t="shared" si="165"/>
        <v>1982.4</v>
      </c>
      <c r="B10607" s="54">
        <v>30287</v>
      </c>
      <c r="C10607" s="9">
        <v>10.63</v>
      </c>
    </row>
    <row r="10608" spans="1:3" x14ac:dyDescent="0.25">
      <c r="A10608" s="7" t="str">
        <f t="shared" si="165"/>
        <v>1982.4</v>
      </c>
      <c r="B10608" s="54">
        <v>30286</v>
      </c>
      <c r="C10608" s="9">
        <v>10.69</v>
      </c>
    </row>
    <row r="10609" spans="1:3" x14ac:dyDescent="0.25">
      <c r="A10609" s="7" t="str">
        <f t="shared" si="165"/>
        <v>1982.4</v>
      </c>
      <c r="B10609" s="54">
        <v>30285</v>
      </c>
      <c r="C10609" s="9">
        <v>10.7</v>
      </c>
    </row>
    <row r="10610" spans="1:3" x14ac:dyDescent="0.25">
      <c r="A10610" s="7" t="str">
        <f t="shared" si="165"/>
        <v>1982.4</v>
      </c>
      <c r="B10610" s="54">
        <v>30284</v>
      </c>
      <c r="C10610" s="9">
        <v>10.72</v>
      </c>
    </row>
    <row r="10611" spans="1:3" x14ac:dyDescent="0.25">
      <c r="A10611" s="7" t="str">
        <f t="shared" si="165"/>
        <v>1982.4</v>
      </c>
      <c r="B10611" s="54">
        <v>30281</v>
      </c>
      <c r="C10611" s="9">
        <v>10.47</v>
      </c>
    </row>
    <row r="10612" spans="1:3" x14ac:dyDescent="0.25">
      <c r="A10612" s="7" t="str">
        <f t="shared" si="165"/>
        <v>1982.4</v>
      </c>
      <c r="B10612" s="54">
        <v>30279</v>
      </c>
      <c r="C10612" s="9">
        <v>10.52</v>
      </c>
    </row>
    <row r="10613" spans="1:3" x14ac:dyDescent="0.25">
      <c r="A10613" s="7" t="str">
        <f t="shared" si="165"/>
        <v>1982.4</v>
      </c>
      <c r="B10613" s="54">
        <v>30278</v>
      </c>
      <c r="C10613" s="9">
        <v>10.46</v>
      </c>
    </row>
    <row r="10614" spans="1:3" x14ac:dyDescent="0.25">
      <c r="A10614" s="7" t="str">
        <f t="shared" si="165"/>
        <v>1982.4</v>
      </c>
      <c r="B10614" s="54">
        <v>30277</v>
      </c>
      <c r="C10614" s="9">
        <v>10.43</v>
      </c>
    </row>
    <row r="10615" spans="1:3" x14ac:dyDescent="0.25">
      <c r="A10615" s="7" t="str">
        <f t="shared" si="165"/>
        <v>1982.4</v>
      </c>
      <c r="B10615" s="54">
        <v>30274</v>
      </c>
      <c r="C10615" s="9">
        <v>10.35</v>
      </c>
    </row>
    <row r="10616" spans="1:3" x14ac:dyDescent="0.25">
      <c r="A10616" s="7" t="str">
        <f t="shared" si="165"/>
        <v>1982.4</v>
      </c>
      <c r="B10616" s="54">
        <v>30273</v>
      </c>
      <c r="C10616" s="9">
        <v>10.33</v>
      </c>
    </row>
    <row r="10617" spans="1:3" x14ac:dyDescent="0.25">
      <c r="A10617" s="7" t="str">
        <f t="shared" si="165"/>
        <v>1982.4</v>
      </c>
      <c r="B10617" s="54">
        <v>30272</v>
      </c>
      <c r="C10617" s="9">
        <v>10.54</v>
      </c>
    </row>
    <row r="10618" spans="1:3" x14ac:dyDescent="0.25">
      <c r="A10618" s="7" t="str">
        <f t="shared" si="165"/>
        <v>1982.4</v>
      </c>
      <c r="B10618" s="54">
        <v>30271</v>
      </c>
      <c r="C10618" s="9">
        <v>10.6</v>
      </c>
    </row>
    <row r="10619" spans="1:3" x14ac:dyDescent="0.25">
      <c r="A10619" s="7" t="str">
        <f t="shared" si="165"/>
        <v>1982.4</v>
      </c>
      <c r="B10619" s="54">
        <v>30270</v>
      </c>
      <c r="C10619" s="9">
        <v>10.52</v>
      </c>
    </row>
    <row r="10620" spans="1:3" x14ac:dyDescent="0.25">
      <c r="A10620" s="7" t="str">
        <f t="shared" si="165"/>
        <v>1982.4</v>
      </c>
      <c r="B10620" s="54">
        <v>30267</v>
      </c>
      <c r="C10620" s="9">
        <v>10.43</v>
      </c>
    </row>
    <row r="10621" spans="1:3" x14ac:dyDescent="0.25">
      <c r="A10621" s="7" t="str">
        <f t="shared" si="165"/>
        <v>1982.4</v>
      </c>
      <c r="B10621" s="54">
        <v>30265</v>
      </c>
      <c r="C10621" s="9">
        <v>10.37</v>
      </c>
    </row>
    <row r="10622" spans="1:3" x14ac:dyDescent="0.25">
      <c r="A10622" s="7" t="str">
        <f t="shared" si="165"/>
        <v>1982.4</v>
      </c>
      <c r="B10622" s="54">
        <v>30264</v>
      </c>
      <c r="C10622" s="9">
        <v>10.44</v>
      </c>
    </row>
    <row r="10623" spans="1:3" x14ac:dyDescent="0.25">
      <c r="A10623" s="7" t="str">
        <f t="shared" si="165"/>
        <v>1982.4</v>
      </c>
      <c r="B10623" s="54">
        <v>30263</v>
      </c>
      <c r="C10623" s="9">
        <v>10.61</v>
      </c>
    </row>
    <row r="10624" spans="1:3" x14ac:dyDescent="0.25">
      <c r="A10624" s="7" t="str">
        <f t="shared" si="165"/>
        <v>1982.4</v>
      </c>
      <c r="B10624" s="54">
        <v>30260</v>
      </c>
      <c r="C10624" s="9">
        <v>10.59</v>
      </c>
    </row>
    <row r="10625" spans="1:3" x14ac:dyDescent="0.25">
      <c r="A10625" s="7" t="str">
        <f t="shared" si="165"/>
        <v>1982.4</v>
      </c>
      <c r="B10625" s="54">
        <v>30259</v>
      </c>
      <c r="C10625" s="9">
        <v>10.66</v>
      </c>
    </row>
    <row r="10626" spans="1:3" x14ac:dyDescent="0.25">
      <c r="A10626" s="7" t="str">
        <f t="shared" si="165"/>
        <v>1982.4</v>
      </c>
      <c r="B10626" s="54">
        <v>30258</v>
      </c>
      <c r="C10626" s="9">
        <v>10.72</v>
      </c>
    </row>
    <row r="10627" spans="1:3" x14ac:dyDescent="0.25">
      <c r="A10627" s="7" t="str">
        <f t="shared" si="165"/>
        <v>1982.4</v>
      </c>
      <c r="B10627" s="54">
        <v>30256</v>
      </c>
      <c r="C10627" s="9">
        <v>10.84</v>
      </c>
    </row>
    <row r="10628" spans="1:3" x14ac:dyDescent="0.25">
      <c r="A10628" s="7" t="str">
        <f t="shared" ref="A10628:A10691" si="166">YEAR(B10628)&amp;"."&amp;INT((MONTH(B10628)-1)/3)+1</f>
        <v>1982.4</v>
      </c>
      <c r="B10628" s="54">
        <v>30253</v>
      </c>
      <c r="C10628" s="9">
        <v>11.01</v>
      </c>
    </row>
    <row r="10629" spans="1:3" x14ac:dyDescent="0.25">
      <c r="A10629" s="7" t="str">
        <f t="shared" si="166"/>
        <v>1982.4</v>
      </c>
      <c r="B10629" s="54">
        <v>30252</v>
      </c>
      <c r="C10629" s="9">
        <v>11.12</v>
      </c>
    </row>
    <row r="10630" spans="1:3" x14ac:dyDescent="0.25">
      <c r="A10630" s="7" t="str">
        <f t="shared" si="166"/>
        <v>1982.4</v>
      </c>
      <c r="B10630" s="54">
        <v>30251</v>
      </c>
      <c r="C10630" s="9">
        <v>11.23</v>
      </c>
    </row>
    <row r="10631" spans="1:3" x14ac:dyDescent="0.25">
      <c r="A10631" s="7" t="str">
        <f t="shared" si="166"/>
        <v>1982.4</v>
      </c>
      <c r="B10631" s="54">
        <v>30250</v>
      </c>
      <c r="C10631" s="9">
        <v>11.17</v>
      </c>
    </row>
    <row r="10632" spans="1:3" x14ac:dyDescent="0.25">
      <c r="A10632" s="7" t="str">
        <f t="shared" si="166"/>
        <v>1982.4</v>
      </c>
      <c r="B10632" s="54">
        <v>30249</v>
      </c>
      <c r="C10632" s="9">
        <v>11.25</v>
      </c>
    </row>
    <row r="10633" spans="1:3" x14ac:dyDescent="0.25">
      <c r="A10633" s="7" t="str">
        <f t="shared" si="166"/>
        <v>1982.4</v>
      </c>
      <c r="B10633" s="54">
        <v>30246</v>
      </c>
      <c r="C10633" s="9">
        <v>11.03</v>
      </c>
    </row>
    <row r="10634" spans="1:3" x14ac:dyDescent="0.25">
      <c r="A10634" s="7" t="str">
        <f t="shared" si="166"/>
        <v>1982.4</v>
      </c>
      <c r="B10634" s="54">
        <v>30245</v>
      </c>
      <c r="C10634" s="9">
        <v>10.92</v>
      </c>
    </row>
    <row r="10635" spans="1:3" x14ac:dyDescent="0.25">
      <c r="A10635" s="7" t="str">
        <f t="shared" si="166"/>
        <v>1982.4</v>
      </c>
      <c r="B10635" s="54">
        <v>30244</v>
      </c>
      <c r="C10635" s="9">
        <v>10.91</v>
      </c>
    </row>
    <row r="10636" spans="1:3" x14ac:dyDescent="0.25">
      <c r="A10636" s="7" t="str">
        <f t="shared" si="166"/>
        <v>1982.4</v>
      </c>
      <c r="B10636" s="54">
        <v>30243</v>
      </c>
      <c r="C10636" s="9">
        <v>10.87</v>
      </c>
    </row>
    <row r="10637" spans="1:3" x14ac:dyDescent="0.25">
      <c r="A10637" s="7" t="str">
        <f t="shared" si="166"/>
        <v>1982.4</v>
      </c>
      <c r="B10637" s="54">
        <v>30242</v>
      </c>
      <c r="C10637" s="9">
        <v>10.9</v>
      </c>
    </row>
    <row r="10638" spans="1:3" x14ac:dyDescent="0.25">
      <c r="A10638" s="7" t="str">
        <f t="shared" si="166"/>
        <v>1982.4</v>
      </c>
      <c r="B10638" s="54">
        <v>30239</v>
      </c>
      <c r="C10638" s="9">
        <v>11.03</v>
      </c>
    </row>
    <row r="10639" spans="1:3" x14ac:dyDescent="0.25">
      <c r="A10639" s="7" t="str">
        <f t="shared" si="166"/>
        <v>1982.4</v>
      </c>
      <c r="B10639" s="54">
        <v>30238</v>
      </c>
      <c r="C10639" s="9">
        <v>10.86</v>
      </c>
    </row>
    <row r="10640" spans="1:3" x14ac:dyDescent="0.25">
      <c r="A10640" s="7" t="str">
        <f t="shared" si="166"/>
        <v>1982.4</v>
      </c>
      <c r="B10640" s="54">
        <v>30237</v>
      </c>
      <c r="C10640" s="9">
        <v>10.75</v>
      </c>
    </row>
    <row r="10641" spans="1:3" x14ac:dyDescent="0.25">
      <c r="A10641" s="7" t="str">
        <f t="shared" si="166"/>
        <v>1982.4</v>
      </c>
      <c r="B10641" s="54">
        <v>30236</v>
      </c>
      <c r="C10641" s="9">
        <v>10.85</v>
      </c>
    </row>
    <row r="10642" spans="1:3" x14ac:dyDescent="0.25">
      <c r="A10642" s="7" t="str">
        <f t="shared" si="166"/>
        <v>1982.4</v>
      </c>
      <c r="B10642" s="54">
        <v>30232</v>
      </c>
      <c r="C10642" s="9">
        <v>11.19</v>
      </c>
    </row>
    <row r="10643" spans="1:3" x14ac:dyDescent="0.25">
      <c r="A10643" s="7" t="str">
        <f t="shared" si="166"/>
        <v>1982.4</v>
      </c>
      <c r="B10643" s="54">
        <v>30231</v>
      </c>
      <c r="C10643" s="9">
        <v>11.29</v>
      </c>
    </row>
    <row r="10644" spans="1:3" x14ac:dyDescent="0.25">
      <c r="A10644" s="7" t="str">
        <f t="shared" si="166"/>
        <v>1982.4</v>
      </c>
      <c r="B10644" s="54">
        <v>30230</v>
      </c>
      <c r="C10644" s="9">
        <v>11.69</v>
      </c>
    </row>
    <row r="10645" spans="1:3" x14ac:dyDescent="0.25">
      <c r="A10645" s="7" t="str">
        <f t="shared" si="166"/>
        <v>1982.4</v>
      </c>
      <c r="B10645" s="54">
        <v>30229</v>
      </c>
      <c r="C10645" s="9">
        <v>11.81</v>
      </c>
    </row>
    <row r="10646" spans="1:3" x14ac:dyDescent="0.25">
      <c r="A10646" s="7" t="str">
        <f t="shared" si="166"/>
        <v>1982.4</v>
      </c>
      <c r="B10646" s="54">
        <v>30228</v>
      </c>
      <c r="C10646" s="9">
        <v>11.83</v>
      </c>
    </row>
    <row r="10647" spans="1:3" x14ac:dyDescent="0.25">
      <c r="A10647" s="7" t="str">
        <f t="shared" si="166"/>
        <v>1982.4</v>
      </c>
      <c r="B10647" s="54">
        <v>30225</v>
      </c>
      <c r="C10647" s="9">
        <v>11.65</v>
      </c>
    </row>
    <row r="10648" spans="1:3" x14ac:dyDescent="0.25">
      <c r="A10648" s="7" t="str">
        <f t="shared" si="166"/>
        <v>1982.3</v>
      </c>
      <c r="B10648" s="54">
        <v>30224</v>
      </c>
      <c r="C10648" s="9">
        <v>11.79</v>
      </c>
    </row>
    <row r="10649" spans="1:3" x14ac:dyDescent="0.25">
      <c r="A10649" s="7" t="str">
        <f t="shared" si="166"/>
        <v>1982.3</v>
      </c>
      <c r="B10649" s="54">
        <v>30223</v>
      </c>
      <c r="C10649" s="9">
        <v>11.79</v>
      </c>
    </row>
    <row r="10650" spans="1:3" x14ac:dyDescent="0.25">
      <c r="A10650" s="7" t="str">
        <f t="shared" si="166"/>
        <v>1982.3</v>
      </c>
      <c r="B10650" s="54">
        <v>30222</v>
      </c>
      <c r="C10650" s="9">
        <v>11.76</v>
      </c>
    </row>
    <row r="10651" spans="1:3" x14ac:dyDescent="0.25">
      <c r="A10651" s="7" t="str">
        <f t="shared" si="166"/>
        <v>1982.3</v>
      </c>
      <c r="B10651" s="54">
        <v>30221</v>
      </c>
      <c r="C10651" s="9">
        <v>11.82</v>
      </c>
    </row>
    <row r="10652" spans="1:3" x14ac:dyDescent="0.25">
      <c r="A10652" s="7" t="str">
        <f t="shared" si="166"/>
        <v>1982.3</v>
      </c>
      <c r="B10652" s="54">
        <v>30218</v>
      </c>
      <c r="C10652" s="9">
        <v>11.88</v>
      </c>
    </row>
    <row r="10653" spans="1:3" x14ac:dyDescent="0.25">
      <c r="A10653" s="7" t="str">
        <f t="shared" si="166"/>
        <v>1982.3</v>
      </c>
      <c r="B10653" s="54">
        <v>30217</v>
      </c>
      <c r="C10653" s="9">
        <v>11.75</v>
      </c>
    </row>
    <row r="10654" spans="1:3" x14ac:dyDescent="0.25">
      <c r="A10654" s="7" t="str">
        <f t="shared" si="166"/>
        <v>1982.3</v>
      </c>
      <c r="B10654" s="54">
        <v>30216</v>
      </c>
      <c r="C10654" s="9">
        <v>11.83</v>
      </c>
    </row>
    <row r="10655" spans="1:3" x14ac:dyDescent="0.25">
      <c r="A10655" s="7" t="str">
        <f t="shared" si="166"/>
        <v>1982.3</v>
      </c>
      <c r="B10655" s="54">
        <v>30215</v>
      </c>
      <c r="C10655" s="9">
        <v>11.82</v>
      </c>
    </row>
    <row r="10656" spans="1:3" x14ac:dyDescent="0.25">
      <c r="A10656" s="7" t="str">
        <f t="shared" si="166"/>
        <v>1982.3</v>
      </c>
      <c r="B10656" s="54">
        <v>30214</v>
      </c>
      <c r="C10656" s="9">
        <v>12.04</v>
      </c>
    </row>
    <row r="10657" spans="1:3" x14ac:dyDescent="0.25">
      <c r="A10657" s="7" t="str">
        <f t="shared" si="166"/>
        <v>1982.3</v>
      </c>
      <c r="B10657" s="54">
        <v>30211</v>
      </c>
      <c r="C10657" s="9">
        <v>12.12</v>
      </c>
    </row>
    <row r="10658" spans="1:3" x14ac:dyDescent="0.25">
      <c r="A10658" s="7" t="str">
        <f t="shared" si="166"/>
        <v>1982.3</v>
      </c>
      <c r="B10658" s="54">
        <v>30210</v>
      </c>
      <c r="C10658" s="9">
        <v>12.18</v>
      </c>
    </row>
    <row r="10659" spans="1:3" x14ac:dyDescent="0.25">
      <c r="A10659" s="7" t="str">
        <f t="shared" si="166"/>
        <v>1982.3</v>
      </c>
      <c r="B10659" s="54">
        <v>30209</v>
      </c>
      <c r="C10659" s="9">
        <v>12.25</v>
      </c>
    </row>
    <row r="10660" spans="1:3" x14ac:dyDescent="0.25">
      <c r="A10660" s="7" t="str">
        <f t="shared" si="166"/>
        <v>1982.3</v>
      </c>
      <c r="B10660" s="54">
        <v>30208</v>
      </c>
      <c r="C10660" s="9">
        <v>12.24</v>
      </c>
    </row>
    <row r="10661" spans="1:3" x14ac:dyDescent="0.25">
      <c r="A10661" s="7" t="str">
        <f t="shared" si="166"/>
        <v>1982.3</v>
      </c>
      <c r="B10661" s="54">
        <v>30207</v>
      </c>
      <c r="C10661" s="9">
        <v>12.26</v>
      </c>
    </row>
    <row r="10662" spans="1:3" x14ac:dyDescent="0.25">
      <c r="A10662" s="7" t="str">
        <f t="shared" si="166"/>
        <v>1982.3</v>
      </c>
      <c r="B10662" s="54">
        <v>30204</v>
      </c>
      <c r="C10662" s="9">
        <v>12.41</v>
      </c>
    </row>
    <row r="10663" spans="1:3" x14ac:dyDescent="0.25">
      <c r="A10663" s="7" t="str">
        <f t="shared" si="166"/>
        <v>1982.3</v>
      </c>
      <c r="B10663" s="54">
        <v>30203</v>
      </c>
      <c r="C10663" s="9">
        <v>12.21</v>
      </c>
    </row>
    <row r="10664" spans="1:3" x14ac:dyDescent="0.25">
      <c r="A10664" s="7" t="str">
        <f t="shared" si="166"/>
        <v>1982.3</v>
      </c>
      <c r="B10664" s="54">
        <v>30202</v>
      </c>
      <c r="C10664" s="9">
        <v>12.17</v>
      </c>
    </row>
    <row r="10665" spans="1:3" x14ac:dyDescent="0.25">
      <c r="A10665" s="7" t="str">
        <f t="shared" si="166"/>
        <v>1982.3</v>
      </c>
      <c r="B10665" s="54">
        <v>30201</v>
      </c>
      <c r="C10665" s="9">
        <v>12.19</v>
      </c>
    </row>
    <row r="10666" spans="1:3" x14ac:dyDescent="0.25">
      <c r="A10666" s="7" t="str">
        <f t="shared" si="166"/>
        <v>1982.3</v>
      </c>
      <c r="B10666" s="54">
        <v>30197</v>
      </c>
      <c r="C10666" s="9">
        <v>12.16</v>
      </c>
    </row>
    <row r="10667" spans="1:3" x14ac:dyDescent="0.25">
      <c r="A10667" s="7" t="str">
        <f t="shared" si="166"/>
        <v>1982.3</v>
      </c>
      <c r="B10667" s="54">
        <v>30196</v>
      </c>
      <c r="C10667" s="9">
        <v>12.3</v>
      </c>
    </row>
    <row r="10668" spans="1:3" x14ac:dyDescent="0.25">
      <c r="A10668" s="7" t="str">
        <f t="shared" si="166"/>
        <v>1982.3</v>
      </c>
      <c r="B10668" s="54">
        <v>30195</v>
      </c>
      <c r="C10668" s="9">
        <v>12.41</v>
      </c>
    </row>
    <row r="10669" spans="1:3" x14ac:dyDescent="0.25">
      <c r="A10669" s="7" t="str">
        <f t="shared" si="166"/>
        <v>1982.3</v>
      </c>
      <c r="B10669" s="54">
        <v>30194</v>
      </c>
      <c r="C10669" s="9">
        <v>12.5</v>
      </c>
    </row>
    <row r="10670" spans="1:3" x14ac:dyDescent="0.25">
      <c r="A10670" s="7" t="str">
        <f t="shared" si="166"/>
        <v>1982.3</v>
      </c>
      <c r="B10670" s="54">
        <v>30193</v>
      </c>
      <c r="C10670" s="9">
        <v>12.54</v>
      </c>
    </row>
    <row r="10671" spans="1:3" x14ac:dyDescent="0.25">
      <c r="A10671" s="7" t="str">
        <f t="shared" si="166"/>
        <v>1982.3</v>
      </c>
      <c r="B10671" s="54">
        <v>30190</v>
      </c>
      <c r="C10671" s="9">
        <v>12.54</v>
      </c>
    </row>
    <row r="10672" spans="1:3" x14ac:dyDescent="0.25">
      <c r="A10672" s="7" t="str">
        <f t="shared" si="166"/>
        <v>1982.3</v>
      </c>
      <c r="B10672" s="54">
        <v>30189</v>
      </c>
      <c r="C10672" s="9">
        <v>12.31</v>
      </c>
    </row>
    <row r="10673" spans="1:3" x14ac:dyDescent="0.25">
      <c r="A10673" s="7" t="str">
        <f t="shared" si="166"/>
        <v>1982.3</v>
      </c>
      <c r="B10673" s="54">
        <v>30188</v>
      </c>
      <c r="C10673" s="9">
        <v>12.21</v>
      </c>
    </row>
    <row r="10674" spans="1:3" x14ac:dyDescent="0.25">
      <c r="A10674" s="7" t="str">
        <f t="shared" si="166"/>
        <v>1982.3</v>
      </c>
      <c r="B10674" s="54">
        <v>30187</v>
      </c>
      <c r="C10674" s="9">
        <v>12.16</v>
      </c>
    </row>
    <row r="10675" spans="1:3" x14ac:dyDescent="0.25">
      <c r="A10675" s="7" t="str">
        <f t="shared" si="166"/>
        <v>1982.3</v>
      </c>
      <c r="B10675" s="54">
        <v>30186</v>
      </c>
      <c r="C10675" s="9">
        <v>12.29</v>
      </c>
    </row>
    <row r="10676" spans="1:3" x14ac:dyDescent="0.25">
      <c r="A10676" s="7" t="str">
        <f t="shared" si="166"/>
        <v>1982.3</v>
      </c>
      <c r="B10676" s="54">
        <v>30183</v>
      </c>
      <c r="C10676" s="9">
        <v>12.14</v>
      </c>
    </row>
    <row r="10677" spans="1:3" x14ac:dyDescent="0.25">
      <c r="A10677" s="7" t="str">
        <f t="shared" si="166"/>
        <v>1982.3</v>
      </c>
      <c r="B10677" s="54">
        <v>30182</v>
      </c>
      <c r="C10677" s="9">
        <v>12.31</v>
      </c>
    </row>
    <row r="10678" spans="1:3" x14ac:dyDescent="0.25">
      <c r="A10678" s="7" t="str">
        <f t="shared" si="166"/>
        <v>1982.3</v>
      </c>
      <c r="B10678" s="54">
        <v>30181</v>
      </c>
      <c r="C10678" s="9">
        <v>12.29</v>
      </c>
    </row>
    <row r="10679" spans="1:3" x14ac:dyDescent="0.25">
      <c r="A10679" s="7" t="str">
        <f t="shared" si="166"/>
        <v>1982.3</v>
      </c>
      <c r="B10679" s="54">
        <v>30180</v>
      </c>
      <c r="C10679" s="9">
        <v>12.42</v>
      </c>
    </row>
    <row r="10680" spans="1:3" x14ac:dyDescent="0.25">
      <c r="A10680" s="7" t="str">
        <f t="shared" si="166"/>
        <v>1982.3</v>
      </c>
      <c r="B10680" s="54">
        <v>30179</v>
      </c>
      <c r="C10680" s="9">
        <v>12.8</v>
      </c>
    </row>
    <row r="10681" spans="1:3" x14ac:dyDescent="0.25">
      <c r="A10681" s="7" t="str">
        <f t="shared" si="166"/>
        <v>1982.3</v>
      </c>
      <c r="B10681" s="54">
        <v>30176</v>
      </c>
      <c r="C10681" s="9">
        <v>12.98</v>
      </c>
    </row>
    <row r="10682" spans="1:3" x14ac:dyDescent="0.25">
      <c r="A10682" s="7" t="str">
        <f t="shared" si="166"/>
        <v>1982.3</v>
      </c>
      <c r="B10682" s="54">
        <v>30175</v>
      </c>
      <c r="C10682" s="9">
        <v>13.15</v>
      </c>
    </row>
    <row r="10683" spans="1:3" x14ac:dyDescent="0.25">
      <c r="A10683" s="7" t="str">
        <f t="shared" si="166"/>
        <v>1982.3</v>
      </c>
      <c r="B10683" s="54">
        <v>30174</v>
      </c>
      <c r="C10683" s="9">
        <v>13.26</v>
      </c>
    </row>
    <row r="10684" spans="1:3" x14ac:dyDescent="0.25">
      <c r="A10684" s="7" t="str">
        <f t="shared" si="166"/>
        <v>1982.3</v>
      </c>
      <c r="B10684" s="54">
        <v>30173</v>
      </c>
      <c r="C10684" s="9">
        <v>13.27</v>
      </c>
    </row>
    <row r="10685" spans="1:3" x14ac:dyDescent="0.25">
      <c r="A10685" s="7" t="str">
        <f t="shared" si="166"/>
        <v>1982.3</v>
      </c>
      <c r="B10685" s="54">
        <v>30172</v>
      </c>
      <c r="C10685" s="9">
        <v>13.31</v>
      </c>
    </row>
    <row r="10686" spans="1:3" x14ac:dyDescent="0.25">
      <c r="A10686" s="7" t="str">
        <f t="shared" si="166"/>
        <v>1982.3</v>
      </c>
      <c r="B10686" s="54">
        <v>30169</v>
      </c>
      <c r="C10686" s="9">
        <v>13.41</v>
      </c>
    </row>
    <row r="10687" spans="1:3" x14ac:dyDescent="0.25">
      <c r="A10687" s="7" t="str">
        <f t="shared" si="166"/>
        <v>1982.3</v>
      </c>
      <c r="B10687" s="54">
        <v>30168</v>
      </c>
      <c r="C10687" s="9">
        <v>13.29</v>
      </c>
    </row>
    <row r="10688" spans="1:3" x14ac:dyDescent="0.25">
      <c r="A10688" s="7" t="str">
        <f t="shared" si="166"/>
        <v>1982.3</v>
      </c>
      <c r="B10688" s="54">
        <v>30167</v>
      </c>
      <c r="C10688" s="9">
        <v>13.27</v>
      </c>
    </row>
    <row r="10689" spans="1:3" x14ac:dyDescent="0.25">
      <c r="A10689" s="7" t="str">
        <f t="shared" si="166"/>
        <v>1982.3</v>
      </c>
      <c r="B10689" s="54">
        <v>30166</v>
      </c>
      <c r="C10689" s="9">
        <v>13.27</v>
      </c>
    </row>
    <row r="10690" spans="1:3" x14ac:dyDescent="0.25">
      <c r="A10690" s="7" t="str">
        <f t="shared" si="166"/>
        <v>1982.3</v>
      </c>
      <c r="B10690" s="54">
        <v>30165</v>
      </c>
      <c r="C10690" s="9">
        <v>13.17</v>
      </c>
    </row>
    <row r="10691" spans="1:3" x14ac:dyDescent="0.25">
      <c r="A10691" s="7" t="str">
        <f t="shared" si="166"/>
        <v>1982.3</v>
      </c>
      <c r="B10691" s="54">
        <v>30162</v>
      </c>
      <c r="C10691" s="9">
        <v>13.42</v>
      </c>
    </row>
    <row r="10692" spans="1:3" x14ac:dyDescent="0.25">
      <c r="A10692" s="7" t="str">
        <f t="shared" ref="A10692:A10755" si="167">YEAR(B10692)&amp;"."&amp;INT((MONTH(B10692)-1)/3)+1</f>
        <v>1982.3</v>
      </c>
      <c r="B10692" s="54">
        <v>30161</v>
      </c>
      <c r="C10692" s="9">
        <v>13.51</v>
      </c>
    </row>
    <row r="10693" spans="1:3" x14ac:dyDescent="0.25">
      <c r="A10693" s="7" t="str">
        <f t="shared" si="167"/>
        <v>1982.3</v>
      </c>
      <c r="B10693" s="54">
        <v>30160</v>
      </c>
      <c r="C10693" s="9">
        <v>13.6</v>
      </c>
    </row>
    <row r="10694" spans="1:3" x14ac:dyDescent="0.25">
      <c r="A10694" s="7" t="str">
        <f t="shared" si="167"/>
        <v>1982.3</v>
      </c>
      <c r="B10694" s="54">
        <v>30159</v>
      </c>
      <c r="C10694" s="9">
        <v>13.46</v>
      </c>
    </row>
    <row r="10695" spans="1:3" x14ac:dyDescent="0.25">
      <c r="A10695" s="7" t="str">
        <f t="shared" si="167"/>
        <v>1982.3</v>
      </c>
      <c r="B10695" s="54">
        <v>30158</v>
      </c>
      <c r="C10695" s="9">
        <v>13.48</v>
      </c>
    </row>
    <row r="10696" spans="1:3" x14ac:dyDescent="0.25">
      <c r="A10696" s="7" t="str">
        <f t="shared" si="167"/>
        <v>1982.3</v>
      </c>
      <c r="B10696" s="54">
        <v>30155</v>
      </c>
      <c r="C10696" s="9">
        <v>13.25</v>
      </c>
    </row>
    <row r="10697" spans="1:3" x14ac:dyDescent="0.25">
      <c r="A10697" s="7" t="str">
        <f t="shared" si="167"/>
        <v>1982.3</v>
      </c>
      <c r="B10697" s="54">
        <v>30154</v>
      </c>
      <c r="C10697" s="9">
        <v>13.2</v>
      </c>
    </row>
    <row r="10698" spans="1:3" x14ac:dyDescent="0.25">
      <c r="A10698" s="7" t="str">
        <f t="shared" si="167"/>
        <v>1982.3</v>
      </c>
      <c r="B10698" s="54">
        <v>30153</v>
      </c>
      <c r="C10698" s="9">
        <v>13.3</v>
      </c>
    </row>
    <row r="10699" spans="1:3" x14ac:dyDescent="0.25">
      <c r="A10699" s="7" t="str">
        <f t="shared" si="167"/>
        <v>1982.3</v>
      </c>
      <c r="B10699" s="54">
        <v>30152</v>
      </c>
      <c r="C10699" s="9">
        <v>13.24</v>
      </c>
    </row>
    <row r="10700" spans="1:3" x14ac:dyDescent="0.25">
      <c r="A10700" s="7" t="str">
        <f t="shared" si="167"/>
        <v>1982.3</v>
      </c>
      <c r="B10700" s="54">
        <v>30151</v>
      </c>
      <c r="C10700" s="9">
        <v>13.34</v>
      </c>
    </row>
    <row r="10701" spans="1:3" x14ac:dyDescent="0.25">
      <c r="A10701" s="7" t="str">
        <f t="shared" si="167"/>
        <v>1982.3</v>
      </c>
      <c r="B10701" s="54">
        <v>30148</v>
      </c>
      <c r="C10701" s="9">
        <v>13.35</v>
      </c>
    </row>
    <row r="10702" spans="1:3" x14ac:dyDescent="0.25">
      <c r="A10702" s="7" t="str">
        <f t="shared" si="167"/>
        <v>1982.3</v>
      </c>
      <c r="B10702" s="54">
        <v>30147</v>
      </c>
      <c r="C10702" s="9">
        <v>13.57</v>
      </c>
    </row>
    <row r="10703" spans="1:3" x14ac:dyDescent="0.25">
      <c r="A10703" s="7" t="str">
        <f t="shared" si="167"/>
        <v>1982.3</v>
      </c>
      <c r="B10703" s="54">
        <v>30146</v>
      </c>
      <c r="C10703" s="9">
        <v>13.68</v>
      </c>
    </row>
    <row r="10704" spans="1:3" x14ac:dyDescent="0.25">
      <c r="A10704" s="7" t="str">
        <f t="shared" si="167"/>
        <v>1982.3</v>
      </c>
      <c r="B10704" s="54">
        <v>30145</v>
      </c>
      <c r="C10704" s="9">
        <v>13.61</v>
      </c>
    </row>
    <row r="10705" spans="1:3" x14ac:dyDescent="0.25">
      <c r="A10705" s="7" t="str">
        <f t="shared" si="167"/>
        <v>1982.3</v>
      </c>
      <c r="B10705" s="54">
        <v>30144</v>
      </c>
      <c r="C10705" s="9">
        <v>13.46</v>
      </c>
    </row>
    <row r="10706" spans="1:3" x14ac:dyDescent="0.25">
      <c r="A10706" s="7" t="str">
        <f t="shared" si="167"/>
        <v>1982.3</v>
      </c>
      <c r="B10706" s="54">
        <v>30141</v>
      </c>
      <c r="C10706" s="9">
        <v>13.57</v>
      </c>
    </row>
    <row r="10707" spans="1:3" x14ac:dyDescent="0.25">
      <c r="A10707" s="7" t="str">
        <f t="shared" si="167"/>
        <v>1982.3</v>
      </c>
      <c r="B10707" s="54">
        <v>30140</v>
      </c>
      <c r="C10707" s="9">
        <v>13.7</v>
      </c>
    </row>
    <row r="10708" spans="1:3" x14ac:dyDescent="0.25">
      <c r="A10708" s="7" t="str">
        <f t="shared" si="167"/>
        <v>1982.3</v>
      </c>
      <c r="B10708" s="54">
        <v>30139</v>
      </c>
      <c r="C10708" s="9">
        <v>13.9</v>
      </c>
    </row>
    <row r="10709" spans="1:3" x14ac:dyDescent="0.25">
      <c r="A10709" s="7" t="str">
        <f t="shared" si="167"/>
        <v>1982.3</v>
      </c>
      <c r="B10709" s="54">
        <v>30138</v>
      </c>
      <c r="C10709" s="9">
        <v>14</v>
      </c>
    </row>
    <row r="10710" spans="1:3" x14ac:dyDescent="0.25">
      <c r="A10710" s="7" t="str">
        <f t="shared" si="167"/>
        <v>1982.3</v>
      </c>
      <c r="B10710" s="54">
        <v>30134</v>
      </c>
      <c r="C10710" s="9">
        <v>14.03</v>
      </c>
    </row>
    <row r="10711" spans="1:3" x14ac:dyDescent="0.25">
      <c r="A10711" s="7" t="str">
        <f t="shared" si="167"/>
        <v>1982.3</v>
      </c>
      <c r="B10711" s="54">
        <v>30133</v>
      </c>
      <c r="C10711" s="9">
        <v>13.9</v>
      </c>
    </row>
    <row r="10712" spans="1:3" x14ac:dyDescent="0.25">
      <c r="A10712" s="7" t="str">
        <f t="shared" si="167"/>
        <v>1982.2</v>
      </c>
      <c r="B10712" s="54">
        <v>30132</v>
      </c>
      <c r="C10712" s="9">
        <v>13.91</v>
      </c>
    </row>
    <row r="10713" spans="1:3" x14ac:dyDescent="0.25">
      <c r="A10713" s="7" t="str">
        <f t="shared" si="167"/>
        <v>1982.2</v>
      </c>
      <c r="B10713" s="54">
        <v>30131</v>
      </c>
      <c r="C10713" s="9">
        <v>14.11</v>
      </c>
    </row>
    <row r="10714" spans="1:3" x14ac:dyDescent="0.25">
      <c r="A10714" s="7" t="str">
        <f t="shared" si="167"/>
        <v>1982.2</v>
      </c>
      <c r="B10714" s="54">
        <v>30130</v>
      </c>
      <c r="C10714" s="9">
        <v>14.19</v>
      </c>
    </row>
    <row r="10715" spans="1:3" x14ac:dyDescent="0.25">
      <c r="A10715" s="7" t="str">
        <f t="shared" si="167"/>
        <v>1982.2</v>
      </c>
      <c r="B10715" s="54">
        <v>30127</v>
      </c>
      <c r="C10715" s="9">
        <v>14.24</v>
      </c>
    </row>
    <row r="10716" spans="1:3" x14ac:dyDescent="0.25">
      <c r="A10716" s="7" t="str">
        <f t="shared" si="167"/>
        <v>1982.2</v>
      </c>
      <c r="B10716" s="54">
        <v>30126</v>
      </c>
      <c r="C10716" s="9">
        <v>14.2</v>
      </c>
    </row>
    <row r="10717" spans="1:3" x14ac:dyDescent="0.25">
      <c r="A10717" s="7" t="str">
        <f t="shared" si="167"/>
        <v>1982.2</v>
      </c>
      <c r="B10717" s="54">
        <v>30125</v>
      </c>
      <c r="C10717" s="9">
        <v>14.26</v>
      </c>
    </row>
    <row r="10718" spans="1:3" x14ac:dyDescent="0.25">
      <c r="A10718" s="7" t="str">
        <f t="shared" si="167"/>
        <v>1982.2</v>
      </c>
      <c r="B10718" s="54">
        <v>30124</v>
      </c>
      <c r="C10718" s="9">
        <v>14.21</v>
      </c>
    </row>
    <row r="10719" spans="1:3" x14ac:dyDescent="0.25">
      <c r="A10719" s="7" t="str">
        <f t="shared" si="167"/>
        <v>1982.2</v>
      </c>
      <c r="B10719" s="54">
        <v>30123</v>
      </c>
      <c r="C10719" s="9">
        <v>14.15</v>
      </c>
    </row>
    <row r="10720" spans="1:3" x14ac:dyDescent="0.25">
      <c r="A10720" s="7" t="str">
        <f t="shared" si="167"/>
        <v>1982.2</v>
      </c>
      <c r="B10720" s="54">
        <v>30120</v>
      </c>
      <c r="C10720" s="9">
        <v>14.19</v>
      </c>
    </row>
    <row r="10721" spans="1:3" x14ac:dyDescent="0.25">
      <c r="A10721" s="7" t="str">
        <f t="shared" si="167"/>
        <v>1982.2</v>
      </c>
      <c r="B10721" s="54">
        <v>30119</v>
      </c>
      <c r="C10721" s="9">
        <v>14.1</v>
      </c>
    </row>
    <row r="10722" spans="1:3" x14ac:dyDescent="0.25">
      <c r="A10722" s="7" t="str">
        <f t="shared" si="167"/>
        <v>1982.2</v>
      </c>
      <c r="B10722" s="54">
        <v>30118</v>
      </c>
      <c r="C10722" s="9">
        <v>13.91</v>
      </c>
    </row>
    <row r="10723" spans="1:3" x14ac:dyDescent="0.25">
      <c r="A10723" s="7" t="str">
        <f t="shared" si="167"/>
        <v>1982.2</v>
      </c>
      <c r="B10723" s="54">
        <v>30117</v>
      </c>
      <c r="C10723" s="9">
        <v>13.87</v>
      </c>
    </row>
    <row r="10724" spans="1:3" x14ac:dyDescent="0.25">
      <c r="A10724" s="7" t="str">
        <f t="shared" si="167"/>
        <v>1982.2</v>
      </c>
      <c r="B10724" s="54">
        <v>30116</v>
      </c>
      <c r="C10724" s="9">
        <v>13.89</v>
      </c>
    </row>
    <row r="10725" spans="1:3" x14ac:dyDescent="0.25">
      <c r="A10725" s="7" t="str">
        <f t="shared" si="167"/>
        <v>1982.2</v>
      </c>
      <c r="B10725" s="54">
        <v>30113</v>
      </c>
      <c r="C10725" s="9">
        <v>13.61</v>
      </c>
    </row>
    <row r="10726" spans="1:3" x14ac:dyDescent="0.25">
      <c r="A10726" s="7" t="str">
        <f t="shared" si="167"/>
        <v>1982.2</v>
      </c>
      <c r="B10726" s="54">
        <v>30112</v>
      </c>
      <c r="C10726" s="9">
        <v>13.72</v>
      </c>
    </row>
    <row r="10727" spans="1:3" x14ac:dyDescent="0.25">
      <c r="A10727" s="7" t="str">
        <f t="shared" si="167"/>
        <v>1982.2</v>
      </c>
      <c r="B10727" s="54">
        <v>30111</v>
      </c>
      <c r="C10727" s="9">
        <v>13.71</v>
      </c>
    </row>
    <row r="10728" spans="1:3" x14ac:dyDescent="0.25">
      <c r="A10728" s="7" t="str">
        <f t="shared" si="167"/>
        <v>1982.2</v>
      </c>
      <c r="B10728" s="54">
        <v>30110</v>
      </c>
      <c r="C10728" s="9">
        <v>13.71</v>
      </c>
    </row>
    <row r="10729" spans="1:3" x14ac:dyDescent="0.25">
      <c r="A10729" s="7" t="str">
        <f t="shared" si="167"/>
        <v>1982.2</v>
      </c>
      <c r="B10729" s="54">
        <v>30109</v>
      </c>
      <c r="C10729" s="9">
        <v>13.66</v>
      </c>
    </row>
    <row r="10730" spans="1:3" x14ac:dyDescent="0.25">
      <c r="A10730" s="7" t="str">
        <f t="shared" si="167"/>
        <v>1982.2</v>
      </c>
      <c r="B10730" s="54">
        <v>30106</v>
      </c>
      <c r="C10730" s="9">
        <v>13.76</v>
      </c>
    </row>
    <row r="10731" spans="1:3" x14ac:dyDescent="0.25">
      <c r="A10731" s="7" t="str">
        <f t="shared" si="167"/>
        <v>1982.2</v>
      </c>
      <c r="B10731" s="54">
        <v>30105</v>
      </c>
      <c r="C10731" s="9">
        <v>13.66</v>
      </c>
    </row>
    <row r="10732" spans="1:3" x14ac:dyDescent="0.25">
      <c r="A10732" s="7" t="str">
        <f t="shared" si="167"/>
        <v>1982.2</v>
      </c>
      <c r="B10732" s="54">
        <v>30104</v>
      </c>
      <c r="C10732" s="9">
        <v>13.6</v>
      </c>
    </row>
    <row r="10733" spans="1:3" x14ac:dyDescent="0.25">
      <c r="A10733" s="7" t="str">
        <f t="shared" si="167"/>
        <v>1982.2</v>
      </c>
      <c r="B10733" s="54">
        <v>30103</v>
      </c>
      <c r="C10733" s="9">
        <v>13.66</v>
      </c>
    </row>
    <row r="10734" spans="1:3" x14ac:dyDescent="0.25">
      <c r="A10734" s="7" t="str">
        <f t="shared" si="167"/>
        <v>1982.2</v>
      </c>
      <c r="B10734" s="54">
        <v>30099</v>
      </c>
      <c r="C10734" s="9">
        <v>13.39</v>
      </c>
    </row>
    <row r="10735" spans="1:3" x14ac:dyDescent="0.25">
      <c r="A10735" s="7" t="str">
        <f t="shared" si="167"/>
        <v>1982.2</v>
      </c>
      <c r="B10735" s="54">
        <v>30098</v>
      </c>
      <c r="C10735" s="9">
        <v>13.36</v>
      </c>
    </row>
    <row r="10736" spans="1:3" x14ac:dyDescent="0.25">
      <c r="A10736" s="7" t="str">
        <f t="shared" si="167"/>
        <v>1982.2</v>
      </c>
      <c r="B10736" s="54">
        <v>30097</v>
      </c>
      <c r="C10736" s="9">
        <v>13.29</v>
      </c>
    </row>
    <row r="10737" spans="1:3" x14ac:dyDescent="0.25">
      <c r="A10737" s="7" t="str">
        <f t="shared" si="167"/>
        <v>1982.2</v>
      </c>
      <c r="B10737" s="54">
        <v>30096</v>
      </c>
      <c r="C10737" s="9">
        <v>13.2</v>
      </c>
    </row>
    <row r="10738" spans="1:3" x14ac:dyDescent="0.25">
      <c r="A10738" s="7" t="str">
        <f t="shared" si="167"/>
        <v>1982.2</v>
      </c>
      <c r="B10738" s="54">
        <v>30095</v>
      </c>
      <c r="C10738" s="9">
        <v>13.19</v>
      </c>
    </row>
    <row r="10739" spans="1:3" x14ac:dyDescent="0.25">
      <c r="A10739" s="7" t="str">
        <f t="shared" si="167"/>
        <v>1982.2</v>
      </c>
      <c r="B10739" s="54">
        <v>30092</v>
      </c>
      <c r="C10739" s="9">
        <v>13.17</v>
      </c>
    </row>
    <row r="10740" spans="1:3" x14ac:dyDescent="0.25">
      <c r="A10740" s="7" t="str">
        <f t="shared" si="167"/>
        <v>1982.2</v>
      </c>
      <c r="B10740" s="54">
        <v>30091</v>
      </c>
      <c r="C10740" s="9">
        <v>13.17</v>
      </c>
    </row>
    <row r="10741" spans="1:3" x14ac:dyDescent="0.25">
      <c r="A10741" s="7" t="str">
        <f t="shared" si="167"/>
        <v>1982.2</v>
      </c>
      <c r="B10741" s="54">
        <v>30090</v>
      </c>
      <c r="C10741" s="9">
        <v>13.3</v>
      </c>
    </row>
    <row r="10742" spans="1:3" x14ac:dyDescent="0.25">
      <c r="A10742" s="7" t="str">
        <f t="shared" si="167"/>
        <v>1982.2</v>
      </c>
      <c r="B10742" s="54">
        <v>30089</v>
      </c>
      <c r="C10742" s="9">
        <v>13.26</v>
      </c>
    </row>
    <row r="10743" spans="1:3" x14ac:dyDescent="0.25">
      <c r="A10743" s="7" t="str">
        <f t="shared" si="167"/>
        <v>1982.2</v>
      </c>
      <c r="B10743" s="54">
        <v>30088</v>
      </c>
      <c r="C10743" s="9">
        <v>13.29</v>
      </c>
    </row>
    <row r="10744" spans="1:3" x14ac:dyDescent="0.25">
      <c r="A10744" s="7" t="str">
        <f t="shared" si="167"/>
        <v>1982.2</v>
      </c>
      <c r="B10744" s="54">
        <v>30085</v>
      </c>
      <c r="C10744" s="9">
        <v>13.17</v>
      </c>
    </row>
    <row r="10745" spans="1:3" x14ac:dyDescent="0.25">
      <c r="A10745" s="7" t="str">
        <f t="shared" si="167"/>
        <v>1982.2</v>
      </c>
      <c r="B10745" s="54">
        <v>30084</v>
      </c>
      <c r="C10745" s="9">
        <v>13.25</v>
      </c>
    </row>
    <row r="10746" spans="1:3" x14ac:dyDescent="0.25">
      <c r="A10746" s="7" t="str">
        <f t="shared" si="167"/>
        <v>1982.2</v>
      </c>
      <c r="B10746" s="54">
        <v>30083</v>
      </c>
      <c r="C10746" s="9">
        <v>13.23</v>
      </c>
    </row>
    <row r="10747" spans="1:3" x14ac:dyDescent="0.25">
      <c r="A10747" s="7" t="str">
        <f t="shared" si="167"/>
        <v>1982.2</v>
      </c>
      <c r="B10747" s="54">
        <v>30082</v>
      </c>
      <c r="C10747" s="9">
        <v>13.08</v>
      </c>
    </row>
    <row r="10748" spans="1:3" x14ac:dyDescent="0.25">
      <c r="A10748" s="7" t="str">
        <f t="shared" si="167"/>
        <v>1982.2</v>
      </c>
      <c r="B10748" s="54">
        <v>30081</v>
      </c>
      <c r="C10748" s="9">
        <v>13.13</v>
      </c>
    </row>
    <row r="10749" spans="1:3" x14ac:dyDescent="0.25">
      <c r="A10749" s="7" t="str">
        <f t="shared" si="167"/>
        <v>1982.2</v>
      </c>
      <c r="B10749" s="54">
        <v>30078</v>
      </c>
      <c r="C10749" s="9">
        <v>13.08</v>
      </c>
    </row>
    <row r="10750" spans="1:3" x14ac:dyDescent="0.25">
      <c r="A10750" s="7" t="str">
        <f t="shared" si="167"/>
        <v>1982.2</v>
      </c>
      <c r="B10750" s="54">
        <v>30077</v>
      </c>
      <c r="C10750" s="9">
        <v>13.13</v>
      </c>
    </row>
    <row r="10751" spans="1:3" x14ac:dyDescent="0.25">
      <c r="A10751" s="7" t="str">
        <f t="shared" si="167"/>
        <v>1982.2</v>
      </c>
      <c r="B10751" s="54">
        <v>30076</v>
      </c>
      <c r="C10751" s="9">
        <v>13.34</v>
      </c>
    </row>
    <row r="10752" spans="1:3" x14ac:dyDescent="0.25">
      <c r="A10752" s="7" t="str">
        <f t="shared" si="167"/>
        <v>1982.2</v>
      </c>
      <c r="B10752" s="54">
        <v>30075</v>
      </c>
      <c r="C10752" s="9">
        <v>13.37</v>
      </c>
    </row>
    <row r="10753" spans="1:3" x14ac:dyDescent="0.25">
      <c r="A10753" s="7" t="str">
        <f t="shared" si="167"/>
        <v>1982.2</v>
      </c>
      <c r="B10753" s="54">
        <v>30074</v>
      </c>
      <c r="C10753" s="9">
        <v>13.45</v>
      </c>
    </row>
    <row r="10754" spans="1:3" x14ac:dyDescent="0.25">
      <c r="A10754" s="7" t="str">
        <f t="shared" si="167"/>
        <v>1982.2</v>
      </c>
      <c r="B10754" s="54">
        <v>30071</v>
      </c>
      <c r="C10754" s="9">
        <v>13.39</v>
      </c>
    </row>
    <row r="10755" spans="1:3" x14ac:dyDescent="0.25">
      <c r="A10755" s="7" t="str">
        <f t="shared" si="167"/>
        <v>1982.2</v>
      </c>
      <c r="B10755" s="54">
        <v>30070</v>
      </c>
      <c r="C10755" s="9">
        <v>13.38</v>
      </c>
    </row>
    <row r="10756" spans="1:3" x14ac:dyDescent="0.25">
      <c r="A10756" s="7" t="str">
        <f t="shared" ref="A10756:A10819" si="168">YEAR(B10756)&amp;"."&amp;INT((MONTH(B10756)-1)/3)+1</f>
        <v>1982.2</v>
      </c>
      <c r="B10756" s="54">
        <v>30069</v>
      </c>
      <c r="C10756" s="9">
        <v>13.27</v>
      </c>
    </row>
    <row r="10757" spans="1:3" x14ac:dyDescent="0.25">
      <c r="A10757" s="7" t="str">
        <f t="shared" si="168"/>
        <v>1982.2</v>
      </c>
      <c r="B10757" s="54">
        <v>30068</v>
      </c>
      <c r="C10757" s="9">
        <v>13.19</v>
      </c>
    </row>
    <row r="10758" spans="1:3" x14ac:dyDescent="0.25">
      <c r="A10758" s="7" t="str">
        <f t="shared" si="168"/>
        <v>1982.2</v>
      </c>
      <c r="B10758" s="54">
        <v>30067</v>
      </c>
      <c r="C10758" s="9">
        <v>13.16</v>
      </c>
    </row>
    <row r="10759" spans="1:3" x14ac:dyDescent="0.25">
      <c r="A10759" s="7" t="str">
        <f t="shared" si="168"/>
        <v>1982.2</v>
      </c>
      <c r="B10759" s="54">
        <v>30064</v>
      </c>
      <c r="C10759" s="9">
        <v>13.18</v>
      </c>
    </row>
    <row r="10760" spans="1:3" x14ac:dyDescent="0.25">
      <c r="A10760" s="7" t="str">
        <f t="shared" si="168"/>
        <v>1982.2</v>
      </c>
      <c r="B10760" s="54">
        <v>30063</v>
      </c>
      <c r="C10760" s="9">
        <v>13.19</v>
      </c>
    </row>
    <row r="10761" spans="1:3" x14ac:dyDescent="0.25">
      <c r="A10761" s="7" t="str">
        <f t="shared" si="168"/>
        <v>1982.2</v>
      </c>
      <c r="B10761" s="54">
        <v>30062</v>
      </c>
      <c r="C10761" s="9">
        <v>13.22</v>
      </c>
    </row>
    <row r="10762" spans="1:3" x14ac:dyDescent="0.25">
      <c r="A10762" s="7" t="str">
        <f t="shared" si="168"/>
        <v>1982.2</v>
      </c>
      <c r="B10762" s="54">
        <v>30061</v>
      </c>
      <c r="C10762" s="9">
        <v>13.21</v>
      </c>
    </row>
    <row r="10763" spans="1:3" x14ac:dyDescent="0.25">
      <c r="A10763" s="7" t="str">
        <f t="shared" si="168"/>
        <v>1982.2</v>
      </c>
      <c r="B10763" s="54">
        <v>30060</v>
      </c>
      <c r="C10763" s="9">
        <v>13.13</v>
      </c>
    </row>
    <row r="10764" spans="1:3" x14ac:dyDescent="0.25">
      <c r="A10764" s="7" t="str">
        <f t="shared" si="168"/>
        <v>1982.2</v>
      </c>
      <c r="B10764" s="54">
        <v>30057</v>
      </c>
      <c r="C10764" s="9">
        <v>13.18</v>
      </c>
    </row>
    <row r="10765" spans="1:3" x14ac:dyDescent="0.25">
      <c r="A10765" s="7" t="str">
        <f t="shared" si="168"/>
        <v>1982.2</v>
      </c>
      <c r="B10765" s="54">
        <v>30056</v>
      </c>
      <c r="C10765" s="9">
        <v>13.32</v>
      </c>
    </row>
    <row r="10766" spans="1:3" x14ac:dyDescent="0.25">
      <c r="A10766" s="7" t="str">
        <f t="shared" si="168"/>
        <v>1982.2</v>
      </c>
      <c r="B10766" s="54">
        <v>30055</v>
      </c>
      <c r="C10766" s="9">
        <v>13.42</v>
      </c>
    </row>
    <row r="10767" spans="1:3" x14ac:dyDescent="0.25">
      <c r="A10767" s="7" t="str">
        <f t="shared" si="168"/>
        <v>1982.2</v>
      </c>
      <c r="B10767" s="54">
        <v>30054</v>
      </c>
      <c r="C10767" s="9">
        <v>13.32</v>
      </c>
    </row>
    <row r="10768" spans="1:3" x14ac:dyDescent="0.25">
      <c r="A10768" s="7" t="str">
        <f t="shared" si="168"/>
        <v>1982.2</v>
      </c>
      <c r="B10768" s="54">
        <v>30053</v>
      </c>
      <c r="C10768" s="9">
        <v>13.3</v>
      </c>
    </row>
    <row r="10769" spans="1:3" x14ac:dyDescent="0.25">
      <c r="A10769" s="7" t="str">
        <f t="shared" si="168"/>
        <v>1982.2</v>
      </c>
      <c r="B10769" s="54">
        <v>30049</v>
      </c>
      <c r="C10769" s="9">
        <v>13.48</v>
      </c>
    </row>
    <row r="10770" spans="1:3" x14ac:dyDescent="0.25">
      <c r="A10770" s="7" t="str">
        <f t="shared" si="168"/>
        <v>1982.2</v>
      </c>
      <c r="B10770" s="54">
        <v>30048</v>
      </c>
      <c r="C10770" s="9">
        <v>13.71</v>
      </c>
    </row>
    <row r="10771" spans="1:3" x14ac:dyDescent="0.25">
      <c r="A10771" s="7" t="str">
        <f t="shared" si="168"/>
        <v>1982.2</v>
      </c>
      <c r="B10771" s="54">
        <v>30047</v>
      </c>
      <c r="C10771" s="9">
        <v>13.73</v>
      </c>
    </row>
    <row r="10772" spans="1:3" x14ac:dyDescent="0.25">
      <c r="A10772" s="7" t="str">
        <f t="shared" si="168"/>
        <v>1982.2</v>
      </c>
      <c r="B10772" s="54">
        <v>30046</v>
      </c>
      <c r="C10772" s="9">
        <v>13.72</v>
      </c>
    </row>
    <row r="10773" spans="1:3" x14ac:dyDescent="0.25">
      <c r="A10773" s="7" t="str">
        <f t="shared" si="168"/>
        <v>1982.2</v>
      </c>
      <c r="B10773" s="54">
        <v>30043</v>
      </c>
      <c r="C10773" s="9">
        <v>13.61</v>
      </c>
    </row>
    <row r="10774" spans="1:3" x14ac:dyDescent="0.25">
      <c r="A10774" s="7" t="str">
        <f t="shared" si="168"/>
        <v>1982.2</v>
      </c>
      <c r="B10774" s="54">
        <v>30042</v>
      </c>
      <c r="C10774" s="9">
        <v>13.6</v>
      </c>
    </row>
    <row r="10775" spans="1:3" x14ac:dyDescent="0.25">
      <c r="A10775" s="7" t="str">
        <f t="shared" si="168"/>
        <v>1982.1</v>
      </c>
      <c r="B10775" s="54">
        <v>30041</v>
      </c>
      <c r="C10775" s="9">
        <v>13.68</v>
      </c>
    </row>
    <row r="10776" spans="1:3" x14ac:dyDescent="0.25">
      <c r="A10776" s="7" t="str">
        <f t="shared" si="168"/>
        <v>1982.1</v>
      </c>
      <c r="B10776" s="54">
        <v>30040</v>
      </c>
      <c r="C10776" s="9">
        <v>13.81</v>
      </c>
    </row>
    <row r="10777" spans="1:3" x14ac:dyDescent="0.25">
      <c r="A10777" s="7" t="str">
        <f t="shared" si="168"/>
        <v>1982.1</v>
      </c>
      <c r="B10777" s="54">
        <v>30039</v>
      </c>
      <c r="C10777" s="9">
        <v>13.79</v>
      </c>
    </row>
    <row r="10778" spans="1:3" x14ac:dyDescent="0.25">
      <c r="A10778" s="7" t="str">
        <f t="shared" si="168"/>
        <v>1982.1</v>
      </c>
      <c r="B10778" s="54">
        <v>30036</v>
      </c>
      <c r="C10778" s="9">
        <v>13.65</v>
      </c>
    </row>
    <row r="10779" spans="1:3" x14ac:dyDescent="0.25">
      <c r="A10779" s="7" t="str">
        <f t="shared" si="168"/>
        <v>1982.1</v>
      </c>
      <c r="B10779" s="54">
        <v>30035</v>
      </c>
      <c r="C10779" s="9">
        <v>13.49</v>
      </c>
    </row>
    <row r="10780" spans="1:3" x14ac:dyDescent="0.25">
      <c r="A10780" s="7" t="str">
        <f t="shared" si="168"/>
        <v>1982.1</v>
      </c>
      <c r="B10780" s="54">
        <v>30034</v>
      </c>
      <c r="C10780" s="9">
        <v>13.51</v>
      </c>
    </row>
    <row r="10781" spans="1:3" x14ac:dyDescent="0.25">
      <c r="A10781" s="7" t="str">
        <f t="shared" si="168"/>
        <v>1982.1</v>
      </c>
      <c r="B10781" s="54">
        <v>30033</v>
      </c>
      <c r="C10781" s="9">
        <v>13.36</v>
      </c>
    </row>
    <row r="10782" spans="1:3" x14ac:dyDescent="0.25">
      <c r="A10782" s="7" t="str">
        <f t="shared" si="168"/>
        <v>1982.1</v>
      </c>
      <c r="B10782" s="54">
        <v>30032</v>
      </c>
      <c r="C10782" s="9">
        <v>13.37</v>
      </c>
    </row>
    <row r="10783" spans="1:3" x14ac:dyDescent="0.25">
      <c r="A10783" s="7" t="str">
        <f t="shared" si="168"/>
        <v>1982.1</v>
      </c>
      <c r="B10783" s="54">
        <v>30029</v>
      </c>
      <c r="C10783" s="9">
        <v>13.56</v>
      </c>
    </row>
    <row r="10784" spans="1:3" x14ac:dyDescent="0.25">
      <c r="A10784" s="7" t="str">
        <f t="shared" si="168"/>
        <v>1982.1</v>
      </c>
      <c r="B10784" s="54">
        <v>30028</v>
      </c>
      <c r="C10784" s="9">
        <v>13.51</v>
      </c>
    </row>
    <row r="10785" spans="1:3" x14ac:dyDescent="0.25">
      <c r="A10785" s="7" t="str">
        <f t="shared" si="168"/>
        <v>1982.1</v>
      </c>
      <c r="B10785" s="54">
        <v>30027</v>
      </c>
      <c r="C10785" s="9">
        <v>13.52</v>
      </c>
    </row>
    <row r="10786" spans="1:3" x14ac:dyDescent="0.25">
      <c r="A10786" s="7" t="str">
        <f t="shared" si="168"/>
        <v>1982.1</v>
      </c>
      <c r="B10786" s="54">
        <v>30026</v>
      </c>
      <c r="C10786" s="9">
        <v>13.57</v>
      </c>
    </row>
    <row r="10787" spans="1:3" x14ac:dyDescent="0.25">
      <c r="A10787" s="7" t="str">
        <f t="shared" si="168"/>
        <v>1982.1</v>
      </c>
      <c r="B10787" s="54">
        <v>30025</v>
      </c>
      <c r="C10787" s="9">
        <v>13.56</v>
      </c>
    </row>
    <row r="10788" spans="1:3" x14ac:dyDescent="0.25">
      <c r="A10788" s="7" t="str">
        <f t="shared" si="168"/>
        <v>1982.1</v>
      </c>
      <c r="B10788" s="54">
        <v>30022</v>
      </c>
      <c r="C10788" s="9">
        <v>13.65</v>
      </c>
    </row>
    <row r="10789" spans="1:3" x14ac:dyDescent="0.25">
      <c r="A10789" s="7" t="str">
        <f t="shared" si="168"/>
        <v>1982.1</v>
      </c>
      <c r="B10789" s="54">
        <v>30021</v>
      </c>
      <c r="C10789" s="9">
        <v>13.65</v>
      </c>
    </row>
    <row r="10790" spans="1:3" x14ac:dyDescent="0.25">
      <c r="A10790" s="7" t="str">
        <f t="shared" si="168"/>
        <v>1982.1</v>
      </c>
      <c r="B10790" s="54">
        <v>30020</v>
      </c>
      <c r="C10790" s="9">
        <v>13.5</v>
      </c>
    </row>
    <row r="10791" spans="1:3" x14ac:dyDescent="0.25">
      <c r="A10791" s="7" t="str">
        <f t="shared" si="168"/>
        <v>1982.1</v>
      </c>
      <c r="B10791" s="54">
        <v>30019</v>
      </c>
      <c r="C10791" s="9">
        <v>13.43</v>
      </c>
    </row>
    <row r="10792" spans="1:3" x14ac:dyDescent="0.25">
      <c r="A10792" s="7" t="str">
        <f t="shared" si="168"/>
        <v>1982.1</v>
      </c>
      <c r="B10792" s="54">
        <v>30018</v>
      </c>
      <c r="C10792" s="9">
        <v>13.49</v>
      </c>
    </row>
    <row r="10793" spans="1:3" x14ac:dyDescent="0.25">
      <c r="A10793" s="7" t="str">
        <f t="shared" si="168"/>
        <v>1982.1</v>
      </c>
      <c r="B10793" s="54">
        <v>30015</v>
      </c>
      <c r="C10793" s="9">
        <v>13.35</v>
      </c>
    </row>
    <row r="10794" spans="1:3" x14ac:dyDescent="0.25">
      <c r="A10794" s="7" t="str">
        <f t="shared" si="168"/>
        <v>1982.1</v>
      </c>
      <c r="B10794" s="54">
        <v>30014</v>
      </c>
      <c r="C10794" s="9">
        <v>13.35</v>
      </c>
    </row>
    <row r="10795" spans="1:3" x14ac:dyDescent="0.25">
      <c r="A10795" s="7" t="str">
        <f t="shared" si="168"/>
        <v>1982.1</v>
      </c>
      <c r="B10795" s="54">
        <v>30013</v>
      </c>
      <c r="C10795" s="9">
        <v>13.39</v>
      </c>
    </row>
    <row r="10796" spans="1:3" x14ac:dyDescent="0.25">
      <c r="A10796" s="7" t="str">
        <f t="shared" si="168"/>
        <v>1982.1</v>
      </c>
      <c r="B10796" s="54">
        <v>30012</v>
      </c>
      <c r="C10796" s="9">
        <v>13.44</v>
      </c>
    </row>
    <row r="10797" spans="1:3" x14ac:dyDescent="0.25">
      <c r="A10797" s="7" t="str">
        <f t="shared" si="168"/>
        <v>1982.1</v>
      </c>
      <c r="B10797" s="54">
        <v>30011</v>
      </c>
      <c r="C10797" s="9">
        <v>13.63</v>
      </c>
    </row>
    <row r="10798" spans="1:3" x14ac:dyDescent="0.25">
      <c r="A10798" s="7" t="str">
        <f t="shared" si="168"/>
        <v>1982.1</v>
      </c>
      <c r="B10798" s="54">
        <v>30008</v>
      </c>
      <c r="C10798" s="9">
        <v>13.83</v>
      </c>
    </row>
    <row r="10799" spans="1:3" x14ac:dyDescent="0.25">
      <c r="A10799" s="7" t="str">
        <f t="shared" si="168"/>
        <v>1982.1</v>
      </c>
      <c r="B10799" s="54">
        <v>30007</v>
      </c>
      <c r="C10799" s="9">
        <v>13.72</v>
      </c>
    </row>
    <row r="10800" spans="1:3" x14ac:dyDescent="0.25">
      <c r="A10800" s="7" t="str">
        <f t="shared" si="168"/>
        <v>1982.1</v>
      </c>
      <c r="B10800" s="54">
        <v>30006</v>
      </c>
      <c r="C10800" s="9">
        <v>13.62</v>
      </c>
    </row>
    <row r="10801" spans="1:3" x14ac:dyDescent="0.25">
      <c r="A10801" s="7" t="str">
        <f t="shared" si="168"/>
        <v>1982.1</v>
      </c>
      <c r="B10801" s="54">
        <v>30005</v>
      </c>
      <c r="C10801" s="9">
        <v>13.73</v>
      </c>
    </row>
    <row r="10802" spans="1:3" x14ac:dyDescent="0.25">
      <c r="A10802" s="7" t="str">
        <f t="shared" si="168"/>
        <v>1982.1</v>
      </c>
      <c r="B10802" s="54">
        <v>30004</v>
      </c>
      <c r="C10802" s="9">
        <v>13.65</v>
      </c>
    </row>
    <row r="10803" spans="1:3" x14ac:dyDescent="0.25">
      <c r="A10803" s="7" t="str">
        <f t="shared" si="168"/>
        <v>1982.1</v>
      </c>
      <c r="B10803" s="54">
        <v>30001</v>
      </c>
      <c r="C10803" s="9">
        <v>14.02</v>
      </c>
    </row>
    <row r="10804" spans="1:3" x14ac:dyDescent="0.25">
      <c r="A10804" s="7" t="str">
        <f t="shared" si="168"/>
        <v>1982.1</v>
      </c>
      <c r="B10804" s="54">
        <v>30000</v>
      </c>
      <c r="C10804" s="9">
        <v>14.06</v>
      </c>
    </row>
    <row r="10805" spans="1:3" x14ac:dyDescent="0.25">
      <c r="A10805" s="7" t="str">
        <f t="shared" si="168"/>
        <v>1982.1</v>
      </c>
      <c r="B10805" s="54">
        <v>29999</v>
      </c>
      <c r="C10805" s="9">
        <v>14.3</v>
      </c>
    </row>
    <row r="10806" spans="1:3" x14ac:dyDescent="0.25">
      <c r="A10806" s="7" t="str">
        <f t="shared" si="168"/>
        <v>1982.1</v>
      </c>
      <c r="B10806" s="54">
        <v>29998</v>
      </c>
      <c r="C10806" s="9">
        <v>14.33</v>
      </c>
    </row>
    <row r="10807" spans="1:3" x14ac:dyDescent="0.25">
      <c r="A10807" s="7" t="str">
        <f t="shared" si="168"/>
        <v>1982.1</v>
      </c>
      <c r="B10807" s="54">
        <v>29993</v>
      </c>
      <c r="C10807" s="9">
        <v>14.54</v>
      </c>
    </row>
    <row r="10808" spans="1:3" x14ac:dyDescent="0.25">
      <c r="A10808" s="7" t="str">
        <f t="shared" si="168"/>
        <v>1982.1</v>
      </c>
      <c r="B10808" s="54">
        <v>29992</v>
      </c>
      <c r="C10808" s="9">
        <v>14.64</v>
      </c>
    </row>
    <row r="10809" spans="1:3" x14ac:dyDescent="0.25">
      <c r="A10809" s="7" t="str">
        <f t="shared" si="168"/>
        <v>1982.1</v>
      </c>
      <c r="B10809" s="54">
        <v>29991</v>
      </c>
      <c r="C10809" s="9">
        <v>14.8</v>
      </c>
    </row>
    <row r="10810" spans="1:3" x14ac:dyDescent="0.25">
      <c r="A10810" s="7" t="str">
        <f t="shared" si="168"/>
        <v>1982.1</v>
      </c>
      <c r="B10810" s="54">
        <v>29990</v>
      </c>
      <c r="C10810" s="9">
        <v>14.74</v>
      </c>
    </row>
    <row r="10811" spans="1:3" x14ac:dyDescent="0.25">
      <c r="A10811" s="7" t="str">
        <f t="shared" si="168"/>
        <v>1982.1</v>
      </c>
      <c r="B10811" s="54">
        <v>29987</v>
      </c>
      <c r="C10811" s="9">
        <v>14.43</v>
      </c>
    </row>
    <row r="10812" spans="1:3" x14ac:dyDescent="0.25">
      <c r="A10812" s="7" t="str">
        <f t="shared" si="168"/>
        <v>1982.1</v>
      </c>
      <c r="B10812" s="54">
        <v>29986</v>
      </c>
      <c r="C10812" s="9">
        <v>14.54</v>
      </c>
    </row>
    <row r="10813" spans="1:3" x14ac:dyDescent="0.25">
      <c r="A10813" s="7" t="str">
        <f t="shared" si="168"/>
        <v>1982.1</v>
      </c>
      <c r="B10813" s="54">
        <v>29985</v>
      </c>
      <c r="C10813" s="9">
        <v>14.41</v>
      </c>
    </row>
    <row r="10814" spans="1:3" x14ac:dyDescent="0.25">
      <c r="A10814" s="7" t="str">
        <f t="shared" si="168"/>
        <v>1982.1</v>
      </c>
      <c r="B10814" s="54">
        <v>29984</v>
      </c>
      <c r="C10814" s="9">
        <v>14.26</v>
      </c>
    </row>
    <row r="10815" spans="1:3" x14ac:dyDescent="0.25">
      <c r="A10815" s="7" t="str">
        <f t="shared" si="168"/>
        <v>1982.1</v>
      </c>
      <c r="B10815" s="54">
        <v>29983</v>
      </c>
      <c r="C10815" s="9">
        <v>14.33</v>
      </c>
    </row>
    <row r="10816" spans="1:3" x14ac:dyDescent="0.25">
      <c r="A10816" s="7" t="str">
        <f t="shared" si="168"/>
        <v>1982.1</v>
      </c>
      <c r="B10816" s="54">
        <v>29980</v>
      </c>
      <c r="C10816" s="9">
        <v>13.91</v>
      </c>
    </row>
    <row r="10817" spans="1:3" x14ac:dyDescent="0.25">
      <c r="A10817" s="7" t="str">
        <f t="shared" si="168"/>
        <v>1982.1</v>
      </c>
      <c r="B10817" s="54">
        <v>29979</v>
      </c>
      <c r="C10817" s="9">
        <v>13.98</v>
      </c>
    </row>
    <row r="10818" spans="1:3" x14ac:dyDescent="0.25">
      <c r="A10818" s="7" t="str">
        <f t="shared" si="168"/>
        <v>1982.1</v>
      </c>
      <c r="B10818" s="54">
        <v>29978</v>
      </c>
      <c r="C10818" s="9">
        <v>14.17</v>
      </c>
    </row>
    <row r="10819" spans="1:3" x14ac:dyDescent="0.25">
      <c r="A10819" s="7" t="str">
        <f t="shared" si="168"/>
        <v>1982.1</v>
      </c>
      <c r="B10819" s="54">
        <v>29977</v>
      </c>
      <c r="C10819" s="9">
        <v>14.19</v>
      </c>
    </row>
    <row r="10820" spans="1:3" x14ac:dyDescent="0.25">
      <c r="A10820" s="7" t="str">
        <f t="shared" ref="A10820:A10883" si="169">YEAR(B10820)&amp;"."&amp;INT((MONTH(B10820)-1)/3)+1</f>
        <v>1982.1</v>
      </c>
      <c r="B10820" s="54">
        <v>29976</v>
      </c>
      <c r="C10820" s="9">
        <v>14.2</v>
      </c>
    </row>
    <row r="10821" spans="1:3" x14ac:dyDescent="0.25">
      <c r="A10821" s="7" t="str">
        <f t="shared" si="169"/>
        <v>1982.1</v>
      </c>
      <c r="B10821" s="54">
        <v>29973</v>
      </c>
      <c r="C10821" s="9">
        <v>14.24</v>
      </c>
    </row>
    <row r="10822" spans="1:3" x14ac:dyDescent="0.25">
      <c r="A10822" s="7" t="str">
        <f t="shared" si="169"/>
        <v>1982.1</v>
      </c>
      <c r="B10822" s="54">
        <v>29972</v>
      </c>
      <c r="C10822" s="9">
        <v>14.21</v>
      </c>
    </row>
    <row r="10823" spans="1:3" x14ac:dyDescent="0.25">
      <c r="A10823" s="7" t="str">
        <f t="shared" si="169"/>
        <v>1982.1</v>
      </c>
      <c r="B10823" s="54">
        <v>29971</v>
      </c>
      <c r="C10823" s="9">
        <v>14.32</v>
      </c>
    </row>
    <row r="10824" spans="1:3" x14ac:dyDescent="0.25">
      <c r="A10824" s="7" t="str">
        <f t="shared" si="169"/>
        <v>1982.1</v>
      </c>
      <c r="B10824" s="54">
        <v>29970</v>
      </c>
      <c r="C10824" s="9">
        <v>14.36</v>
      </c>
    </row>
    <row r="10825" spans="1:3" x14ac:dyDescent="0.25">
      <c r="A10825" s="7" t="str">
        <f t="shared" si="169"/>
        <v>1982.1</v>
      </c>
      <c r="B10825" s="54">
        <v>29969</v>
      </c>
      <c r="C10825" s="9">
        <v>14.27</v>
      </c>
    </row>
    <row r="10826" spans="1:3" x14ac:dyDescent="0.25">
      <c r="A10826" s="7" t="str">
        <f t="shared" si="169"/>
        <v>1982.1</v>
      </c>
      <c r="B10826" s="54">
        <v>29966</v>
      </c>
      <c r="C10826" s="9">
        <v>14.41</v>
      </c>
    </row>
    <row r="10827" spans="1:3" x14ac:dyDescent="0.25">
      <c r="A10827" s="7" t="str">
        <f t="shared" si="169"/>
        <v>1982.1</v>
      </c>
      <c r="B10827" s="54">
        <v>29965</v>
      </c>
      <c r="C10827" s="9">
        <v>14.31</v>
      </c>
    </row>
    <row r="10828" spans="1:3" x14ac:dyDescent="0.25">
      <c r="A10828" s="7" t="str">
        <f t="shared" si="169"/>
        <v>1982.1</v>
      </c>
      <c r="B10828" s="54">
        <v>29964</v>
      </c>
      <c r="C10828" s="9">
        <v>14.47</v>
      </c>
    </row>
    <row r="10829" spans="1:3" x14ac:dyDescent="0.25">
      <c r="A10829" s="7" t="str">
        <f t="shared" si="169"/>
        <v>1982.1</v>
      </c>
      <c r="B10829" s="54">
        <v>29963</v>
      </c>
      <c r="C10829" s="9">
        <v>14.27</v>
      </c>
    </row>
    <row r="10830" spans="1:3" x14ac:dyDescent="0.25">
      <c r="A10830" s="7" t="str">
        <f t="shared" si="169"/>
        <v>1982.1</v>
      </c>
      <c r="B10830" s="54">
        <v>29962</v>
      </c>
      <c r="C10830" s="9">
        <v>14.43</v>
      </c>
    </row>
    <row r="10831" spans="1:3" x14ac:dyDescent="0.25">
      <c r="A10831" s="7" t="str">
        <f t="shared" si="169"/>
        <v>1982.1</v>
      </c>
      <c r="B10831" s="54">
        <v>29959</v>
      </c>
      <c r="C10831" s="9">
        <v>14.13</v>
      </c>
    </row>
    <row r="10832" spans="1:3" x14ac:dyDescent="0.25">
      <c r="A10832" s="7" t="str">
        <f t="shared" si="169"/>
        <v>1982.1</v>
      </c>
      <c r="B10832" s="54">
        <v>29958</v>
      </c>
      <c r="C10832" s="9">
        <v>14.32</v>
      </c>
    </row>
    <row r="10833" spans="1:3" x14ac:dyDescent="0.25">
      <c r="A10833" s="7" t="str">
        <f t="shared" si="169"/>
        <v>1982.1</v>
      </c>
      <c r="B10833" s="54">
        <v>29957</v>
      </c>
      <c r="C10833" s="9">
        <v>14.28</v>
      </c>
    </row>
    <row r="10834" spans="1:3" x14ac:dyDescent="0.25">
      <c r="A10834" s="7" t="str">
        <f t="shared" si="169"/>
        <v>1982.1</v>
      </c>
      <c r="B10834" s="54">
        <v>29956</v>
      </c>
      <c r="C10834" s="9">
        <v>14.14</v>
      </c>
    </row>
    <row r="10835" spans="1:3" x14ac:dyDescent="0.25">
      <c r="A10835" s="7" t="str">
        <f t="shared" si="169"/>
        <v>1982.1</v>
      </c>
      <c r="B10835" s="54">
        <v>29955</v>
      </c>
      <c r="C10835" s="9">
        <v>13.87</v>
      </c>
    </row>
    <row r="10836" spans="1:3" x14ac:dyDescent="0.25">
      <c r="A10836" s="7" t="str">
        <f t="shared" si="169"/>
        <v>1981.4</v>
      </c>
      <c r="B10836" s="54">
        <v>29951</v>
      </c>
      <c r="C10836" s="9">
        <v>13.65</v>
      </c>
    </row>
    <row r="10837" spans="1:3" x14ac:dyDescent="0.25">
      <c r="A10837" s="7" t="str">
        <f t="shared" si="169"/>
        <v>1981.4</v>
      </c>
      <c r="B10837" s="54">
        <v>29950</v>
      </c>
      <c r="C10837" s="9">
        <v>13.86</v>
      </c>
    </row>
    <row r="10838" spans="1:3" x14ac:dyDescent="0.25">
      <c r="A10838" s="7" t="str">
        <f t="shared" si="169"/>
        <v>1981.4</v>
      </c>
      <c r="B10838" s="54">
        <v>29949</v>
      </c>
      <c r="C10838" s="9">
        <v>13.88</v>
      </c>
    </row>
    <row r="10839" spans="1:3" x14ac:dyDescent="0.25">
      <c r="A10839" s="7" t="str">
        <f t="shared" si="169"/>
        <v>1981.4</v>
      </c>
      <c r="B10839" s="54">
        <v>29948</v>
      </c>
      <c r="C10839" s="9">
        <v>13.72</v>
      </c>
    </row>
    <row r="10840" spans="1:3" x14ac:dyDescent="0.25">
      <c r="A10840" s="7" t="str">
        <f t="shared" si="169"/>
        <v>1981.4</v>
      </c>
      <c r="B10840" s="54">
        <v>29944</v>
      </c>
      <c r="C10840" s="9">
        <v>13.76</v>
      </c>
    </row>
    <row r="10841" spans="1:3" x14ac:dyDescent="0.25">
      <c r="A10841" s="7" t="str">
        <f t="shared" si="169"/>
        <v>1981.4</v>
      </c>
      <c r="B10841" s="54">
        <v>29943</v>
      </c>
      <c r="C10841" s="9">
        <v>13.85</v>
      </c>
    </row>
    <row r="10842" spans="1:3" x14ac:dyDescent="0.25">
      <c r="A10842" s="7" t="str">
        <f t="shared" si="169"/>
        <v>1981.4</v>
      </c>
      <c r="B10842" s="54">
        <v>29942</v>
      </c>
      <c r="C10842" s="9">
        <v>13.65</v>
      </c>
    </row>
    <row r="10843" spans="1:3" x14ac:dyDescent="0.25">
      <c r="A10843" s="7" t="str">
        <f t="shared" si="169"/>
        <v>1981.4</v>
      </c>
      <c r="B10843" s="54">
        <v>29941</v>
      </c>
      <c r="C10843" s="9">
        <v>13.55</v>
      </c>
    </row>
    <row r="10844" spans="1:3" x14ac:dyDescent="0.25">
      <c r="A10844" s="7" t="str">
        <f t="shared" si="169"/>
        <v>1981.4</v>
      </c>
      <c r="B10844" s="54">
        <v>29938</v>
      </c>
      <c r="C10844" s="9">
        <v>13.3</v>
      </c>
    </row>
    <row r="10845" spans="1:3" x14ac:dyDescent="0.25">
      <c r="A10845" s="7" t="str">
        <f t="shared" si="169"/>
        <v>1981.4</v>
      </c>
      <c r="B10845" s="54">
        <v>29937</v>
      </c>
      <c r="C10845" s="9">
        <v>13.48</v>
      </c>
    </row>
    <row r="10846" spans="1:3" x14ac:dyDescent="0.25">
      <c r="A10846" s="7" t="str">
        <f t="shared" si="169"/>
        <v>1981.4</v>
      </c>
      <c r="B10846" s="54">
        <v>29936</v>
      </c>
      <c r="C10846" s="9">
        <v>13.32</v>
      </c>
    </row>
    <row r="10847" spans="1:3" x14ac:dyDescent="0.25">
      <c r="A10847" s="7" t="str">
        <f t="shared" si="169"/>
        <v>1981.4</v>
      </c>
      <c r="B10847" s="54">
        <v>29935</v>
      </c>
      <c r="C10847" s="9">
        <v>13.3</v>
      </c>
    </row>
    <row r="10848" spans="1:3" x14ac:dyDescent="0.25">
      <c r="A10848" s="7" t="str">
        <f t="shared" si="169"/>
        <v>1981.4</v>
      </c>
      <c r="B10848" s="54">
        <v>29934</v>
      </c>
      <c r="C10848" s="9">
        <v>13.34</v>
      </c>
    </row>
    <row r="10849" spans="1:3" x14ac:dyDescent="0.25">
      <c r="A10849" s="7" t="str">
        <f t="shared" si="169"/>
        <v>1981.4</v>
      </c>
      <c r="B10849" s="54">
        <v>29931</v>
      </c>
      <c r="C10849" s="9">
        <v>13.55</v>
      </c>
    </row>
    <row r="10850" spans="1:3" x14ac:dyDescent="0.25">
      <c r="A10850" s="7" t="str">
        <f t="shared" si="169"/>
        <v>1981.4</v>
      </c>
      <c r="B10850" s="54">
        <v>29930</v>
      </c>
      <c r="C10850" s="9">
        <v>13.58</v>
      </c>
    </row>
    <row r="10851" spans="1:3" x14ac:dyDescent="0.25">
      <c r="A10851" s="7" t="str">
        <f t="shared" si="169"/>
        <v>1981.4</v>
      </c>
      <c r="B10851" s="54">
        <v>29929</v>
      </c>
      <c r="C10851" s="9">
        <v>13.39</v>
      </c>
    </row>
    <row r="10852" spans="1:3" x14ac:dyDescent="0.25">
      <c r="A10852" s="7" t="str">
        <f t="shared" si="169"/>
        <v>1981.4</v>
      </c>
      <c r="B10852" s="54">
        <v>29928</v>
      </c>
      <c r="C10852" s="9">
        <v>13.24</v>
      </c>
    </row>
    <row r="10853" spans="1:3" x14ac:dyDescent="0.25">
      <c r="A10853" s="7" t="str">
        <f t="shared" si="169"/>
        <v>1981.4</v>
      </c>
      <c r="B10853" s="54">
        <v>29927</v>
      </c>
      <c r="C10853" s="9">
        <v>13.26</v>
      </c>
    </row>
    <row r="10854" spans="1:3" x14ac:dyDescent="0.25">
      <c r="A10854" s="7" t="str">
        <f t="shared" si="169"/>
        <v>1981.4</v>
      </c>
      <c r="B10854" s="54">
        <v>29924</v>
      </c>
      <c r="C10854" s="9">
        <v>12.89</v>
      </c>
    </row>
    <row r="10855" spans="1:3" x14ac:dyDescent="0.25">
      <c r="A10855" s="7" t="str">
        <f t="shared" si="169"/>
        <v>1981.4</v>
      </c>
      <c r="B10855" s="54">
        <v>29923</v>
      </c>
      <c r="C10855" s="9">
        <v>13.16</v>
      </c>
    </row>
    <row r="10856" spans="1:3" x14ac:dyDescent="0.25">
      <c r="A10856" s="7" t="str">
        <f t="shared" si="169"/>
        <v>1981.4</v>
      </c>
      <c r="B10856" s="54">
        <v>29922</v>
      </c>
      <c r="C10856" s="9">
        <v>13.21</v>
      </c>
    </row>
    <row r="10857" spans="1:3" x14ac:dyDescent="0.25">
      <c r="A10857" s="7" t="str">
        <f t="shared" si="169"/>
        <v>1981.4</v>
      </c>
      <c r="B10857" s="54">
        <v>29921</v>
      </c>
      <c r="C10857" s="9">
        <v>13.06</v>
      </c>
    </row>
    <row r="10858" spans="1:3" x14ac:dyDescent="0.25">
      <c r="A10858" s="7" t="str">
        <f t="shared" si="169"/>
        <v>1981.4</v>
      </c>
      <c r="B10858" s="54">
        <v>29920</v>
      </c>
      <c r="C10858" s="9">
        <v>12.91</v>
      </c>
    </row>
    <row r="10859" spans="1:3" x14ac:dyDescent="0.25">
      <c r="A10859" s="7" t="str">
        <f t="shared" si="169"/>
        <v>1981.4</v>
      </c>
      <c r="B10859" s="54">
        <v>29917</v>
      </c>
      <c r="C10859" s="9">
        <v>12.76</v>
      </c>
    </row>
    <row r="10860" spans="1:3" x14ac:dyDescent="0.25">
      <c r="A10860" s="7" t="str">
        <f t="shared" si="169"/>
        <v>1981.4</v>
      </c>
      <c r="B10860" s="54">
        <v>29915</v>
      </c>
      <c r="C10860" s="9">
        <v>12.83</v>
      </c>
    </row>
    <row r="10861" spans="1:3" x14ac:dyDescent="0.25">
      <c r="A10861" s="7" t="str">
        <f t="shared" si="169"/>
        <v>1981.4</v>
      </c>
      <c r="B10861" s="54">
        <v>29914</v>
      </c>
      <c r="C10861" s="9">
        <v>13.03</v>
      </c>
    </row>
    <row r="10862" spans="1:3" x14ac:dyDescent="0.25">
      <c r="A10862" s="7" t="str">
        <f t="shared" si="169"/>
        <v>1981.4</v>
      </c>
      <c r="B10862" s="54">
        <v>29913</v>
      </c>
      <c r="C10862" s="9">
        <v>13.38</v>
      </c>
    </row>
    <row r="10863" spans="1:3" x14ac:dyDescent="0.25">
      <c r="A10863" s="7" t="str">
        <f t="shared" si="169"/>
        <v>1981.4</v>
      </c>
      <c r="B10863" s="54">
        <v>29910</v>
      </c>
      <c r="C10863" s="9">
        <v>13.08</v>
      </c>
    </row>
    <row r="10864" spans="1:3" x14ac:dyDescent="0.25">
      <c r="A10864" s="7" t="str">
        <f t="shared" si="169"/>
        <v>1981.4</v>
      </c>
      <c r="B10864" s="54">
        <v>29909</v>
      </c>
      <c r="C10864" s="9">
        <v>13.09</v>
      </c>
    </row>
    <row r="10865" spans="1:3" x14ac:dyDescent="0.25">
      <c r="A10865" s="7" t="str">
        <f t="shared" si="169"/>
        <v>1981.4</v>
      </c>
      <c r="B10865" s="54">
        <v>29908</v>
      </c>
      <c r="C10865" s="9">
        <v>13.05</v>
      </c>
    </row>
    <row r="10866" spans="1:3" x14ac:dyDescent="0.25">
      <c r="A10866" s="7" t="str">
        <f t="shared" si="169"/>
        <v>1981.4</v>
      </c>
      <c r="B10866" s="54">
        <v>29907</v>
      </c>
      <c r="C10866" s="9">
        <v>13.25</v>
      </c>
    </row>
    <row r="10867" spans="1:3" x14ac:dyDescent="0.25">
      <c r="A10867" s="7" t="str">
        <f t="shared" si="169"/>
        <v>1981.4</v>
      </c>
      <c r="B10867" s="54">
        <v>29906</v>
      </c>
      <c r="C10867" s="9">
        <v>13.11</v>
      </c>
    </row>
    <row r="10868" spans="1:3" x14ac:dyDescent="0.25">
      <c r="A10868" s="7" t="str">
        <f t="shared" si="169"/>
        <v>1981.4</v>
      </c>
      <c r="B10868" s="54">
        <v>29903</v>
      </c>
      <c r="C10868" s="9">
        <v>13.26</v>
      </c>
    </row>
    <row r="10869" spans="1:3" x14ac:dyDescent="0.25">
      <c r="A10869" s="7" t="str">
        <f t="shared" si="169"/>
        <v>1981.4</v>
      </c>
      <c r="B10869" s="54">
        <v>29902</v>
      </c>
      <c r="C10869" s="9">
        <v>13.21</v>
      </c>
    </row>
    <row r="10870" spans="1:3" x14ac:dyDescent="0.25">
      <c r="A10870" s="7" t="str">
        <f t="shared" si="169"/>
        <v>1981.4</v>
      </c>
      <c r="B10870" s="54">
        <v>29900</v>
      </c>
      <c r="C10870" s="9">
        <v>13.55</v>
      </c>
    </row>
    <row r="10871" spans="1:3" x14ac:dyDescent="0.25">
      <c r="A10871" s="7" t="str">
        <f t="shared" si="169"/>
        <v>1981.4</v>
      </c>
      <c r="B10871" s="54">
        <v>29899</v>
      </c>
      <c r="C10871" s="9">
        <v>13.56</v>
      </c>
    </row>
    <row r="10872" spans="1:3" x14ac:dyDescent="0.25">
      <c r="A10872" s="7" t="str">
        <f t="shared" si="169"/>
        <v>1981.4</v>
      </c>
      <c r="B10872" s="54">
        <v>29896</v>
      </c>
      <c r="C10872" s="9">
        <v>13.85</v>
      </c>
    </row>
    <row r="10873" spans="1:3" x14ac:dyDescent="0.25">
      <c r="A10873" s="7" t="str">
        <f t="shared" si="169"/>
        <v>1981.4</v>
      </c>
      <c r="B10873" s="54">
        <v>29895</v>
      </c>
      <c r="C10873" s="9">
        <v>14.06</v>
      </c>
    </row>
    <row r="10874" spans="1:3" x14ac:dyDescent="0.25">
      <c r="A10874" s="7" t="str">
        <f t="shared" si="169"/>
        <v>1981.4</v>
      </c>
      <c r="B10874" s="54">
        <v>29894</v>
      </c>
      <c r="C10874" s="9">
        <v>13.96</v>
      </c>
    </row>
    <row r="10875" spans="1:3" x14ac:dyDescent="0.25">
      <c r="A10875" s="7" t="str">
        <f t="shared" si="169"/>
        <v>1981.4</v>
      </c>
      <c r="B10875" s="54">
        <v>29892</v>
      </c>
      <c r="C10875" s="9">
        <v>14.41</v>
      </c>
    </row>
    <row r="10876" spans="1:3" x14ac:dyDescent="0.25">
      <c r="A10876" s="7" t="str">
        <f t="shared" si="169"/>
        <v>1981.4</v>
      </c>
      <c r="B10876" s="54">
        <v>29889</v>
      </c>
      <c r="C10876" s="9">
        <v>14.36</v>
      </c>
    </row>
    <row r="10877" spans="1:3" x14ac:dyDescent="0.25">
      <c r="A10877" s="7" t="str">
        <f t="shared" si="169"/>
        <v>1981.4</v>
      </c>
      <c r="B10877" s="54">
        <v>29888</v>
      </c>
      <c r="C10877" s="9">
        <v>14.66</v>
      </c>
    </row>
    <row r="10878" spans="1:3" x14ac:dyDescent="0.25">
      <c r="A10878" s="7" t="str">
        <f t="shared" si="169"/>
        <v>1981.4</v>
      </c>
      <c r="B10878" s="54">
        <v>29887</v>
      </c>
      <c r="C10878" s="9">
        <v>15.03</v>
      </c>
    </row>
    <row r="10879" spans="1:3" x14ac:dyDescent="0.25">
      <c r="A10879" s="7" t="str">
        <f t="shared" si="169"/>
        <v>1981.4</v>
      </c>
      <c r="B10879" s="54">
        <v>29886</v>
      </c>
      <c r="C10879" s="9">
        <v>15.09</v>
      </c>
    </row>
    <row r="10880" spans="1:3" x14ac:dyDescent="0.25">
      <c r="A10880" s="7" t="str">
        <f t="shared" si="169"/>
        <v>1981.4</v>
      </c>
      <c r="B10880" s="54">
        <v>29885</v>
      </c>
      <c r="C10880" s="9">
        <v>15.21</v>
      </c>
    </row>
    <row r="10881" spans="1:3" x14ac:dyDescent="0.25">
      <c r="A10881" s="7" t="str">
        <f t="shared" si="169"/>
        <v>1981.4</v>
      </c>
      <c r="B10881" s="54">
        <v>29882</v>
      </c>
      <c r="C10881" s="9">
        <v>14.81</v>
      </c>
    </row>
    <row r="10882" spans="1:3" x14ac:dyDescent="0.25">
      <c r="A10882" s="7" t="str">
        <f t="shared" si="169"/>
        <v>1981.4</v>
      </c>
      <c r="B10882" s="54">
        <v>29881</v>
      </c>
      <c r="C10882" s="9">
        <v>14.91</v>
      </c>
    </row>
    <row r="10883" spans="1:3" x14ac:dyDescent="0.25">
      <c r="A10883" s="7" t="str">
        <f t="shared" si="169"/>
        <v>1981.4</v>
      </c>
      <c r="B10883" s="54">
        <v>29880</v>
      </c>
      <c r="C10883" s="9">
        <v>14.94</v>
      </c>
    </row>
    <row r="10884" spans="1:3" x14ac:dyDescent="0.25">
      <c r="A10884" s="7" t="str">
        <f t="shared" ref="A10884:A10947" si="170">YEAR(B10884)&amp;"."&amp;INT((MONTH(B10884)-1)/3)+1</f>
        <v>1981.4</v>
      </c>
      <c r="B10884" s="54">
        <v>29879</v>
      </c>
      <c r="C10884" s="9">
        <v>14.66</v>
      </c>
    </row>
    <row r="10885" spans="1:3" x14ac:dyDescent="0.25">
      <c r="A10885" s="7" t="str">
        <f t="shared" si="170"/>
        <v>1981.4</v>
      </c>
      <c r="B10885" s="54">
        <v>29878</v>
      </c>
      <c r="C10885" s="9">
        <v>14.52</v>
      </c>
    </row>
    <row r="10886" spans="1:3" x14ac:dyDescent="0.25">
      <c r="A10886" s="7" t="str">
        <f t="shared" si="170"/>
        <v>1981.4</v>
      </c>
      <c r="B10886" s="54">
        <v>29875</v>
      </c>
      <c r="C10886" s="9">
        <v>14.55</v>
      </c>
    </row>
    <row r="10887" spans="1:3" x14ac:dyDescent="0.25">
      <c r="A10887" s="7" t="str">
        <f t="shared" si="170"/>
        <v>1981.4</v>
      </c>
      <c r="B10887" s="54">
        <v>29874</v>
      </c>
      <c r="C10887" s="9">
        <v>14.39</v>
      </c>
    </row>
    <row r="10888" spans="1:3" x14ac:dyDescent="0.25">
      <c r="A10888" s="7" t="str">
        <f t="shared" si="170"/>
        <v>1981.4</v>
      </c>
      <c r="B10888" s="54">
        <v>29873</v>
      </c>
      <c r="C10888" s="9">
        <v>14.48</v>
      </c>
    </row>
    <row r="10889" spans="1:3" x14ac:dyDescent="0.25">
      <c r="A10889" s="7" t="str">
        <f t="shared" si="170"/>
        <v>1981.4</v>
      </c>
      <c r="B10889" s="54">
        <v>29872</v>
      </c>
      <c r="C10889" s="9">
        <v>14.36</v>
      </c>
    </row>
    <row r="10890" spans="1:3" x14ac:dyDescent="0.25">
      <c r="A10890" s="7" t="str">
        <f t="shared" si="170"/>
        <v>1981.4</v>
      </c>
      <c r="B10890" s="54">
        <v>29868</v>
      </c>
      <c r="C10890" s="9">
        <v>14.26</v>
      </c>
    </row>
    <row r="10891" spans="1:3" x14ac:dyDescent="0.25">
      <c r="A10891" s="7" t="str">
        <f t="shared" si="170"/>
        <v>1981.4</v>
      </c>
      <c r="B10891" s="54">
        <v>29867</v>
      </c>
      <c r="C10891" s="9">
        <v>14.44</v>
      </c>
    </row>
    <row r="10892" spans="1:3" x14ac:dyDescent="0.25">
      <c r="A10892" s="7" t="str">
        <f t="shared" si="170"/>
        <v>1981.4</v>
      </c>
      <c r="B10892" s="54">
        <v>29866</v>
      </c>
      <c r="C10892" s="9">
        <v>14.54</v>
      </c>
    </row>
    <row r="10893" spans="1:3" x14ac:dyDescent="0.25">
      <c r="A10893" s="7" t="str">
        <f t="shared" si="170"/>
        <v>1981.4</v>
      </c>
      <c r="B10893" s="54">
        <v>29865</v>
      </c>
      <c r="C10893" s="9">
        <v>14.6</v>
      </c>
    </row>
    <row r="10894" spans="1:3" x14ac:dyDescent="0.25">
      <c r="A10894" s="7" t="str">
        <f t="shared" si="170"/>
        <v>1981.4</v>
      </c>
      <c r="B10894" s="54">
        <v>29864</v>
      </c>
      <c r="C10894" s="9">
        <v>14.62</v>
      </c>
    </row>
    <row r="10895" spans="1:3" x14ac:dyDescent="0.25">
      <c r="A10895" s="7" t="str">
        <f t="shared" si="170"/>
        <v>1981.4</v>
      </c>
      <c r="B10895" s="54">
        <v>29861</v>
      </c>
      <c r="C10895" s="9">
        <v>14.8</v>
      </c>
    </row>
    <row r="10896" spans="1:3" x14ac:dyDescent="0.25">
      <c r="A10896" s="7" t="str">
        <f t="shared" si="170"/>
        <v>1981.4</v>
      </c>
      <c r="B10896" s="54">
        <v>29860</v>
      </c>
      <c r="C10896" s="9">
        <v>15.14</v>
      </c>
    </row>
    <row r="10897" spans="1:3" x14ac:dyDescent="0.25">
      <c r="A10897" s="7" t="str">
        <f t="shared" si="170"/>
        <v>1981.3</v>
      </c>
      <c r="B10897" s="54">
        <v>29859</v>
      </c>
      <c r="C10897" s="9">
        <v>15.19</v>
      </c>
    </row>
    <row r="10898" spans="1:3" x14ac:dyDescent="0.25">
      <c r="A10898" s="7" t="str">
        <f t="shared" si="170"/>
        <v>1981.3</v>
      </c>
      <c r="B10898" s="54">
        <v>29858</v>
      </c>
      <c r="C10898" s="9">
        <v>15.2</v>
      </c>
    </row>
    <row r="10899" spans="1:3" x14ac:dyDescent="0.25">
      <c r="A10899" s="7" t="str">
        <f t="shared" si="170"/>
        <v>1981.3</v>
      </c>
      <c r="B10899" s="54">
        <v>29857</v>
      </c>
      <c r="C10899" s="9">
        <v>15.01</v>
      </c>
    </row>
    <row r="10900" spans="1:3" x14ac:dyDescent="0.25">
      <c r="A10900" s="7" t="str">
        <f t="shared" si="170"/>
        <v>1981.3</v>
      </c>
      <c r="B10900" s="54">
        <v>29854</v>
      </c>
      <c r="C10900" s="9">
        <v>15.08</v>
      </c>
    </row>
    <row r="10901" spans="1:3" x14ac:dyDescent="0.25">
      <c r="A10901" s="7" t="str">
        <f t="shared" si="170"/>
        <v>1981.3</v>
      </c>
      <c r="B10901" s="54">
        <v>29853</v>
      </c>
      <c r="C10901" s="9">
        <v>14.69</v>
      </c>
    </row>
    <row r="10902" spans="1:3" x14ac:dyDescent="0.25">
      <c r="A10902" s="7" t="str">
        <f t="shared" si="170"/>
        <v>1981.3</v>
      </c>
      <c r="B10902" s="54">
        <v>29852</v>
      </c>
      <c r="C10902" s="9">
        <v>14.61</v>
      </c>
    </row>
    <row r="10903" spans="1:3" x14ac:dyDescent="0.25">
      <c r="A10903" s="7" t="str">
        <f t="shared" si="170"/>
        <v>1981.3</v>
      </c>
      <c r="B10903" s="54">
        <v>29851</v>
      </c>
      <c r="C10903" s="9">
        <v>14.33</v>
      </c>
    </row>
    <row r="10904" spans="1:3" x14ac:dyDescent="0.25">
      <c r="A10904" s="7" t="str">
        <f t="shared" si="170"/>
        <v>1981.3</v>
      </c>
      <c r="B10904" s="54">
        <v>29850</v>
      </c>
      <c r="C10904" s="9">
        <v>14.09</v>
      </c>
    </row>
    <row r="10905" spans="1:3" x14ac:dyDescent="0.25">
      <c r="A10905" s="7" t="str">
        <f t="shared" si="170"/>
        <v>1981.3</v>
      </c>
      <c r="B10905" s="54">
        <v>29847</v>
      </c>
      <c r="C10905" s="9">
        <v>14.22</v>
      </c>
    </row>
    <row r="10906" spans="1:3" x14ac:dyDescent="0.25">
      <c r="A10906" s="7" t="str">
        <f t="shared" si="170"/>
        <v>1981.3</v>
      </c>
      <c r="B10906" s="54">
        <v>29846</v>
      </c>
      <c r="C10906" s="9">
        <v>14.26</v>
      </c>
    </row>
    <row r="10907" spans="1:3" x14ac:dyDescent="0.25">
      <c r="A10907" s="7" t="str">
        <f t="shared" si="170"/>
        <v>1981.3</v>
      </c>
      <c r="B10907" s="54">
        <v>29845</v>
      </c>
      <c r="C10907" s="9">
        <v>14.42</v>
      </c>
    </row>
    <row r="10908" spans="1:3" x14ac:dyDescent="0.25">
      <c r="A10908" s="7" t="str">
        <f t="shared" si="170"/>
        <v>1981.3</v>
      </c>
      <c r="B10908" s="54">
        <v>29844</v>
      </c>
      <c r="C10908" s="9">
        <v>14.44</v>
      </c>
    </row>
    <row r="10909" spans="1:3" x14ac:dyDescent="0.25">
      <c r="A10909" s="7" t="str">
        <f t="shared" si="170"/>
        <v>1981.3</v>
      </c>
      <c r="B10909" s="54">
        <v>29843</v>
      </c>
      <c r="C10909" s="9">
        <v>14.51</v>
      </c>
    </row>
    <row r="10910" spans="1:3" x14ac:dyDescent="0.25">
      <c r="A10910" s="7" t="str">
        <f t="shared" si="170"/>
        <v>1981.3</v>
      </c>
      <c r="B10910" s="54">
        <v>29840</v>
      </c>
      <c r="C10910" s="9">
        <v>14.49</v>
      </c>
    </row>
    <row r="10911" spans="1:3" x14ac:dyDescent="0.25">
      <c r="A10911" s="7" t="str">
        <f t="shared" si="170"/>
        <v>1981.3</v>
      </c>
      <c r="B10911" s="54">
        <v>29839</v>
      </c>
      <c r="C10911" s="9">
        <v>14.68</v>
      </c>
    </row>
    <row r="10912" spans="1:3" x14ac:dyDescent="0.25">
      <c r="A10912" s="7" t="str">
        <f t="shared" si="170"/>
        <v>1981.3</v>
      </c>
      <c r="B10912" s="54">
        <v>29838</v>
      </c>
      <c r="C10912" s="9">
        <v>14.73</v>
      </c>
    </row>
    <row r="10913" spans="1:3" x14ac:dyDescent="0.25">
      <c r="A10913" s="7" t="str">
        <f t="shared" si="170"/>
        <v>1981.3</v>
      </c>
      <c r="B10913" s="54">
        <v>29837</v>
      </c>
      <c r="C10913" s="9">
        <v>14.99</v>
      </c>
    </row>
    <row r="10914" spans="1:3" x14ac:dyDescent="0.25">
      <c r="A10914" s="7" t="str">
        <f t="shared" si="170"/>
        <v>1981.3</v>
      </c>
      <c r="B10914" s="54">
        <v>29833</v>
      </c>
      <c r="C10914" s="9">
        <v>14.84</v>
      </c>
    </row>
    <row r="10915" spans="1:3" x14ac:dyDescent="0.25">
      <c r="A10915" s="7" t="str">
        <f t="shared" si="170"/>
        <v>1981.3</v>
      </c>
      <c r="B10915" s="54">
        <v>29832</v>
      </c>
      <c r="C10915" s="9">
        <v>14.82</v>
      </c>
    </row>
    <row r="10916" spans="1:3" x14ac:dyDescent="0.25">
      <c r="A10916" s="7" t="str">
        <f t="shared" si="170"/>
        <v>1981.3</v>
      </c>
      <c r="B10916" s="54">
        <v>29831</v>
      </c>
      <c r="C10916" s="9">
        <v>14.7</v>
      </c>
    </row>
    <row r="10917" spans="1:3" x14ac:dyDescent="0.25">
      <c r="A10917" s="7" t="str">
        <f t="shared" si="170"/>
        <v>1981.3</v>
      </c>
      <c r="B10917" s="54">
        <v>29830</v>
      </c>
      <c r="C10917" s="9">
        <v>14.7</v>
      </c>
    </row>
    <row r="10918" spans="1:3" x14ac:dyDescent="0.25">
      <c r="A10918" s="7" t="str">
        <f t="shared" si="170"/>
        <v>1981.3</v>
      </c>
      <c r="B10918" s="54">
        <v>29829</v>
      </c>
      <c r="C10918" s="9">
        <v>14.78</v>
      </c>
    </row>
    <row r="10919" spans="1:3" x14ac:dyDescent="0.25">
      <c r="A10919" s="7" t="str">
        <f t="shared" si="170"/>
        <v>1981.3</v>
      </c>
      <c r="B10919" s="54">
        <v>29826</v>
      </c>
      <c r="C10919" s="9">
        <v>14.49</v>
      </c>
    </row>
    <row r="10920" spans="1:3" x14ac:dyDescent="0.25">
      <c r="A10920" s="7" t="str">
        <f t="shared" si="170"/>
        <v>1981.3</v>
      </c>
      <c r="B10920" s="54">
        <v>29825</v>
      </c>
      <c r="C10920" s="9">
        <v>14.59</v>
      </c>
    </row>
    <row r="10921" spans="1:3" x14ac:dyDescent="0.25">
      <c r="A10921" s="7" t="str">
        <f t="shared" si="170"/>
        <v>1981.3</v>
      </c>
      <c r="B10921" s="54">
        <v>29824</v>
      </c>
      <c r="C10921" s="9">
        <v>14.6</v>
      </c>
    </row>
    <row r="10922" spans="1:3" x14ac:dyDescent="0.25">
      <c r="A10922" s="7" t="str">
        <f t="shared" si="170"/>
        <v>1981.3</v>
      </c>
      <c r="B10922" s="54">
        <v>29823</v>
      </c>
      <c r="C10922" s="9">
        <v>14.61</v>
      </c>
    </row>
    <row r="10923" spans="1:3" x14ac:dyDescent="0.25">
      <c r="A10923" s="7" t="str">
        <f t="shared" si="170"/>
        <v>1981.3</v>
      </c>
      <c r="B10923" s="54">
        <v>29822</v>
      </c>
      <c r="C10923" s="9">
        <v>14.57</v>
      </c>
    </row>
    <row r="10924" spans="1:3" x14ac:dyDescent="0.25">
      <c r="A10924" s="7" t="str">
        <f t="shared" si="170"/>
        <v>1981.3</v>
      </c>
      <c r="B10924" s="54">
        <v>29819</v>
      </c>
      <c r="C10924" s="9">
        <v>14.14</v>
      </c>
    </row>
    <row r="10925" spans="1:3" x14ac:dyDescent="0.25">
      <c r="A10925" s="7" t="str">
        <f t="shared" si="170"/>
        <v>1981.3</v>
      </c>
      <c r="B10925" s="54">
        <v>29818</v>
      </c>
      <c r="C10925" s="9">
        <v>14.08</v>
      </c>
    </row>
    <row r="10926" spans="1:3" x14ac:dyDescent="0.25">
      <c r="A10926" s="7" t="str">
        <f t="shared" si="170"/>
        <v>1981.3</v>
      </c>
      <c r="B10926" s="54">
        <v>29817</v>
      </c>
      <c r="C10926" s="9">
        <v>13.95</v>
      </c>
    </row>
    <row r="10927" spans="1:3" x14ac:dyDescent="0.25">
      <c r="A10927" s="7" t="str">
        <f t="shared" si="170"/>
        <v>1981.3</v>
      </c>
      <c r="B10927" s="54">
        <v>29816</v>
      </c>
      <c r="C10927" s="9">
        <v>13.95</v>
      </c>
    </row>
    <row r="10928" spans="1:3" x14ac:dyDescent="0.25">
      <c r="A10928" s="7" t="str">
        <f t="shared" si="170"/>
        <v>1981.3</v>
      </c>
      <c r="B10928" s="54">
        <v>29815</v>
      </c>
      <c r="C10928" s="9">
        <v>13.9</v>
      </c>
    </row>
    <row r="10929" spans="1:3" x14ac:dyDescent="0.25">
      <c r="A10929" s="7" t="str">
        <f t="shared" si="170"/>
        <v>1981.3</v>
      </c>
      <c r="B10929" s="54">
        <v>29812</v>
      </c>
      <c r="C10929" s="9">
        <v>13.95</v>
      </c>
    </row>
    <row r="10930" spans="1:3" x14ac:dyDescent="0.25">
      <c r="A10930" s="7" t="str">
        <f t="shared" si="170"/>
        <v>1981.3</v>
      </c>
      <c r="B10930" s="54">
        <v>29811</v>
      </c>
      <c r="C10930" s="9">
        <v>13.88</v>
      </c>
    </row>
    <row r="10931" spans="1:3" x14ac:dyDescent="0.25">
      <c r="A10931" s="7" t="str">
        <f t="shared" si="170"/>
        <v>1981.3</v>
      </c>
      <c r="B10931" s="54">
        <v>29810</v>
      </c>
      <c r="C10931" s="9">
        <v>13.82</v>
      </c>
    </row>
    <row r="10932" spans="1:3" x14ac:dyDescent="0.25">
      <c r="A10932" s="7" t="str">
        <f t="shared" si="170"/>
        <v>1981.3</v>
      </c>
      <c r="B10932" s="54">
        <v>29809</v>
      </c>
      <c r="C10932" s="9">
        <v>13.63</v>
      </c>
    </row>
    <row r="10933" spans="1:3" x14ac:dyDescent="0.25">
      <c r="A10933" s="7" t="str">
        <f t="shared" si="170"/>
        <v>1981.3</v>
      </c>
      <c r="B10933" s="54">
        <v>29808</v>
      </c>
      <c r="C10933" s="9">
        <v>13.88</v>
      </c>
    </row>
    <row r="10934" spans="1:3" x14ac:dyDescent="0.25">
      <c r="A10934" s="7" t="str">
        <f t="shared" si="170"/>
        <v>1981.3</v>
      </c>
      <c r="B10934" s="54">
        <v>29805</v>
      </c>
      <c r="C10934" s="9">
        <v>14.07</v>
      </c>
    </row>
    <row r="10935" spans="1:3" x14ac:dyDescent="0.25">
      <c r="A10935" s="7" t="str">
        <f t="shared" si="170"/>
        <v>1981.3</v>
      </c>
      <c r="B10935" s="54">
        <v>29804</v>
      </c>
      <c r="C10935" s="9">
        <v>14.04</v>
      </c>
    </row>
    <row r="10936" spans="1:3" x14ac:dyDescent="0.25">
      <c r="A10936" s="7" t="str">
        <f t="shared" si="170"/>
        <v>1981.3</v>
      </c>
      <c r="B10936" s="54">
        <v>29803</v>
      </c>
      <c r="C10936" s="9">
        <v>14.15</v>
      </c>
    </row>
    <row r="10937" spans="1:3" x14ac:dyDescent="0.25">
      <c r="A10937" s="7" t="str">
        <f t="shared" si="170"/>
        <v>1981.3</v>
      </c>
      <c r="B10937" s="54">
        <v>29802</v>
      </c>
      <c r="C10937" s="9">
        <v>14.17</v>
      </c>
    </row>
    <row r="10938" spans="1:3" x14ac:dyDescent="0.25">
      <c r="A10938" s="7" t="str">
        <f t="shared" si="170"/>
        <v>1981.3</v>
      </c>
      <c r="B10938" s="54">
        <v>29801</v>
      </c>
      <c r="C10938" s="9">
        <v>14.27</v>
      </c>
    </row>
    <row r="10939" spans="1:3" x14ac:dyDescent="0.25">
      <c r="A10939" s="7" t="str">
        <f t="shared" si="170"/>
        <v>1981.3</v>
      </c>
      <c r="B10939" s="54">
        <v>29798</v>
      </c>
      <c r="C10939" s="9">
        <v>13.96</v>
      </c>
    </row>
    <row r="10940" spans="1:3" x14ac:dyDescent="0.25">
      <c r="A10940" s="7" t="str">
        <f t="shared" si="170"/>
        <v>1981.3</v>
      </c>
      <c r="B10940" s="54">
        <v>29797</v>
      </c>
      <c r="C10940" s="9">
        <v>13.95</v>
      </c>
    </row>
    <row r="10941" spans="1:3" x14ac:dyDescent="0.25">
      <c r="A10941" s="7" t="str">
        <f t="shared" si="170"/>
        <v>1981.3</v>
      </c>
      <c r="B10941" s="54">
        <v>29796</v>
      </c>
      <c r="C10941" s="9">
        <v>13.92</v>
      </c>
    </row>
    <row r="10942" spans="1:3" x14ac:dyDescent="0.25">
      <c r="A10942" s="7" t="str">
        <f t="shared" si="170"/>
        <v>1981.3</v>
      </c>
      <c r="B10942" s="54">
        <v>29795</v>
      </c>
      <c r="C10942" s="9">
        <v>13.8</v>
      </c>
    </row>
    <row r="10943" spans="1:3" x14ac:dyDescent="0.25">
      <c r="A10943" s="7" t="str">
        <f t="shared" si="170"/>
        <v>1981.3</v>
      </c>
      <c r="B10943" s="54">
        <v>29794</v>
      </c>
      <c r="C10943" s="9">
        <v>13.7</v>
      </c>
    </row>
    <row r="10944" spans="1:3" x14ac:dyDescent="0.25">
      <c r="A10944" s="7" t="str">
        <f t="shared" si="170"/>
        <v>1981.3</v>
      </c>
      <c r="B10944" s="54">
        <v>29791</v>
      </c>
      <c r="C10944" s="9">
        <v>13.65</v>
      </c>
    </row>
    <row r="10945" spans="1:3" x14ac:dyDescent="0.25">
      <c r="A10945" s="7" t="str">
        <f t="shared" si="170"/>
        <v>1981.3</v>
      </c>
      <c r="B10945" s="54">
        <v>29790</v>
      </c>
      <c r="C10945" s="9">
        <v>13.8</v>
      </c>
    </row>
    <row r="10946" spans="1:3" x14ac:dyDescent="0.25">
      <c r="A10946" s="7" t="str">
        <f t="shared" si="170"/>
        <v>1981.3</v>
      </c>
      <c r="B10946" s="54">
        <v>29789</v>
      </c>
      <c r="C10946" s="9">
        <v>13.87</v>
      </c>
    </row>
    <row r="10947" spans="1:3" x14ac:dyDescent="0.25">
      <c r="A10947" s="7" t="str">
        <f t="shared" si="170"/>
        <v>1981.3</v>
      </c>
      <c r="B10947" s="54">
        <v>29788</v>
      </c>
      <c r="C10947" s="9">
        <v>13.84</v>
      </c>
    </row>
    <row r="10948" spans="1:3" x14ac:dyDescent="0.25">
      <c r="A10948" s="7" t="str">
        <f t="shared" ref="A10948:A11011" si="171">YEAR(B10948)&amp;"."&amp;INT((MONTH(B10948)-1)/3)+1</f>
        <v>1981.3</v>
      </c>
      <c r="B10948" s="54">
        <v>29787</v>
      </c>
      <c r="C10948" s="9">
        <v>13.87</v>
      </c>
    </row>
    <row r="10949" spans="1:3" x14ac:dyDescent="0.25">
      <c r="A10949" s="7" t="str">
        <f t="shared" si="171"/>
        <v>1981.3</v>
      </c>
      <c r="B10949" s="54">
        <v>29784</v>
      </c>
      <c r="C10949" s="9">
        <v>13.4</v>
      </c>
    </row>
    <row r="10950" spans="1:3" x14ac:dyDescent="0.25">
      <c r="A10950" s="7" t="str">
        <f t="shared" si="171"/>
        <v>1981.3</v>
      </c>
      <c r="B10950" s="54">
        <v>29783</v>
      </c>
      <c r="C10950" s="9">
        <v>13.44</v>
      </c>
    </row>
    <row r="10951" spans="1:3" x14ac:dyDescent="0.25">
      <c r="A10951" s="7" t="str">
        <f t="shared" si="171"/>
        <v>1981.3</v>
      </c>
      <c r="B10951" s="54">
        <v>29782</v>
      </c>
      <c r="C10951" s="9">
        <v>13.35</v>
      </c>
    </row>
    <row r="10952" spans="1:3" x14ac:dyDescent="0.25">
      <c r="A10952" s="7" t="str">
        <f t="shared" si="171"/>
        <v>1981.3</v>
      </c>
      <c r="B10952" s="54">
        <v>29781</v>
      </c>
      <c r="C10952" s="9">
        <v>13.49</v>
      </c>
    </row>
    <row r="10953" spans="1:3" x14ac:dyDescent="0.25">
      <c r="A10953" s="7" t="str">
        <f t="shared" si="171"/>
        <v>1981.3</v>
      </c>
      <c r="B10953" s="54">
        <v>29780</v>
      </c>
      <c r="C10953" s="9">
        <v>13.33</v>
      </c>
    </row>
    <row r="10954" spans="1:3" x14ac:dyDescent="0.25">
      <c r="A10954" s="7" t="str">
        <f t="shared" si="171"/>
        <v>1981.3</v>
      </c>
      <c r="B10954" s="54">
        <v>29777</v>
      </c>
      <c r="C10954" s="9">
        <v>13.25</v>
      </c>
    </row>
    <row r="10955" spans="1:3" x14ac:dyDescent="0.25">
      <c r="A10955" s="7" t="str">
        <f t="shared" si="171"/>
        <v>1981.3</v>
      </c>
      <c r="B10955" s="54">
        <v>29776</v>
      </c>
      <c r="C10955" s="9">
        <v>13.47</v>
      </c>
    </row>
    <row r="10956" spans="1:3" x14ac:dyDescent="0.25">
      <c r="A10956" s="7" t="str">
        <f t="shared" si="171"/>
        <v>1981.3</v>
      </c>
      <c r="B10956" s="54">
        <v>29775</v>
      </c>
      <c r="C10956" s="9">
        <v>13.43</v>
      </c>
    </row>
    <row r="10957" spans="1:3" x14ac:dyDescent="0.25">
      <c r="A10957" s="7" t="str">
        <f t="shared" si="171"/>
        <v>1981.3</v>
      </c>
      <c r="B10957" s="54">
        <v>29774</v>
      </c>
      <c r="C10957" s="9">
        <v>13.42</v>
      </c>
    </row>
    <row r="10958" spans="1:3" x14ac:dyDescent="0.25">
      <c r="A10958" s="7" t="str">
        <f t="shared" si="171"/>
        <v>1981.3</v>
      </c>
      <c r="B10958" s="54">
        <v>29773</v>
      </c>
      <c r="C10958" s="9">
        <v>13.19</v>
      </c>
    </row>
    <row r="10959" spans="1:3" x14ac:dyDescent="0.25">
      <c r="A10959" s="7" t="str">
        <f t="shared" si="171"/>
        <v>1981.3</v>
      </c>
      <c r="B10959" s="54">
        <v>29769</v>
      </c>
      <c r="C10959" s="9">
        <v>13.35</v>
      </c>
    </row>
    <row r="10960" spans="1:3" x14ac:dyDescent="0.25">
      <c r="A10960" s="7" t="str">
        <f t="shared" si="171"/>
        <v>1981.3</v>
      </c>
      <c r="B10960" s="54">
        <v>29768</v>
      </c>
      <c r="C10960" s="9">
        <v>13.47</v>
      </c>
    </row>
    <row r="10961" spans="1:3" x14ac:dyDescent="0.25">
      <c r="A10961" s="7" t="str">
        <f t="shared" si="171"/>
        <v>1981.2</v>
      </c>
      <c r="B10961" s="54">
        <v>29767</v>
      </c>
      <c r="C10961" s="9">
        <v>13.3</v>
      </c>
    </row>
    <row r="10962" spans="1:3" x14ac:dyDescent="0.25">
      <c r="A10962" s="7" t="str">
        <f t="shared" si="171"/>
        <v>1981.2</v>
      </c>
      <c r="B10962" s="54">
        <v>29766</v>
      </c>
      <c r="C10962" s="9">
        <v>13.11</v>
      </c>
    </row>
    <row r="10963" spans="1:3" x14ac:dyDescent="0.25">
      <c r="A10963" s="7" t="str">
        <f t="shared" si="171"/>
        <v>1981.2</v>
      </c>
      <c r="B10963" s="54">
        <v>29763</v>
      </c>
      <c r="C10963" s="9">
        <v>13.14</v>
      </c>
    </row>
    <row r="10964" spans="1:3" x14ac:dyDescent="0.25">
      <c r="A10964" s="7" t="str">
        <f t="shared" si="171"/>
        <v>1981.2</v>
      </c>
      <c r="B10964" s="54">
        <v>29762</v>
      </c>
      <c r="C10964" s="9">
        <v>13.14</v>
      </c>
    </row>
    <row r="10965" spans="1:3" x14ac:dyDescent="0.25">
      <c r="A10965" s="7" t="str">
        <f t="shared" si="171"/>
        <v>1981.2</v>
      </c>
      <c r="B10965" s="54">
        <v>29761</v>
      </c>
      <c r="C10965" s="9">
        <v>13.1</v>
      </c>
    </row>
    <row r="10966" spans="1:3" x14ac:dyDescent="0.25">
      <c r="A10966" s="7" t="str">
        <f t="shared" si="171"/>
        <v>1981.2</v>
      </c>
      <c r="B10966" s="54">
        <v>29760</v>
      </c>
      <c r="C10966" s="9">
        <v>12.99</v>
      </c>
    </row>
    <row r="10967" spans="1:3" x14ac:dyDescent="0.25">
      <c r="A10967" s="7" t="str">
        <f t="shared" si="171"/>
        <v>1981.2</v>
      </c>
      <c r="B10967" s="54">
        <v>29759</v>
      </c>
      <c r="C10967" s="9">
        <v>12.86</v>
      </c>
    </row>
    <row r="10968" spans="1:3" x14ac:dyDescent="0.25">
      <c r="A10968" s="7" t="str">
        <f t="shared" si="171"/>
        <v>1981.2</v>
      </c>
      <c r="B10968" s="54">
        <v>29756</v>
      </c>
      <c r="C10968" s="9">
        <v>12.9</v>
      </c>
    </row>
    <row r="10969" spans="1:3" x14ac:dyDescent="0.25">
      <c r="A10969" s="7" t="str">
        <f t="shared" si="171"/>
        <v>1981.2</v>
      </c>
      <c r="B10969" s="54">
        <v>29755</v>
      </c>
      <c r="C10969" s="9">
        <v>12.98</v>
      </c>
    </row>
    <row r="10970" spans="1:3" x14ac:dyDescent="0.25">
      <c r="A10970" s="7" t="str">
        <f t="shared" si="171"/>
        <v>1981.2</v>
      </c>
      <c r="B10970" s="54">
        <v>29754</v>
      </c>
      <c r="C10970" s="9">
        <v>12.73</v>
      </c>
    </row>
    <row r="10971" spans="1:3" x14ac:dyDescent="0.25">
      <c r="A10971" s="7" t="str">
        <f t="shared" si="171"/>
        <v>1981.2</v>
      </c>
      <c r="B10971" s="54">
        <v>29753</v>
      </c>
      <c r="C10971" s="9">
        <v>12.59</v>
      </c>
    </row>
    <row r="10972" spans="1:3" x14ac:dyDescent="0.25">
      <c r="A10972" s="7" t="str">
        <f t="shared" si="171"/>
        <v>1981.2</v>
      </c>
      <c r="B10972" s="54">
        <v>29752</v>
      </c>
      <c r="C10972" s="9">
        <v>12.61</v>
      </c>
    </row>
    <row r="10973" spans="1:3" x14ac:dyDescent="0.25">
      <c r="A10973" s="7" t="str">
        <f t="shared" si="171"/>
        <v>1981.2</v>
      </c>
      <c r="B10973" s="54">
        <v>29749</v>
      </c>
      <c r="C10973" s="9">
        <v>12.84</v>
      </c>
    </row>
    <row r="10974" spans="1:3" x14ac:dyDescent="0.25">
      <c r="A10974" s="7" t="str">
        <f t="shared" si="171"/>
        <v>1981.2</v>
      </c>
      <c r="B10974" s="54">
        <v>29748</v>
      </c>
      <c r="C10974" s="9">
        <v>12.84</v>
      </c>
    </row>
    <row r="10975" spans="1:3" x14ac:dyDescent="0.25">
      <c r="A10975" s="7" t="str">
        <f t="shared" si="171"/>
        <v>1981.2</v>
      </c>
      <c r="B10975" s="54">
        <v>29747</v>
      </c>
      <c r="C10975" s="9">
        <v>12.82</v>
      </c>
    </row>
    <row r="10976" spans="1:3" x14ac:dyDescent="0.25">
      <c r="A10976" s="7" t="str">
        <f t="shared" si="171"/>
        <v>1981.2</v>
      </c>
      <c r="B10976" s="54">
        <v>29746</v>
      </c>
      <c r="C10976" s="9">
        <v>12.89</v>
      </c>
    </row>
    <row r="10977" spans="1:3" x14ac:dyDescent="0.25">
      <c r="A10977" s="7" t="str">
        <f t="shared" si="171"/>
        <v>1981.2</v>
      </c>
      <c r="B10977" s="54">
        <v>29745</v>
      </c>
      <c r="C10977" s="9">
        <v>12.87</v>
      </c>
    </row>
    <row r="10978" spans="1:3" x14ac:dyDescent="0.25">
      <c r="A10978" s="7" t="str">
        <f t="shared" si="171"/>
        <v>1981.2</v>
      </c>
      <c r="B10978" s="54">
        <v>29742</v>
      </c>
      <c r="C10978" s="9">
        <v>13.11</v>
      </c>
    </row>
    <row r="10979" spans="1:3" x14ac:dyDescent="0.25">
      <c r="A10979" s="7" t="str">
        <f t="shared" si="171"/>
        <v>1981.2</v>
      </c>
      <c r="B10979" s="54">
        <v>29741</v>
      </c>
      <c r="C10979" s="9">
        <v>13.04</v>
      </c>
    </row>
    <row r="10980" spans="1:3" x14ac:dyDescent="0.25">
      <c r="A10980" s="7" t="str">
        <f t="shared" si="171"/>
        <v>1981.2</v>
      </c>
      <c r="B10980" s="54">
        <v>29740</v>
      </c>
      <c r="C10980" s="9">
        <v>13.08</v>
      </c>
    </row>
    <row r="10981" spans="1:3" x14ac:dyDescent="0.25">
      <c r="A10981" s="7" t="str">
        <f t="shared" si="171"/>
        <v>1981.2</v>
      </c>
      <c r="B10981" s="54">
        <v>29739</v>
      </c>
      <c r="C10981" s="9">
        <v>13.13</v>
      </c>
    </row>
    <row r="10982" spans="1:3" x14ac:dyDescent="0.25">
      <c r="A10982" s="7" t="str">
        <f t="shared" si="171"/>
        <v>1981.2</v>
      </c>
      <c r="B10982" s="54">
        <v>29738</v>
      </c>
      <c r="C10982" s="9">
        <v>13.06</v>
      </c>
    </row>
    <row r="10983" spans="1:3" x14ac:dyDescent="0.25">
      <c r="A10983" s="7" t="str">
        <f t="shared" si="171"/>
        <v>1981.2</v>
      </c>
      <c r="B10983" s="54">
        <v>29735</v>
      </c>
      <c r="C10983" s="9">
        <v>13.06</v>
      </c>
    </row>
    <row r="10984" spans="1:3" x14ac:dyDescent="0.25">
      <c r="A10984" s="7" t="str">
        <f t="shared" si="171"/>
        <v>1981.2</v>
      </c>
      <c r="B10984" s="54">
        <v>29734</v>
      </c>
      <c r="C10984" s="9">
        <v>13.1</v>
      </c>
    </row>
    <row r="10985" spans="1:3" x14ac:dyDescent="0.25">
      <c r="A10985" s="7" t="str">
        <f t="shared" si="171"/>
        <v>1981.2</v>
      </c>
      <c r="B10985" s="54">
        <v>29733</v>
      </c>
      <c r="C10985" s="9">
        <v>13.27</v>
      </c>
    </row>
    <row r="10986" spans="1:3" x14ac:dyDescent="0.25">
      <c r="A10986" s="7" t="str">
        <f t="shared" si="171"/>
        <v>1981.2</v>
      </c>
      <c r="B10986" s="54">
        <v>29732</v>
      </c>
      <c r="C10986" s="9">
        <v>13.22</v>
      </c>
    </row>
    <row r="10987" spans="1:3" x14ac:dyDescent="0.25">
      <c r="A10987" s="7" t="str">
        <f t="shared" si="171"/>
        <v>1981.2</v>
      </c>
      <c r="B10987" s="54">
        <v>29728</v>
      </c>
      <c r="C10987" s="9">
        <v>13.36</v>
      </c>
    </row>
    <row r="10988" spans="1:3" x14ac:dyDescent="0.25">
      <c r="A10988" s="7" t="str">
        <f t="shared" si="171"/>
        <v>1981.2</v>
      </c>
      <c r="B10988" s="54">
        <v>29727</v>
      </c>
      <c r="C10988" s="9">
        <v>13.53</v>
      </c>
    </row>
    <row r="10989" spans="1:3" x14ac:dyDescent="0.25">
      <c r="A10989" s="7" t="str">
        <f t="shared" si="171"/>
        <v>1981.2</v>
      </c>
      <c r="B10989" s="54">
        <v>29726</v>
      </c>
      <c r="C10989" s="9">
        <v>13.45</v>
      </c>
    </row>
    <row r="10990" spans="1:3" x14ac:dyDescent="0.25">
      <c r="A10990" s="7" t="str">
        <f t="shared" si="171"/>
        <v>1981.2</v>
      </c>
      <c r="B10990" s="54">
        <v>29725</v>
      </c>
      <c r="C10990" s="9">
        <v>13.47</v>
      </c>
    </row>
    <row r="10991" spans="1:3" x14ac:dyDescent="0.25">
      <c r="A10991" s="7" t="str">
        <f t="shared" si="171"/>
        <v>1981.2</v>
      </c>
      <c r="B10991" s="54">
        <v>29724</v>
      </c>
      <c r="C10991" s="9">
        <v>13.31</v>
      </c>
    </row>
    <row r="10992" spans="1:3" x14ac:dyDescent="0.25">
      <c r="A10992" s="7" t="str">
        <f t="shared" si="171"/>
        <v>1981.2</v>
      </c>
      <c r="B10992" s="54">
        <v>29721</v>
      </c>
      <c r="C10992" s="9">
        <v>13.58</v>
      </c>
    </row>
    <row r="10993" spans="1:3" x14ac:dyDescent="0.25">
      <c r="A10993" s="7" t="str">
        <f t="shared" si="171"/>
        <v>1981.2</v>
      </c>
      <c r="B10993" s="54">
        <v>29720</v>
      </c>
      <c r="C10993" s="9">
        <v>13.66</v>
      </c>
    </row>
    <row r="10994" spans="1:3" x14ac:dyDescent="0.25">
      <c r="A10994" s="7" t="str">
        <f t="shared" si="171"/>
        <v>1981.2</v>
      </c>
      <c r="B10994" s="54">
        <v>29719</v>
      </c>
      <c r="C10994" s="9">
        <v>13.95</v>
      </c>
    </row>
    <row r="10995" spans="1:3" x14ac:dyDescent="0.25">
      <c r="A10995" s="7" t="str">
        <f t="shared" si="171"/>
        <v>1981.2</v>
      </c>
      <c r="B10995" s="54">
        <v>29718</v>
      </c>
      <c r="C10995" s="9">
        <v>13.95</v>
      </c>
    </row>
    <row r="10996" spans="1:3" x14ac:dyDescent="0.25">
      <c r="A10996" s="7" t="str">
        <f t="shared" si="171"/>
        <v>1981.2</v>
      </c>
      <c r="B10996" s="54">
        <v>29717</v>
      </c>
      <c r="C10996" s="9">
        <v>13.89</v>
      </c>
    </row>
    <row r="10997" spans="1:3" x14ac:dyDescent="0.25">
      <c r="A10997" s="7" t="str">
        <f t="shared" si="171"/>
        <v>1981.2</v>
      </c>
      <c r="B10997" s="54">
        <v>29714</v>
      </c>
      <c r="C10997" s="9">
        <v>13.76</v>
      </c>
    </row>
    <row r="10998" spans="1:3" x14ac:dyDescent="0.25">
      <c r="A10998" s="7" t="str">
        <f t="shared" si="171"/>
        <v>1981.2</v>
      </c>
      <c r="B10998" s="54">
        <v>29713</v>
      </c>
      <c r="C10998" s="9">
        <v>13.84</v>
      </c>
    </row>
    <row r="10999" spans="1:3" x14ac:dyDescent="0.25">
      <c r="A10999" s="7" t="str">
        <f t="shared" si="171"/>
        <v>1981.2</v>
      </c>
      <c r="B10999" s="54">
        <v>29712</v>
      </c>
      <c r="C10999" s="9">
        <v>13.97</v>
      </c>
    </row>
    <row r="11000" spans="1:3" x14ac:dyDescent="0.25">
      <c r="A11000" s="7" t="str">
        <f t="shared" si="171"/>
        <v>1981.2</v>
      </c>
      <c r="B11000" s="54">
        <v>29711</v>
      </c>
      <c r="C11000" s="9">
        <v>14.11</v>
      </c>
    </row>
    <row r="11001" spans="1:3" x14ac:dyDescent="0.25">
      <c r="A11001" s="7" t="str">
        <f t="shared" si="171"/>
        <v>1981.2</v>
      </c>
      <c r="B11001" s="54">
        <v>29710</v>
      </c>
      <c r="C11001" s="9">
        <v>13.98</v>
      </c>
    </row>
    <row r="11002" spans="1:3" x14ac:dyDescent="0.25">
      <c r="A11002" s="7" t="str">
        <f t="shared" si="171"/>
        <v>1981.2</v>
      </c>
      <c r="B11002" s="54">
        <v>29707</v>
      </c>
      <c r="C11002" s="9">
        <v>13.59</v>
      </c>
    </row>
    <row r="11003" spans="1:3" x14ac:dyDescent="0.25">
      <c r="A11003" s="7" t="str">
        <f t="shared" si="171"/>
        <v>1981.2</v>
      </c>
      <c r="B11003" s="54">
        <v>29706</v>
      </c>
      <c r="C11003" s="9">
        <v>13.65</v>
      </c>
    </row>
    <row r="11004" spans="1:3" x14ac:dyDescent="0.25">
      <c r="A11004" s="7" t="str">
        <f t="shared" si="171"/>
        <v>1981.2</v>
      </c>
      <c r="B11004" s="54">
        <v>29705</v>
      </c>
      <c r="C11004" s="9">
        <v>13.5</v>
      </c>
    </row>
    <row r="11005" spans="1:3" x14ac:dyDescent="0.25">
      <c r="A11005" s="7" t="str">
        <f t="shared" si="171"/>
        <v>1981.2</v>
      </c>
      <c r="B11005" s="54">
        <v>29704</v>
      </c>
      <c r="C11005" s="9">
        <v>13.39</v>
      </c>
    </row>
    <row r="11006" spans="1:3" x14ac:dyDescent="0.25">
      <c r="A11006" s="7" t="str">
        <f t="shared" si="171"/>
        <v>1981.2</v>
      </c>
      <c r="B11006" s="54">
        <v>29703</v>
      </c>
      <c r="C11006" s="9">
        <v>13.38</v>
      </c>
    </row>
    <row r="11007" spans="1:3" x14ac:dyDescent="0.25">
      <c r="A11007" s="7" t="str">
        <f t="shared" si="171"/>
        <v>1981.2</v>
      </c>
      <c r="B11007" s="54">
        <v>29700</v>
      </c>
      <c r="C11007" s="9">
        <v>13.35</v>
      </c>
    </row>
    <row r="11008" spans="1:3" x14ac:dyDescent="0.25">
      <c r="A11008" s="7" t="str">
        <f t="shared" si="171"/>
        <v>1981.2</v>
      </c>
      <c r="B11008" s="54">
        <v>29699</v>
      </c>
      <c r="C11008" s="9">
        <v>13.28</v>
      </c>
    </row>
    <row r="11009" spans="1:3" x14ac:dyDescent="0.25">
      <c r="A11009" s="7" t="str">
        <f t="shared" si="171"/>
        <v>1981.2</v>
      </c>
      <c r="B11009" s="54">
        <v>29698</v>
      </c>
      <c r="C11009" s="9">
        <v>13.25</v>
      </c>
    </row>
    <row r="11010" spans="1:3" x14ac:dyDescent="0.25">
      <c r="A11010" s="7" t="str">
        <f t="shared" si="171"/>
        <v>1981.2</v>
      </c>
      <c r="B11010" s="54">
        <v>29697</v>
      </c>
      <c r="C11010" s="9">
        <v>13.2</v>
      </c>
    </row>
    <row r="11011" spans="1:3" x14ac:dyDescent="0.25">
      <c r="A11011" s="7" t="str">
        <f t="shared" si="171"/>
        <v>1981.2</v>
      </c>
      <c r="B11011" s="54">
        <v>29696</v>
      </c>
      <c r="C11011" s="9">
        <v>13.17</v>
      </c>
    </row>
    <row r="11012" spans="1:3" x14ac:dyDescent="0.25">
      <c r="A11012" s="7" t="str">
        <f t="shared" ref="A11012:A11075" si="172">YEAR(B11012)&amp;"."&amp;INT((MONTH(B11012)-1)/3)+1</f>
        <v>1981.2</v>
      </c>
      <c r="B11012" s="54">
        <v>29692</v>
      </c>
      <c r="C11012" s="9">
        <v>13.32</v>
      </c>
    </row>
    <row r="11013" spans="1:3" x14ac:dyDescent="0.25">
      <c r="A11013" s="7" t="str">
        <f t="shared" si="172"/>
        <v>1981.2</v>
      </c>
      <c r="B11013" s="54">
        <v>29691</v>
      </c>
      <c r="C11013" s="9">
        <v>13.29</v>
      </c>
    </row>
    <row r="11014" spans="1:3" x14ac:dyDescent="0.25">
      <c r="A11014" s="7" t="str">
        <f t="shared" si="172"/>
        <v>1981.2</v>
      </c>
      <c r="B11014" s="54">
        <v>29690</v>
      </c>
      <c r="C11014" s="9">
        <v>13.13</v>
      </c>
    </row>
    <row r="11015" spans="1:3" x14ac:dyDescent="0.25">
      <c r="A11015" s="7" t="str">
        <f t="shared" si="172"/>
        <v>1981.2</v>
      </c>
      <c r="B11015" s="54">
        <v>29689</v>
      </c>
      <c r="C11015" s="9">
        <v>13.23</v>
      </c>
    </row>
    <row r="11016" spans="1:3" x14ac:dyDescent="0.25">
      <c r="A11016" s="7" t="str">
        <f t="shared" si="172"/>
        <v>1981.2</v>
      </c>
      <c r="B11016" s="54">
        <v>29686</v>
      </c>
      <c r="C11016" s="9">
        <v>13.15</v>
      </c>
    </row>
    <row r="11017" spans="1:3" x14ac:dyDescent="0.25">
      <c r="A11017" s="7" t="str">
        <f t="shared" si="172"/>
        <v>1981.2</v>
      </c>
      <c r="B11017" s="54">
        <v>29685</v>
      </c>
      <c r="C11017" s="9">
        <v>13.02</v>
      </c>
    </row>
    <row r="11018" spans="1:3" x14ac:dyDescent="0.25">
      <c r="A11018" s="7" t="str">
        <f t="shared" si="172"/>
        <v>1981.2</v>
      </c>
      <c r="B11018" s="54">
        <v>29684</v>
      </c>
      <c r="C11018" s="9">
        <v>13.15</v>
      </c>
    </row>
    <row r="11019" spans="1:3" x14ac:dyDescent="0.25">
      <c r="A11019" s="7" t="str">
        <f t="shared" si="172"/>
        <v>1981.2</v>
      </c>
      <c r="B11019" s="54">
        <v>29683</v>
      </c>
      <c r="C11019" s="9">
        <v>12.99</v>
      </c>
    </row>
    <row r="11020" spans="1:3" x14ac:dyDescent="0.25">
      <c r="A11020" s="7" t="str">
        <f t="shared" si="172"/>
        <v>1981.2</v>
      </c>
      <c r="B11020" s="54">
        <v>29682</v>
      </c>
      <c r="C11020" s="9">
        <v>13.28</v>
      </c>
    </row>
    <row r="11021" spans="1:3" x14ac:dyDescent="0.25">
      <c r="A11021" s="7" t="str">
        <f t="shared" si="172"/>
        <v>1981.2</v>
      </c>
      <c r="B11021" s="54">
        <v>29679</v>
      </c>
      <c r="C11021" s="9">
        <v>12.94</v>
      </c>
    </row>
    <row r="11022" spans="1:3" x14ac:dyDescent="0.25">
      <c r="A11022" s="7" t="str">
        <f t="shared" si="172"/>
        <v>1981.2</v>
      </c>
      <c r="B11022" s="54">
        <v>29678</v>
      </c>
      <c r="C11022" s="9">
        <v>12.8</v>
      </c>
    </row>
    <row r="11023" spans="1:3" x14ac:dyDescent="0.25">
      <c r="A11023" s="7" t="str">
        <f t="shared" si="172"/>
        <v>1981.2</v>
      </c>
      <c r="B11023" s="54">
        <v>29677</v>
      </c>
      <c r="C11023" s="9">
        <v>12.65</v>
      </c>
    </row>
    <row r="11024" spans="1:3" x14ac:dyDescent="0.25">
      <c r="A11024" s="7" t="str">
        <f t="shared" si="172"/>
        <v>1981.1</v>
      </c>
      <c r="B11024" s="54">
        <v>29676</v>
      </c>
      <c r="C11024" s="9">
        <v>12.65</v>
      </c>
    </row>
    <row r="11025" spans="1:3" x14ac:dyDescent="0.25">
      <c r="A11025" s="7" t="str">
        <f t="shared" si="172"/>
        <v>1981.1</v>
      </c>
      <c r="B11025" s="54">
        <v>29675</v>
      </c>
      <c r="C11025" s="9">
        <v>12.8</v>
      </c>
    </row>
    <row r="11026" spans="1:3" x14ac:dyDescent="0.25">
      <c r="A11026" s="7" t="str">
        <f t="shared" si="172"/>
        <v>1981.1</v>
      </c>
      <c r="B11026" s="54">
        <v>29672</v>
      </c>
      <c r="C11026" s="9">
        <v>12.93</v>
      </c>
    </row>
    <row r="11027" spans="1:3" x14ac:dyDescent="0.25">
      <c r="A11027" s="7" t="str">
        <f t="shared" si="172"/>
        <v>1981.1</v>
      </c>
      <c r="B11027" s="54">
        <v>29671</v>
      </c>
      <c r="C11027" s="9">
        <v>12.92</v>
      </c>
    </row>
    <row r="11028" spans="1:3" x14ac:dyDescent="0.25">
      <c r="A11028" s="7" t="str">
        <f t="shared" si="172"/>
        <v>1981.1</v>
      </c>
      <c r="B11028" s="54">
        <v>29670</v>
      </c>
      <c r="C11028" s="9">
        <v>12.77</v>
      </c>
    </row>
    <row r="11029" spans="1:3" x14ac:dyDescent="0.25">
      <c r="A11029" s="7" t="str">
        <f t="shared" si="172"/>
        <v>1981.1</v>
      </c>
      <c r="B11029" s="54">
        <v>29669</v>
      </c>
      <c r="C11029" s="9">
        <v>12.84</v>
      </c>
    </row>
    <row r="11030" spans="1:3" x14ac:dyDescent="0.25">
      <c r="A11030" s="7" t="str">
        <f t="shared" si="172"/>
        <v>1981.1</v>
      </c>
      <c r="B11030" s="54">
        <v>29668</v>
      </c>
      <c r="C11030" s="9">
        <v>12.71</v>
      </c>
    </row>
    <row r="11031" spans="1:3" x14ac:dyDescent="0.25">
      <c r="A11031" s="7" t="str">
        <f t="shared" si="172"/>
        <v>1981.1</v>
      </c>
      <c r="B11031" s="54">
        <v>29665</v>
      </c>
      <c r="C11031" s="9">
        <v>12.34</v>
      </c>
    </row>
    <row r="11032" spans="1:3" x14ac:dyDescent="0.25">
      <c r="A11032" s="7" t="str">
        <f t="shared" si="172"/>
        <v>1981.1</v>
      </c>
      <c r="B11032" s="54">
        <v>29664</v>
      </c>
      <c r="C11032" s="9">
        <v>12.28</v>
      </c>
    </row>
    <row r="11033" spans="1:3" x14ac:dyDescent="0.25">
      <c r="A11033" s="7" t="str">
        <f t="shared" si="172"/>
        <v>1981.1</v>
      </c>
      <c r="B11033" s="54">
        <v>29663</v>
      </c>
      <c r="C11033" s="9">
        <v>12.16</v>
      </c>
    </row>
    <row r="11034" spans="1:3" x14ac:dyDescent="0.25">
      <c r="A11034" s="7" t="str">
        <f t="shared" si="172"/>
        <v>1981.1</v>
      </c>
      <c r="B11034" s="54">
        <v>29662</v>
      </c>
      <c r="C11034" s="9">
        <v>12.25</v>
      </c>
    </row>
    <row r="11035" spans="1:3" x14ac:dyDescent="0.25">
      <c r="A11035" s="7" t="str">
        <f t="shared" si="172"/>
        <v>1981.1</v>
      </c>
      <c r="B11035" s="54">
        <v>29661</v>
      </c>
      <c r="C11035" s="9">
        <v>12.41</v>
      </c>
    </row>
    <row r="11036" spans="1:3" x14ac:dyDescent="0.25">
      <c r="A11036" s="7" t="str">
        <f t="shared" si="172"/>
        <v>1981.1</v>
      </c>
      <c r="B11036" s="54">
        <v>29658</v>
      </c>
      <c r="C11036" s="9">
        <v>12.42</v>
      </c>
    </row>
    <row r="11037" spans="1:3" x14ac:dyDescent="0.25">
      <c r="A11037" s="7" t="str">
        <f t="shared" si="172"/>
        <v>1981.1</v>
      </c>
      <c r="B11037" s="54">
        <v>29657</v>
      </c>
      <c r="C11037" s="9">
        <v>12.59</v>
      </c>
    </row>
    <row r="11038" spans="1:3" x14ac:dyDescent="0.25">
      <c r="A11038" s="7" t="str">
        <f t="shared" si="172"/>
        <v>1981.1</v>
      </c>
      <c r="B11038" s="54">
        <v>29656</v>
      </c>
      <c r="C11038" s="9">
        <v>12.74</v>
      </c>
    </row>
    <row r="11039" spans="1:3" x14ac:dyDescent="0.25">
      <c r="A11039" s="7" t="str">
        <f t="shared" si="172"/>
        <v>1981.1</v>
      </c>
      <c r="B11039" s="54">
        <v>29655</v>
      </c>
      <c r="C11039" s="9">
        <v>12.69</v>
      </c>
    </row>
    <row r="11040" spans="1:3" x14ac:dyDescent="0.25">
      <c r="A11040" s="7" t="str">
        <f t="shared" si="172"/>
        <v>1981.1</v>
      </c>
      <c r="B11040" s="54">
        <v>29654</v>
      </c>
      <c r="C11040" s="9">
        <v>12.64</v>
      </c>
    </row>
    <row r="11041" spans="1:3" x14ac:dyDescent="0.25">
      <c r="A11041" s="7" t="str">
        <f t="shared" si="172"/>
        <v>1981.1</v>
      </c>
      <c r="B11041" s="54">
        <v>29651</v>
      </c>
      <c r="C11041" s="9">
        <v>12.73</v>
      </c>
    </row>
    <row r="11042" spans="1:3" x14ac:dyDescent="0.25">
      <c r="A11042" s="7" t="str">
        <f t="shared" si="172"/>
        <v>1981.1</v>
      </c>
      <c r="B11042" s="54">
        <v>29650</v>
      </c>
      <c r="C11042" s="9">
        <v>13</v>
      </c>
    </row>
    <row r="11043" spans="1:3" x14ac:dyDescent="0.25">
      <c r="A11043" s="7" t="str">
        <f t="shared" si="172"/>
        <v>1981.1</v>
      </c>
      <c r="B11043" s="54">
        <v>29649</v>
      </c>
      <c r="C11043" s="9">
        <v>13.03</v>
      </c>
    </row>
    <row r="11044" spans="1:3" x14ac:dyDescent="0.25">
      <c r="A11044" s="7" t="str">
        <f t="shared" si="172"/>
        <v>1981.1</v>
      </c>
      <c r="B11044" s="54">
        <v>29648</v>
      </c>
      <c r="C11044" s="9">
        <v>13</v>
      </c>
    </row>
    <row r="11045" spans="1:3" x14ac:dyDescent="0.25">
      <c r="A11045" s="7" t="str">
        <f t="shared" si="172"/>
        <v>1981.1</v>
      </c>
      <c r="B11045" s="54">
        <v>29647</v>
      </c>
      <c r="C11045" s="9">
        <v>13.19</v>
      </c>
    </row>
    <row r="11046" spans="1:3" x14ac:dyDescent="0.25">
      <c r="A11046" s="7" t="str">
        <f t="shared" si="172"/>
        <v>1981.1</v>
      </c>
      <c r="B11046" s="54">
        <v>29644</v>
      </c>
      <c r="C11046" s="9">
        <v>12.97</v>
      </c>
    </row>
    <row r="11047" spans="1:3" x14ac:dyDescent="0.25">
      <c r="A11047" s="7" t="str">
        <f t="shared" si="172"/>
        <v>1981.1</v>
      </c>
      <c r="B11047" s="54">
        <v>29643</v>
      </c>
      <c r="C11047" s="9">
        <v>12.98</v>
      </c>
    </row>
    <row r="11048" spans="1:3" x14ac:dyDescent="0.25">
      <c r="A11048" s="7" t="str">
        <f t="shared" si="172"/>
        <v>1981.1</v>
      </c>
      <c r="B11048" s="54">
        <v>29642</v>
      </c>
      <c r="C11048" s="9">
        <v>12.89</v>
      </c>
    </row>
    <row r="11049" spans="1:3" x14ac:dyDescent="0.25">
      <c r="A11049" s="7" t="str">
        <f t="shared" si="172"/>
        <v>1981.1</v>
      </c>
      <c r="B11049" s="54">
        <v>29641</v>
      </c>
      <c r="C11049" s="9">
        <v>12.81</v>
      </c>
    </row>
    <row r="11050" spans="1:3" x14ac:dyDescent="0.25">
      <c r="A11050" s="7" t="str">
        <f t="shared" si="172"/>
        <v>1981.1</v>
      </c>
      <c r="B11050" s="54">
        <v>29640</v>
      </c>
      <c r="C11050" s="9">
        <v>12.81</v>
      </c>
    </row>
    <row r="11051" spans="1:3" x14ac:dyDescent="0.25">
      <c r="A11051" s="7" t="str">
        <f t="shared" si="172"/>
        <v>1981.1</v>
      </c>
      <c r="B11051" s="54">
        <v>29637</v>
      </c>
      <c r="C11051" s="9">
        <v>12.54</v>
      </c>
    </row>
    <row r="11052" spans="1:3" x14ac:dyDescent="0.25">
      <c r="A11052" s="7" t="str">
        <f t="shared" si="172"/>
        <v>1981.1</v>
      </c>
      <c r="B11052" s="54">
        <v>29636</v>
      </c>
      <c r="C11052" s="9">
        <v>12.71</v>
      </c>
    </row>
    <row r="11053" spans="1:3" x14ac:dyDescent="0.25">
      <c r="A11053" s="7" t="str">
        <f t="shared" si="172"/>
        <v>1981.1</v>
      </c>
      <c r="B11053" s="54">
        <v>29635</v>
      </c>
      <c r="C11053" s="9">
        <v>12.88</v>
      </c>
    </row>
    <row r="11054" spans="1:3" x14ac:dyDescent="0.25">
      <c r="A11054" s="7" t="str">
        <f t="shared" si="172"/>
        <v>1981.1</v>
      </c>
      <c r="B11054" s="54">
        <v>29634</v>
      </c>
      <c r="C11054" s="9">
        <v>12.93</v>
      </c>
    </row>
    <row r="11055" spans="1:3" x14ac:dyDescent="0.25">
      <c r="A11055" s="7" t="str">
        <f t="shared" si="172"/>
        <v>1981.1</v>
      </c>
      <c r="B11055" s="54">
        <v>29630</v>
      </c>
      <c r="C11055" s="9">
        <v>13.2</v>
      </c>
    </row>
    <row r="11056" spans="1:3" x14ac:dyDescent="0.25">
      <c r="A11056" s="7" t="str">
        <f t="shared" si="172"/>
        <v>1981.1</v>
      </c>
      <c r="B11056" s="54">
        <v>29628</v>
      </c>
      <c r="C11056" s="9">
        <v>13.01</v>
      </c>
    </row>
    <row r="11057" spans="1:3" x14ac:dyDescent="0.25">
      <c r="A11057" s="7" t="str">
        <f t="shared" si="172"/>
        <v>1981.1</v>
      </c>
      <c r="B11057" s="54">
        <v>29627</v>
      </c>
      <c r="C11057" s="9">
        <v>12.92</v>
      </c>
    </row>
    <row r="11058" spans="1:3" x14ac:dyDescent="0.25">
      <c r="A11058" s="7" t="str">
        <f t="shared" si="172"/>
        <v>1981.1</v>
      </c>
      <c r="B11058" s="54">
        <v>29626</v>
      </c>
      <c r="C11058" s="9">
        <v>12.81</v>
      </c>
    </row>
    <row r="11059" spans="1:3" x14ac:dyDescent="0.25">
      <c r="A11059" s="7" t="str">
        <f t="shared" si="172"/>
        <v>1981.1</v>
      </c>
      <c r="B11059" s="54">
        <v>29623</v>
      </c>
      <c r="C11059" s="9">
        <v>12.73</v>
      </c>
    </row>
    <row r="11060" spans="1:3" x14ac:dyDescent="0.25">
      <c r="A11060" s="7" t="str">
        <f t="shared" si="172"/>
        <v>1981.1</v>
      </c>
      <c r="B11060" s="54">
        <v>29622</v>
      </c>
      <c r="C11060" s="9">
        <v>12.7</v>
      </c>
    </row>
    <row r="11061" spans="1:3" x14ac:dyDescent="0.25">
      <c r="A11061" s="7" t="str">
        <f t="shared" si="172"/>
        <v>1981.1</v>
      </c>
      <c r="B11061" s="54">
        <v>29621</v>
      </c>
      <c r="C11061" s="9">
        <v>12.49</v>
      </c>
    </row>
    <row r="11062" spans="1:3" x14ac:dyDescent="0.25">
      <c r="A11062" s="7" t="str">
        <f t="shared" si="172"/>
        <v>1981.1</v>
      </c>
      <c r="B11062" s="54">
        <v>29620</v>
      </c>
      <c r="C11062" s="9">
        <v>12.61</v>
      </c>
    </row>
    <row r="11063" spans="1:3" x14ac:dyDescent="0.25">
      <c r="A11063" s="7" t="str">
        <f t="shared" si="172"/>
        <v>1981.1</v>
      </c>
      <c r="B11063" s="54">
        <v>29619</v>
      </c>
      <c r="C11063" s="9">
        <v>12.45</v>
      </c>
    </row>
    <row r="11064" spans="1:3" x14ac:dyDescent="0.25">
      <c r="A11064" s="7" t="str">
        <f t="shared" si="172"/>
        <v>1981.1</v>
      </c>
      <c r="B11064" s="54">
        <v>29616</v>
      </c>
      <c r="C11064" s="9">
        <v>12.28</v>
      </c>
    </row>
    <row r="11065" spans="1:3" x14ac:dyDescent="0.25">
      <c r="A11065" s="7" t="str">
        <f t="shared" si="172"/>
        <v>1981.1</v>
      </c>
      <c r="B11065" s="54">
        <v>29615</v>
      </c>
      <c r="C11065" s="9">
        <v>12.38</v>
      </c>
    </row>
    <row r="11066" spans="1:3" x14ac:dyDescent="0.25">
      <c r="A11066" s="7" t="str">
        <f t="shared" si="172"/>
        <v>1981.1</v>
      </c>
      <c r="B11066" s="54">
        <v>29614</v>
      </c>
      <c r="C11066" s="9">
        <v>12.33</v>
      </c>
    </row>
    <row r="11067" spans="1:3" x14ac:dyDescent="0.25">
      <c r="A11067" s="7" t="str">
        <f t="shared" si="172"/>
        <v>1981.1</v>
      </c>
      <c r="B11067" s="54">
        <v>29613</v>
      </c>
      <c r="C11067" s="9">
        <v>12.31</v>
      </c>
    </row>
    <row r="11068" spans="1:3" x14ac:dyDescent="0.25">
      <c r="A11068" s="7" t="str">
        <f t="shared" si="172"/>
        <v>1981.1</v>
      </c>
      <c r="B11068" s="54">
        <v>29612</v>
      </c>
      <c r="C11068" s="9">
        <v>12.28</v>
      </c>
    </row>
    <row r="11069" spans="1:3" x14ac:dyDescent="0.25">
      <c r="A11069" s="7" t="str">
        <f t="shared" si="172"/>
        <v>1981.1</v>
      </c>
      <c r="B11069" s="54">
        <v>29609</v>
      </c>
      <c r="C11069" s="9">
        <v>12.38</v>
      </c>
    </row>
    <row r="11070" spans="1:3" x14ac:dyDescent="0.25">
      <c r="A11070" s="7" t="str">
        <f t="shared" si="172"/>
        <v>1981.1</v>
      </c>
      <c r="B11070" s="54">
        <v>29608</v>
      </c>
      <c r="C11070" s="9">
        <v>12.46</v>
      </c>
    </row>
    <row r="11071" spans="1:3" x14ac:dyDescent="0.25">
      <c r="A11071" s="7" t="str">
        <f t="shared" si="172"/>
        <v>1981.1</v>
      </c>
      <c r="B11071" s="54">
        <v>29607</v>
      </c>
      <c r="C11071" s="9">
        <v>12.33</v>
      </c>
    </row>
    <row r="11072" spans="1:3" x14ac:dyDescent="0.25">
      <c r="A11072" s="7" t="str">
        <f t="shared" si="172"/>
        <v>1981.1</v>
      </c>
      <c r="B11072" s="54">
        <v>29606</v>
      </c>
      <c r="C11072" s="9">
        <v>12.11</v>
      </c>
    </row>
    <row r="11073" spans="1:3" x14ac:dyDescent="0.25">
      <c r="A11073" s="7" t="str">
        <f t="shared" si="172"/>
        <v>1981.1</v>
      </c>
      <c r="B11073" s="54">
        <v>29605</v>
      </c>
      <c r="C11073" s="9">
        <v>12.25</v>
      </c>
    </row>
    <row r="11074" spans="1:3" x14ac:dyDescent="0.25">
      <c r="A11074" s="7" t="str">
        <f t="shared" si="172"/>
        <v>1981.1</v>
      </c>
      <c r="B11074" s="54">
        <v>29602</v>
      </c>
      <c r="C11074" s="9">
        <v>12.13</v>
      </c>
    </row>
    <row r="11075" spans="1:3" x14ac:dyDescent="0.25">
      <c r="A11075" s="7" t="str">
        <f t="shared" si="172"/>
        <v>1981.1</v>
      </c>
      <c r="B11075" s="54">
        <v>29601</v>
      </c>
      <c r="C11075" s="9">
        <v>12.25</v>
      </c>
    </row>
    <row r="11076" spans="1:3" x14ac:dyDescent="0.25">
      <c r="A11076" s="7" t="str">
        <f t="shared" ref="A11076:A11139" si="173">YEAR(B11076)&amp;"."&amp;INT((MONTH(B11076)-1)/3)+1</f>
        <v>1981.1</v>
      </c>
      <c r="B11076" s="54">
        <v>29600</v>
      </c>
      <c r="C11076" s="9">
        <v>12.07</v>
      </c>
    </row>
    <row r="11077" spans="1:3" x14ac:dyDescent="0.25">
      <c r="A11077" s="7" t="str">
        <f t="shared" si="173"/>
        <v>1981.1</v>
      </c>
      <c r="B11077" s="54">
        <v>29599</v>
      </c>
      <c r="C11077" s="9">
        <v>12.08</v>
      </c>
    </row>
    <row r="11078" spans="1:3" x14ac:dyDescent="0.25">
      <c r="A11078" s="7" t="str">
        <f t="shared" si="173"/>
        <v>1981.1</v>
      </c>
      <c r="B11078" s="54">
        <v>29598</v>
      </c>
      <c r="C11078" s="9">
        <v>12.08</v>
      </c>
    </row>
    <row r="11079" spans="1:3" x14ac:dyDescent="0.25">
      <c r="A11079" s="7" t="str">
        <f t="shared" si="173"/>
        <v>1981.1</v>
      </c>
      <c r="B11079" s="54">
        <v>29595</v>
      </c>
      <c r="C11079" s="9">
        <v>12.13</v>
      </c>
    </row>
    <row r="11080" spans="1:3" x14ac:dyDescent="0.25">
      <c r="A11080" s="7" t="str">
        <f t="shared" si="173"/>
        <v>1981.1</v>
      </c>
      <c r="B11080" s="54">
        <v>29594</v>
      </c>
      <c r="C11080" s="9">
        <v>11.91</v>
      </c>
    </row>
    <row r="11081" spans="1:3" x14ac:dyDescent="0.25">
      <c r="A11081" s="7" t="str">
        <f t="shared" si="173"/>
        <v>1981.1</v>
      </c>
      <c r="B11081" s="54">
        <v>29593</v>
      </c>
      <c r="C11081" s="9">
        <v>11.89</v>
      </c>
    </row>
    <row r="11082" spans="1:3" x14ac:dyDescent="0.25">
      <c r="A11082" s="7" t="str">
        <f t="shared" si="173"/>
        <v>1981.1</v>
      </c>
      <c r="B11082" s="54">
        <v>29592</v>
      </c>
      <c r="C11082" s="9">
        <v>11.67</v>
      </c>
    </row>
    <row r="11083" spans="1:3" x14ac:dyDescent="0.25">
      <c r="A11083" s="7" t="str">
        <f t="shared" si="173"/>
        <v>1981.1</v>
      </c>
      <c r="B11083" s="54">
        <v>29591</v>
      </c>
      <c r="C11083" s="9">
        <v>11.67</v>
      </c>
    </row>
    <row r="11084" spans="1:3" x14ac:dyDescent="0.25">
      <c r="A11084" s="7" t="str">
        <f t="shared" si="173"/>
        <v>1981.1</v>
      </c>
      <c r="B11084" s="54">
        <v>29588</v>
      </c>
      <c r="C11084" s="9">
        <v>12.01</v>
      </c>
    </row>
    <row r="11085" spans="1:3" x14ac:dyDescent="0.25">
      <c r="A11085" s="7" t="str">
        <f t="shared" si="173"/>
        <v>1980.4</v>
      </c>
      <c r="B11085" s="54">
        <v>29586</v>
      </c>
      <c r="C11085" s="9">
        <v>11.98</v>
      </c>
    </row>
    <row r="11086" spans="1:3" x14ac:dyDescent="0.25">
      <c r="A11086" s="7" t="str">
        <f t="shared" si="173"/>
        <v>1980.4</v>
      </c>
      <c r="B11086" s="54">
        <v>29585</v>
      </c>
      <c r="C11086" s="9">
        <v>11.96</v>
      </c>
    </row>
    <row r="11087" spans="1:3" x14ac:dyDescent="0.25">
      <c r="A11087" s="7" t="str">
        <f t="shared" si="173"/>
        <v>1980.4</v>
      </c>
      <c r="B11087" s="54">
        <v>29584</v>
      </c>
      <c r="C11087" s="9">
        <v>11.84</v>
      </c>
    </row>
    <row r="11088" spans="1:3" x14ac:dyDescent="0.25">
      <c r="A11088" s="7" t="str">
        <f t="shared" si="173"/>
        <v>1980.4</v>
      </c>
      <c r="B11088" s="54">
        <v>29581</v>
      </c>
      <c r="C11088" s="9">
        <v>11.84</v>
      </c>
    </row>
    <row r="11089" spans="1:3" x14ac:dyDescent="0.25">
      <c r="A11089" s="7" t="str">
        <f t="shared" si="173"/>
        <v>1980.4</v>
      </c>
      <c r="B11089" s="54">
        <v>29579</v>
      </c>
      <c r="C11089" s="9">
        <v>11.95</v>
      </c>
    </row>
    <row r="11090" spans="1:3" x14ac:dyDescent="0.25">
      <c r="A11090" s="7" t="str">
        <f t="shared" si="173"/>
        <v>1980.4</v>
      </c>
      <c r="B11090" s="54">
        <v>29578</v>
      </c>
      <c r="C11090" s="9">
        <v>11.93</v>
      </c>
    </row>
    <row r="11091" spans="1:3" x14ac:dyDescent="0.25">
      <c r="A11091" s="7" t="str">
        <f t="shared" si="173"/>
        <v>1980.4</v>
      </c>
      <c r="B11091" s="54">
        <v>29577</v>
      </c>
      <c r="C11091" s="9">
        <v>11.75</v>
      </c>
    </row>
    <row r="11092" spans="1:3" x14ac:dyDescent="0.25">
      <c r="A11092" s="7" t="str">
        <f t="shared" si="173"/>
        <v>1980.4</v>
      </c>
      <c r="B11092" s="54">
        <v>29574</v>
      </c>
      <c r="C11092" s="9">
        <v>12.22</v>
      </c>
    </row>
    <row r="11093" spans="1:3" x14ac:dyDescent="0.25">
      <c r="A11093" s="7" t="str">
        <f t="shared" si="173"/>
        <v>1980.4</v>
      </c>
      <c r="B11093" s="54">
        <v>29573</v>
      </c>
      <c r="C11093" s="9">
        <v>12.62</v>
      </c>
    </row>
    <row r="11094" spans="1:3" x14ac:dyDescent="0.25">
      <c r="A11094" s="7" t="str">
        <f t="shared" si="173"/>
        <v>1980.4</v>
      </c>
      <c r="B11094" s="54">
        <v>29572</v>
      </c>
      <c r="C11094" s="9">
        <v>12.74</v>
      </c>
    </row>
    <row r="11095" spans="1:3" x14ac:dyDescent="0.25">
      <c r="A11095" s="7" t="str">
        <f t="shared" si="173"/>
        <v>1980.4</v>
      </c>
      <c r="B11095" s="54">
        <v>29571</v>
      </c>
      <c r="C11095" s="9">
        <v>12.95</v>
      </c>
    </row>
    <row r="11096" spans="1:3" x14ac:dyDescent="0.25">
      <c r="A11096" s="7" t="str">
        <f t="shared" si="173"/>
        <v>1980.4</v>
      </c>
      <c r="B11096" s="54">
        <v>29570</v>
      </c>
      <c r="C11096" s="9">
        <v>12.85</v>
      </c>
    </row>
    <row r="11097" spans="1:3" x14ac:dyDescent="0.25">
      <c r="A11097" s="7" t="str">
        <f t="shared" si="173"/>
        <v>1980.4</v>
      </c>
      <c r="B11097" s="54">
        <v>29567</v>
      </c>
      <c r="C11097" s="9">
        <v>12.82</v>
      </c>
    </row>
    <row r="11098" spans="1:3" x14ac:dyDescent="0.25">
      <c r="A11098" s="7" t="str">
        <f t="shared" si="173"/>
        <v>1980.4</v>
      </c>
      <c r="B11098" s="54">
        <v>29566</v>
      </c>
      <c r="C11098" s="9">
        <v>13.17</v>
      </c>
    </row>
    <row r="11099" spans="1:3" x14ac:dyDescent="0.25">
      <c r="A11099" s="7" t="str">
        <f t="shared" si="173"/>
        <v>1980.4</v>
      </c>
      <c r="B11099" s="54">
        <v>29565</v>
      </c>
      <c r="C11099" s="9">
        <v>12.8</v>
      </c>
    </row>
    <row r="11100" spans="1:3" x14ac:dyDescent="0.25">
      <c r="A11100" s="7" t="str">
        <f t="shared" si="173"/>
        <v>1980.4</v>
      </c>
      <c r="B11100" s="54">
        <v>29564</v>
      </c>
      <c r="C11100" s="9">
        <v>12.68</v>
      </c>
    </row>
    <row r="11101" spans="1:3" x14ac:dyDescent="0.25">
      <c r="A11101" s="7" t="str">
        <f t="shared" si="173"/>
        <v>1980.4</v>
      </c>
      <c r="B11101" s="54">
        <v>29563</v>
      </c>
      <c r="C11101" s="9">
        <v>12.42</v>
      </c>
    </row>
    <row r="11102" spans="1:3" x14ac:dyDescent="0.25">
      <c r="A11102" s="7" t="str">
        <f t="shared" si="173"/>
        <v>1980.4</v>
      </c>
      <c r="B11102" s="54">
        <v>29560</v>
      </c>
      <c r="C11102" s="9">
        <v>12.33</v>
      </c>
    </row>
    <row r="11103" spans="1:3" x14ac:dyDescent="0.25">
      <c r="A11103" s="7" t="str">
        <f t="shared" si="173"/>
        <v>1980.4</v>
      </c>
      <c r="B11103" s="54">
        <v>29559</v>
      </c>
      <c r="C11103" s="9">
        <v>12.43</v>
      </c>
    </row>
    <row r="11104" spans="1:3" x14ac:dyDescent="0.25">
      <c r="A11104" s="7" t="str">
        <f t="shared" si="173"/>
        <v>1980.4</v>
      </c>
      <c r="B11104" s="54">
        <v>29558</v>
      </c>
      <c r="C11104" s="9">
        <v>12.41</v>
      </c>
    </row>
    <row r="11105" spans="1:3" x14ac:dyDescent="0.25">
      <c r="A11105" s="7" t="str">
        <f t="shared" si="173"/>
        <v>1980.4</v>
      </c>
      <c r="B11105" s="54">
        <v>29557</v>
      </c>
      <c r="C11105" s="9">
        <v>12.5</v>
      </c>
    </row>
    <row r="11106" spans="1:3" x14ac:dyDescent="0.25">
      <c r="A11106" s="7" t="str">
        <f t="shared" si="173"/>
        <v>1980.4</v>
      </c>
      <c r="B11106" s="54">
        <v>29556</v>
      </c>
      <c r="C11106" s="9">
        <v>12.51</v>
      </c>
    </row>
    <row r="11107" spans="1:3" x14ac:dyDescent="0.25">
      <c r="A11107" s="7" t="str">
        <f t="shared" si="173"/>
        <v>1980.4</v>
      </c>
      <c r="B11107" s="54">
        <v>29553</v>
      </c>
      <c r="C11107" s="9">
        <v>12.32</v>
      </c>
    </row>
    <row r="11108" spans="1:3" x14ac:dyDescent="0.25">
      <c r="A11108" s="7" t="str">
        <f t="shared" si="173"/>
        <v>1980.4</v>
      </c>
      <c r="B11108" s="54">
        <v>29551</v>
      </c>
      <c r="C11108" s="9">
        <v>12.27</v>
      </c>
    </row>
    <row r="11109" spans="1:3" x14ac:dyDescent="0.25">
      <c r="A11109" s="7" t="str">
        <f t="shared" si="173"/>
        <v>1980.4</v>
      </c>
      <c r="B11109" s="54">
        <v>29550</v>
      </c>
      <c r="C11109" s="9">
        <v>12.3</v>
      </c>
    </row>
    <row r="11110" spans="1:3" x14ac:dyDescent="0.25">
      <c r="A11110" s="7" t="str">
        <f t="shared" si="173"/>
        <v>1980.4</v>
      </c>
      <c r="B11110" s="54">
        <v>29549</v>
      </c>
      <c r="C11110" s="9">
        <v>12.31</v>
      </c>
    </row>
    <row r="11111" spans="1:3" x14ac:dyDescent="0.25">
      <c r="A11111" s="7" t="str">
        <f t="shared" si="173"/>
        <v>1980.4</v>
      </c>
      <c r="B11111" s="54">
        <v>29546</v>
      </c>
      <c r="C11111" s="9">
        <v>12.37</v>
      </c>
    </row>
    <row r="11112" spans="1:3" x14ac:dyDescent="0.25">
      <c r="A11112" s="7" t="str">
        <f t="shared" si="173"/>
        <v>1980.4</v>
      </c>
      <c r="B11112" s="54">
        <v>29545</v>
      </c>
      <c r="C11112" s="9">
        <v>12.22</v>
      </c>
    </row>
    <row r="11113" spans="1:3" x14ac:dyDescent="0.25">
      <c r="A11113" s="7" t="str">
        <f t="shared" si="173"/>
        <v>1980.4</v>
      </c>
      <c r="B11113" s="54">
        <v>29544</v>
      </c>
      <c r="C11113" s="9">
        <v>12.19</v>
      </c>
    </row>
    <row r="11114" spans="1:3" x14ac:dyDescent="0.25">
      <c r="A11114" s="7" t="str">
        <f t="shared" si="173"/>
        <v>1980.4</v>
      </c>
      <c r="B11114" s="54">
        <v>29543</v>
      </c>
      <c r="C11114" s="9">
        <v>12.29</v>
      </c>
    </row>
    <row r="11115" spans="1:3" x14ac:dyDescent="0.25">
      <c r="A11115" s="7" t="str">
        <f t="shared" si="173"/>
        <v>1980.4</v>
      </c>
      <c r="B11115" s="54">
        <v>29542</v>
      </c>
      <c r="C11115" s="9">
        <v>12.6</v>
      </c>
    </row>
    <row r="11116" spans="1:3" x14ac:dyDescent="0.25">
      <c r="A11116" s="7" t="str">
        <f t="shared" si="173"/>
        <v>1980.4</v>
      </c>
      <c r="B11116" s="54">
        <v>29539</v>
      </c>
      <c r="C11116" s="9">
        <v>12.45</v>
      </c>
    </row>
    <row r="11117" spans="1:3" x14ac:dyDescent="0.25">
      <c r="A11117" s="7" t="str">
        <f t="shared" si="173"/>
        <v>1980.4</v>
      </c>
      <c r="B11117" s="54">
        <v>29538</v>
      </c>
      <c r="C11117" s="9">
        <v>12.23</v>
      </c>
    </row>
    <row r="11118" spans="1:3" x14ac:dyDescent="0.25">
      <c r="A11118" s="7" t="str">
        <f t="shared" si="173"/>
        <v>1980.4</v>
      </c>
      <c r="B11118" s="54">
        <v>29537</v>
      </c>
      <c r="C11118" s="9">
        <v>12.26</v>
      </c>
    </row>
    <row r="11119" spans="1:3" x14ac:dyDescent="0.25">
      <c r="A11119" s="7" t="str">
        <f t="shared" si="173"/>
        <v>1980.4</v>
      </c>
      <c r="B11119" s="54">
        <v>29535</v>
      </c>
      <c r="C11119" s="9">
        <v>12.71</v>
      </c>
    </row>
    <row r="11120" spans="1:3" x14ac:dyDescent="0.25">
      <c r="A11120" s="7" t="str">
        <f t="shared" si="173"/>
        <v>1980.4</v>
      </c>
      <c r="B11120" s="54">
        <v>29532</v>
      </c>
      <c r="C11120" s="9">
        <v>12.59</v>
      </c>
    </row>
    <row r="11121" spans="1:3" x14ac:dyDescent="0.25">
      <c r="A11121" s="7" t="str">
        <f t="shared" si="173"/>
        <v>1980.4</v>
      </c>
      <c r="B11121" s="54">
        <v>29531</v>
      </c>
      <c r="C11121" s="9">
        <v>12.59</v>
      </c>
    </row>
    <row r="11122" spans="1:3" x14ac:dyDescent="0.25">
      <c r="A11122" s="7" t="str">
        <f t="shared" si="173"/>
        <v>1980.4</v>
      </c>
      <c r="B11122" s="54">
        <v>29530</v>
      </c>
      <c r="C11122" s="9">
        <v>12.36</v>
      </c>
    </row>
    <row r="11123" spans="1:3" x14ac:dyDescent="0.25">
      <c r="A11123" s="7" t="str">
        <f t="shared" si="173"/>
        <v>1980.4</v>
      </c>
      <c r="B11123" s="54">
        <v>29528</v>
      </c>
      <c r="C11123" s="9">
        <v>12.22</v>
      </c>
    </row>
    <row r="11124" spans="1:3" x14ac:dyDescent="0.25">
      <c r="A11124" s="7" t="str">
        <f t="shared" si="173"/>
        <v>1980.4</v>
      </c>
      <c r="B11124" s="54">
        <v>29525</v>
      </c>
      <c r="C11124" s="9">
        <v>12.23</v>
      </c>
    </row>
    <row r="11125" spans="1:3" x14ac:dyDescent="0.25">
      <c r="A11125" s="7" t="str">
        <f t="shared" si="173"/>
        <v>1980.4</v>
      </c>
      <c r="B11125" s="54">
        <v>29524</v>
      </c>
      <c r="C11125" s="9">
        <v>12.28</v>
      </c>
    </row>
    <row r="11126" spans="1:3" x14ac:dyDescent="0.25">
      <c r="A11126" s="7" t="str">
        <f t="shared" si="173"/>
        <v>1980.4</v>
      </c>
      <c r="B11126" s="54">
        <v>29523</v>
      </c>
      <c r="C11126" s="9">
        <v>12.21</v>
      </c>
    </row>
    <row r="11127" spans="1:3" x14ac:dyDescent="0.25">
      <c r="A11127" s="7" t="str">
        <f t="shared" si="173"/>
        <v>1980.4</v>
      </c>
      <c r="B11127" s="54">
        <v>29522</v>
      </c>
      <c r="C11127" s="9">
        <v>12.14</v>
      </c>
    </row>
    <row r="11128" spans="1:3" x14ac:dyDescent="0.25">
      <c r="A11128" s="7" t="str">
        <f t="shared" si="173"/>
        <v>1980.4</v>
      </c>
      <c r="B11128" s="54">
        <v>29521</v>
      </c>
      <c r="C11128" s="9">
        <v>11.96</v>
      </c>
    </row>
    <row r="11129" spans="1:3" x14ac:dyDescent="0.25">
      <c r="A11129" s="7" t="str">
        <f t="shared" si="173"/>
        <v>1980.4</v>
      </c>
      <c r="B11129" s="54">
        <v>29518</v>
      </c>
      <c r="C11129" s="9">
        <v>11.61</v>
      </c>
    </row>
    <row r="11130" spans="1:3" x14ac:dyDescent="0.25">
      <c r="A11130" s="7" t="str">
        <f t="shared" si="173"/>
        <v>1980.4</v>
      </c>
      <c r="B11130" s="54">
        <v>29517</v>
      </c>
      <c r="C11130" s="9">
        <v>11.68</v>
      </c>
    </row>
    <row r="11131" spans="1:3" x14ac:dyDescent="0.25">
      <c r="A11131" s="7" t="str">
        <f t="shared" si="173"/>
        <v>1980.4</v>
      </c>
      <c r="B11131" s="54">
        <v>29516</v>
      </c>
      <c r="C11131" s="9">
        <v>11.74</v>
      </c>
    </row>
    <row r="11132" spans="1:3" x14ac:dyDescent="0.25">
      <c r="A11132" s="7" t="str">
        <f t="shared" si="173"/>
        <v>1980.4</v>
      </c>
      <c r="B11132" s="54">
        <v>29515</v>
      </c>
      <c r="C11132" s="9">
        <v>11.53</v>
      </c>
    </row>
    <row r="11133" spans="1:3" x14ac:dyDescent="0.25">
      <c r="A11133" s="7" t="str">
        <f t="shared" si="173"/>
        <v>1980.4</v>
      </c>
      <c r="B11133" s="54">
        <v>29514</v>
      </c>
      <c r="C11133" s="9">
        <v>11.44</v>
      </c>
    </row>
    <row r="11134" spans="1:3" x14ac:dyDescent="0.25">
      <c r="A11134" s="7" t="str">
        <f t="shared" si="173"/>
        <v>1980.4</v>
      </c>
      <c r="B11134" s="54">
        <v>29511</v>
      </c>
      <c r="C11134" s="9">
        <v>11.44</v>
      </c>
    </row>
    <row r="11135" spans="1:3" x14ac:dyDescent="0.25">
      <c r="A11135" s="7" t="str">
        <f t="shared" si="173"/>
        <v>1980.4</v>
      </c>
      <c r="B11135" s="54">
        <v>29510</v>
      </c>
      <c r="C11135" s="9">
        <v>11.27</v>
      </c>
    </row>
    <row r="11136" spans="1:3" x14ac:dyDescent="0.25">
      <c r="A11136" s="7" t="str">
        <f t="shared" si="173"/>
        <v>1980.4</v>
      </c>
      <c r="B11136" s="54">
        <v>29509</v>
      </c>
      <c r="C11136" s="9">
        <v>11.11</v>
      </c>
    </row>
    <row r="11137" spans="1:3" x14ac:dyDescent="0.25">
      <c r="A11137" s="7" t="str">
        <f t="shared" si="173"/>
        <v>1980.4</v>
      </c>
      <c r="B11137" s="54">
        <v>29508</v>
      </c>
      <c r="C11137" s="9">
        <v>11.16</v>
      </c>
    </row>
    <row r="11138" spans="1:3" x14ac:dyDescent="0.25">
      <c r="A11138" s="7" t="str">
        <f t="shared" si="173"/>
        <v>1980.4</v>
      </c>
      <c r="B11138" s="54">
        <v>29504</v>
      </c>
      <c r="C11138" s="9">
        <v>11.26</v>
      </c>
    </row>
    <row r="11139" spans="1:3" x14ac:dyDescent="0.25">
      <c r="A11139" s="7" t="str">
        <f t="shared" si="173"/>
        <v>1980.4</v>
      </c>
      <c r="B11139" s="54">
        <v>29503</v>
      </c>
      <c r="C11139" s="9">
        <v>11.21</v>
      </c>
    </row>
    <row r="11140" spans="1:3" x14ac:dyDescent="0.25">
      <c r="A11140" s="7" t="str">
        <f t="shared" ref="A11140:A11203" si="174">YEAR(B11140)&amp;"."&amp;INT((MONTH(B11140)-1)/3)+1</f>
        <v>1980.4</v>
      </c>
      <c r="B11140" s="54">
        <v>29502</v>
      </c>
      <c r="C11140" s="9">
        <v>11.38</v>
      </c>
    </row>
    <row r="11141" spans="1:3" x14ac:dyDescent="0.25">
      <c r="A11141" s="7" t="str">
        <f t="shared" si="174"/>
        <v>1980.4</v>
      </c>
      <c r="B11141" s="54">
        <v>29501</v>
      </c>
      <c r="C11141" s="9">
        <v>11.3</v>
      </c>
    </row>
    <row r="11142" spans="1:3" x14ac:dyDescent="0.25">
      <c r="A11142" s="7" t="str">
        <f t="shared" si="174"/>
        <v>1980.4</v>
      </c>
      <c r="B11142" s="54">
        <v>29500</v>
      </c>
      <c r="C11142" s="9">
        <v>11.26</v>
      </c>
    </row>
    <row r="11143" spans="1:3" x14ac:dyDescent="0.25">
      <c r="A11143" s="7" t="str">
        <f t="shared" si="174"/>
        <v>1980.4</v>
      </c>
      <c r="B11143" s="54">
        <v>29497</v>
      </c>
      <c r="C11143" s="9">
        <v>11.33</v>
      </c>
    </row>
    <row r="11144" spans="1:3" x14ac:dyDescent="0.25">
      <c r="A11144" s="7" t="str">
        <f t="shared" si="174"/>
        <v>1980.4</v>
      </c>
      <c r="B11144" s="54">
        <v>29496</v>
      </c>
      <c r="C11144" s="9">
        <v>11.66</v>
      </c>
    </row>
    <row r="11145" spans="1:3" x14ac:dyDescent="0.25">
      <c r="A11145" s="7" t="str">
        <f t="shared" si="174"/>
        <v>1980.4</v>
      </c>
      <c r="B11145" s="54">
        <v>29495</v>
      </c>
      <c r="C11145" s="9">
        <v>11.69</v>
      </c>
    </row>
    <row r="11146" spans="1:3" x14ac:dyDescent="0.25">
      <c r="A11146" s="7" t="str">
        <f t="shared" si="174"/>
        <v>1980.3</v>
      </c>
      <c r="B11146" s="54">
        <v>29494</v>
      </c>
      <c r="C11146" s="9">
        <v>11.7</v>
      </c>
    </row>
    <row r="11147" spans="1:3" x14ac:dyDescent="0.25">
      <c r="A11147" s="7" t="str">
        <f t="shared" si="174"/>
        <v>1980.3</v>
      </c>
      <c r="B11147" s="54">
        <v>29493</v>
      </c>
      <c r="C11147" s="9">
        <v>11.93</v>
      </c>
    </row>
    <row r="11148" spans="1:3" x14ac:dyDescent="0.25">
      <c r="A11148" s="7" t="str">
        <f t="shared" si="174"/>
        <v>1980.3</v>
      </c>
      <c r="B11148" s="54">
        <v>29490</v>
      </c>
      <c r="C11148" s="9">
        <v>11.81</v>
      </c>
    </row>
    <row r="11149" spans="1:3" x14ac:dyDescent="0.25">
      <c r="A11149" s="7" t="str">
        <f t="shared" si="174"/>
        <v>1980.3</v>
      </c>
      <c r="B11149" s="54">
        <v>29489</v>
      </c>
      <c r="C11149" s="9">
        <v>11.66</v>
      </c>
    </row>
    <row r="11150" spans="1:3" x14ac:dyDescent="0.25">
      <c r="A11150" s="7" t="str">
        <f t="shared" si="174"/>
        <v>1980.3</v>
      </c>
      <c r="B11150" s="54">
        <v>29488</v>
      </c>
      <c r="C11150" s="9">
        <v>11.53</v>
      </c>
    </row>
    <row r="11151" spans="1:3" x14ac:dyDescent="0.25">
      <c r="A11151" s="7" t="str">
        <f t="shared" si="174"/>
        <v>1980.3</v>
      </c>
      <c r="B11151" s="54">
        <v>29487</v>
      </c>
      <c r="C11151" s="9">
        <v>11.53</v>
      </c>
    </row>
    <row r="11152" spans="1:3" x14ac:dyDescent="0.25">
      <c r="A11152" s="7" t="str">
        <f t="shared" si="174"/>
        <v>1980.3</v>
      </c>
      <c r="B11152" s="54">
        <v>29486</v>
      </c>
      <c r="C11152" s="9">
        <v>11.6</v>
      </c>
    </row>
    <row r="11153" spans="1:3" x14ac:dyDescent="0.25">
      <c r="A11153" s="7" t="str">
        <f t="shared" si="174"/>
        <v>1980.3</v>
      </c>
      <c r="B11153" s="54">
        <v>29483</v>
      </c>
      <c r="C11153" s="9">
        <v>11.25</v>
      </c>
    </row>
    <row r="11154" spans="1:3" x14ac:dyDescent="0.25">
      <c r="A11154" s="7" t="str">
        <f t="shared" si="174"/>
        <v>1980.3</v>
      </c>
      <c r="B11154" s="54">
        <v>29482</v>
      </c>
      <c r="C11154" s="9">
        <v>11.35</v>
      </c>
    </row>
    <row r="11155" spans="1:3" x14ac:dyDescent="0.25">
      <c r="A11155" s="7" t="str">
        <f t="shared" si="174"/>
        <v>1980.3</v>
      </c>
      <c r="B11155" s="54">
        <v>29481</v>
      </c>
      <c r="C11155" s="9">
        <v>11.41</v>
      </c>
    </row>
    <row r="11156" spans="1:3" x14ac:dyDescent="0.25">
      <c r="A11156" s="7" t="str">
        <f t="shared" si="174"/>
        <v>1980.3</v>
      </c>
      <c r="B11156" s="54">
        <v>29480</v>
      </c>
      <c r="C11156" s="9">
        <v>11.33</v>
      </c>
    </row>
    <row r="11157" spans="1:3" x14ac:dyDescent="0.25">
      <c r="A11157" s="7" t="str">
        <f t="shared" si="174"/>
        <v>1980.3</v>
      </c>
      <c r="B11157" s="54">
        <v>29479</v>
      </c>
      <c r="C11157" s="9">
        <v>11.38</v>
      </c>
    </row>
    <row r="11158" spans="1:3" x14ac:dyDescent="0.25">
      <c r="A11158" s="7" t="str">
        <f t="shared" si="174"/>
        <v>1980.3</v>
      </c>
      <c r="B11158" s="54">
        <v>29476</v>
      </c>
      <c r="C11158" s="9">
        <v>11.18</v>
      </c>
    </row>
    <row r="11159" spans="1:3" x14ac:dyDescent="0.25">
      <c r="A11159" s="7" t="str">
        <f t="shared" si="174"/>
        <v>1980.3</v>
      </c>
      <c r="B11159" s="54">
        <v>29475</v>
      </c>
      <c r="C11159" s="9">
        <v>11.15</v>
      </c>
    </row>
    <row r="11160" spans="1:3" x14ac:dyDescent="0.25">
      <c r="A11160" s="7" t="str">
        <f t="shared" si="174"/>
        <v>1980.3</v>
      </c>
      <c r="B11160" s="54">
        <v>29474</v>
      </c>
      <c r="C11160" s="9">
        <v>11.02</v>
      </c>
    </row>
    <row r="11161" spans="1:3" x14ac:dyDescent="0.25">
      <c r="A11161" s="7" t="str">
        <f t="shared" si="174"/>
        <v>1980.3</v>
      </c>
      <c r="B11161" s="54">
        <v>29473</v>
      </c>
      <c r="C11161" s="9">
        <v>11.05</v>
      </c>
    </row>
    <row r="11162" spans="1:3" x14ac:dyDescent="0.25">
      <c r="A11162" s="7" t="str">
        <f t="shared" si="174"/>
        <v>1980.3</v>
      </c>
      <c r="B11162" s="54">
        <v>29472</v>
      </c>
      <c r="C11162" s="9">
        <v>11.15</v>
      </c>
    </row>
    <row r="11163" spans="1:3" x14ac:dyDescent="0.25">
      <c r="A11163" s="7" t="str">
        <f t="shared" si="174"/>
        <v>1980.3</v>
      </c>
      <c r="B11163" s="54">
        <v>29469</v>
      </c>
      <c r="C11163" s="9">
        <v>11.06</v>
      </c>
    </row>
    <row r="11164" spans="1:3" x14ac:dyDescent="0.25">
      <c r="A11164" s="7" t="str">
        <f t="shared" si="174"/>
        <v>1980.3</v>
      </c>
      <c r="B11164" s="54">
        <v>29468</v>
      </c>
      <c r="C11164" s="9">
        <v>11.02</v>
      </c>
    </row>
    <row r="11165" spans="1:3" x14ac:dyDescent="0.25">
      <c r="A11165" s="7" t="str">
        <f t="shared" si="174"/>
        <v>1980.3</v>
      </c>
      <c r="B11165" s="54">
        <v>29467</v>
      </c>
      <c r="C11165" s="9">
        <v>10.94</v>
      </c>
    </row>
    <row r="11166" spans="1:3" x14ac:dyDescent="0.25">
      <c r="A11166" s="7" t="str">
        <f t="shared" si="174"/>
        <v>1980.3</v>
      </c>
      <c r="B11166" s="54">
        <v>29466</v>
      </c>
      <c r="C11166" s="9">
        <v>11.08</v>
      </c>
    </row>
    <row r="11167" spans="1:3" x14ac:dyDescent="0.25">
      <c r="A11167" s="7" t="str">
        <f t="shared" si="174"/>
        <v>1980.3</v>
      </c>
      <c r="B11167" s="54">
        <v>29462</v>
      </c>
      <c r="C11167" s="9">
        <v>11.27</v>
      </c>
    </row>
    <row r="11168" spans="1:3" x14ac:dyDescent="0.25">
      <c r="A11168" s="7" t="str">
        <f t="shared" si="174"/>
        <v>1980.3</v>
      </c>
      <c r="B11168" s="54">
        <v>29461</v>
      </c>
      <c r="C11168" s="9">
        <v>11.43</v>
      </c>
    </row>
    <row r="11169" spans="1:3" x14ac:dyDescent="0.25">
      <c r="A11169" s="7" t="str">
        <f t="shared" si="174"/>
        <v>1980.3</v>
      </c>
      <c r="B11169" s="54">
        <v>29460</v>
      </c>
      <c r="C11169" s="9">
        <v>11.33</v>
      </c>
    </row>
    <row r="11170" spans="1:3" x14ac:dyDescent="0.25">
      <c r="A11170" s="7" t="str">
        <f t="shared" si="174"/>
        <v>1980.3</v>
      </c>
      <c r="B11170" s="54">
        <v>29459</v>
      </c>
      <c r="C11170" s="9">
        <v>11.18</v>
      </c>
    </row>
    <row r="11171" spans="1:3" x14ac:dyDescent="0.25">
      <c r="A11171" s="7" t="str">
        <f t="shared" si="174"/>
        <v>1980.3</v>
      </c>
      <c r="B11171" s="54">
        <v>29458</v>
      </c>
      <c r="C11171" s="9">
        <v>11.18</v>
      </c>
    </row>
    <row r="11172" spans="1:3" x14ac:dyDescent="0.25">
      <c r="A11172" s="7" t="str">
        <f t="shared" si="174"/>
        <v>1980.3</v>
      </c>
      <c r="B11172" s="54">
        <v>29455</v>
      </c>
      <c r="C11172" s="9">
        <v>11.01</v>
      </c>
    </row>
    <row r="11173" spans="1:3" x14ac:dyDescent="0.25">
      <c r="A11173" s="7" t="str">
        <f t="shared" si="174"/>
        <v>1980.3</v>
      </c>
      <c r="B11173" s="54">
        <v>29454</v>
      </c>
      <c r="C11173" s="9">
        <v>11.15</v>
      </c>
    </row>
    <row r="11174" spans="1:3" x14ac:dyDescent="0.25">
      <c r="A11174" s="7" t="str">
        <f t="shared" si="174"/>
        <v>1980.3</v>
      </c>
      <c r="B11174" s="54">
        <v>29453</v>
      </c>
      <c r="C11174" s="9">
        <v>11.13</v>
      </c>
    </row>
    <row r="11175" spans="1:3" x14ac:dyDescent="0.25">
      <c r="A11175" s="7" t="str">
        <f t="shared" si="174"/>
        <v>1980.3</v>
      </c>
      <c r="B11175" s="54">
        <v>29452</v>
      </c>
      <c r="C11175" s="9">
        <v>11.16</v>
      </c>
    </row>
    <row r="11176" spans="1:3" x14ac:dyDescent="0.25">
      <c r="A11176" s="7" t="str">
        <f t="shared" si="174"/>
        <v>1980.3</v>
      </c>
      <c r="B11176" s="54">
        <v>29451</v>
      </c>
      <c r="C11176" s="9">
        <v>11.02</v>
      </c>
    </row>
    <row r="11177" spans="1:3" x14ac:dyDescent="0.25">
      <c r="A11177" s="7" t="str">
        <f t="shared" si="174"/>
        <v>1980.3</v>
      </c>
      <c r="B11177" s="54">
        <v>29448</v>
      </c>
      <c r="C11177" s="9">
        <v>10.83</v>
      </c>
    </row>
    <row r="11178" spans="1:3" x14ac:dyDescent="0.25">
      <c r="A11178" s="7" t="str">
        <f t="shared" si="174"/>
        <v>1980.3</v>
      </c>
      <c r="B11178" s="54">
        <v>29447</v>
      </c>
      <c r="C11178" s="9">
        <v>10.9</v>
      </c>
    </row>
    <row r="11179" spans="1:3" x14ac:dyDescent="0.25">
      <c r="A11179" s="7" t="str">
        <f t="shared" si="174"/>
        <v>1980.3</v>
      </c>
      <c r="B11179" s="54">
        <v>29446</v>
      </c>
      <c r="C11179" s="9">
        <v>10.93</v>
      </c>
    </row>
    <row r="11180" spans="1:3" x14ac:dyDescent="0.25">
      <c r="A11180" s="7" t="str">
        <f t="shared" si="174"/>
        <v>1980.3</v>
      </c>
      <c r="B11180" s="54">
        <v>29445</v>
      </c>
      <c r="C11180" s="9">
        <v>11.01</v>
      </c>
    </row>
    <row r="11181" spans="1:3" x14ac:dyDescent="0.25">
      <c r="A11181" s="7" t="str">
        <f t="shared" si="174"/>
        <v>1980.3</v>
      </c>
      <c r="B11181" s="54">
        <v>29444</v>
      </c>
      <c r="C11181" s="9">
        <v>11.05</v>
      </c>
    </row>
    <row r="11182" spans="1:3" x14ac:dyDescent="0.25">
      <c r="A11182" s="7" t="str">
        <f t="shared" si="174"/>
        <v>1980.3</v>
      </c>
      <c r="B11182" s="54">
        <v>29441</v>
      </c>
      <c r="C11182" s="9">
        <v>10.9</v>
      </c>
    </row>
    <row r="11183" spans="1:3" x14ac:dyDescent="0.25">
      <c r="A11183" s="7" t="str">
        <f t="shared" si="174"/>
        <v>1980.3</v>
      </c>
      <c r="B11183" s="54">
        <v>29440</v>
      </c>
      <c r="C11183" s="9">
        <v>10.68</v>
      </c>
    </row>
    <row r="11184" spans="1:3" x14ac:dyDescent="0.25">
      <c r="A11184" s="7" t="str">
        <f t="shared" si="174"/>
        <v>1980.3</v>
      </c>
      <c r="B11184" s="54">
        <v>29439</v>
      </c>
      <c r="C11184" s="9">
        <v>10.73</v>
      </c>
    </row>
    <row r="11185" spans="1:3" x14ac:dyDescent="0.25">
      <c r="A11185" s="7" t="str">
        <f t="shared" si="174"/>
        <v>1980.3</v>
      </c>
      <c r="B11185" s="54">
        <v>29438</v>
      </c>
      <c r="C11185" s="9">
        <v>10.69</v>
      </c>
    </row>
    <row r="11186" spans="1:3" x14ac:dyDescent="0.25">
      <c r="A11186" s="7" t="str">
        <f t="shared" si="174"/>
        <v>1980.3</v>
      </c>
      <c r="B11186" s="54">
        <v>29437</v>
      </c>
      <c r="C11186" s="9">
        <v>10.68</v>
      </c>
    </row>
    <row r="11187" spans="1:3" x14ac:dyDescent="0.25">
      <c r="A11187" s="7" t="str">
        <f t="shared" si="174"/>
        <v>1980.3</v>
      </c>
      <c r="B11187" s="54">
        <v>29434</v>
      </c>
      <c r="C11187" s="9">
        <v>10.76</v>
      </c>
    </row>
    <row r="11188" spans="1:3" x14ac:dyDescent="0.25">
      <c r="A11188" s="7" t="str">
        <f t="shared" si="174"/>
        <v>1980.3</v>
      </c>
      <c r="B11188" s="54">
        <v>29433</v>
      </c>
      <c r="C11188" s="9">
        <v>10.8</v>
      </c>
    </row>
    <row r="11189" spans="1:3" x14ac:dyDescent="0.25">
      <c r="A11189" s="7" t="str">
        <f t="shared" si="174"/>
        <v>1980.3</v>
      </c>
      <c r="B11189" s="54">
        <v>29432</v>
      </c>
      <c r="C11189" s="9">
        <v>10.51</v>
      </c>
    </row>
    <row r="11190" spans="1:3" x14ac:dyDescent="0.25">
      <c r="A11190" s="7" t="str">
        <f t="shared" si="174"/>
        <v>1980.3</v>
      </c>
      <c r="B11190" s="54">
        <v>29431</v>
      </c>
      <c r="C11190" s="9">
        <v>10.4</v>
      </c>
    </row>
    <row r="11191" spans="1:3" x14ac:dyDescent="0.25">
      <c r="A11191" s="7" t="str">
        <f t="shared" si="174"/>
        <v>1980.3</v>
      </c>
      <c r="B11191" s="54">
        <v>29430</v>
      </c>
      <c r="C11191" s="9">
        <v>10.42</v>
      </c>
    </row>
    <row r="11192" spans="1:3" x14ac:dyDescent="0.25">
      <c r="A11192" s="7" t="str">
        <f t="shared" si="174"/>
        <v>1980.3</v>
      </c>
      <c r="B11192" s="54">
        <v>29427</v>
      </c>
      <c r="C11192" s="9">
        <v>10.33</v>
      </c>
    </row>
    <row r="11193" spans="1:3" x14ac:dyDescent="0.25">
      <c r="A11193" s="7" t="str">
        <f t="shared" si="174"/>
        <v>1980.3</v>
      </c>
      <c r="B11193" s="54">
        <v>29426</v>
      </c>
      <c r="C11193" s="9">
        <v>10.24</v>
      </c>
    </row>
    <row r="11194" spans="1:3" x14ac:dyDescent="0.25">
      <c r="A11194" s="7" t="str">
        <f t="shared" si="174"/>
        <v>1980.3</v>
      </c>
      <c r="B11194" s="54">
        <v>29425</v>
      </c>
      <c r="C11194" s="9">
        <v>10.15</v>
      </c>
    </row>
    <row r="11195" spans="1:3" x14ac:dyDescent="0.25">
      <c r="A11195" s="7" t="str">
        <f t="shared" si="174"/>
        <v>1980.3</v>
      </c>
      <c r="B11195" s="54">
        <v>29424</v>
      </c>
      <c r="C11195" s="9">
        <v>10.18</v>
      </c>
    </row>
    <row r="11196" spans="1:3" x14ac:dyDescent="0.25">
      <c r="A11196" s="7" t="str">
        <f t="shared" si="174"/>
        <v>1980.3</v>
      </c>
      <c r="B11196" s="54">
        <v>29423</v>
      </c>
      <c r="C11196" s="9">
        <v>10.11</v>
      </c>
    </row>
    <row r="11197" spans="1:3" x14ac:dyDescent="0.25">
      <c r="A11197" s="7" t="str">
        <f t="shared" si="174"/>
        <v>1980.3</v>
      </c>
      <c r="B11197" s="54">
        <v>29420</v>
      </c>
      <c r="C11197" s="9">
        <v>10.19</v>
      </c>
    </row>
    <row r="11198" spans="1:3" x14ac:dyDescent="0.25">
      <c r="A11198" s="7" t="str">
        <f t="shared" si="174"/>
        <v>1980.3</v>
      </c>
      <c r="B11198" s="54">
        <v>29419</v>
      </c>
      <c r="C11198" s="9">
        <v>10.15</v>
      </c>
    </row>
    <row r="11199" spans="1:3" x14ac:dyDescent="0.25">
      <c r="A11199" s="7" t="str">
        <f t="shared" si="174"/>
        <v>1980.3</v>
      </c>
      <c r="B11199" s="54">
        <v>29418</v>
      </c>
      <c r="C11199" s="9">
        <v>10.050000000000001</v>
      </c>
    </row>
    <row r="11200" spans="1:3" x14ac:dyDescent="0.25">
      <c r="A11200" s="7" t="str">
        <f t="shared" si="174"/>
        <v>1980.3</v>
      </c>
      <c r="B11200" s="54">
        <v>29417</v>
      </c>
      <c r="C11200" s="9">
        <v>10.19</v>
      </c>
    </row>
    <row r="11201" spans="1:3" x14ac:dyDescent="0.25">
      <c r="A11201" s="7" t="str">
        <f t="shared" si="174"/>
        <v>1980.3</v>
      </c>
      <c r="B11201" s="54">
        <v>29416</v>
      </c>
      <c r="C11201" s="9">
        <v>10.36</v>
      </c>
    </row>
    <row r="11202" spans="1:3" x14ac:dyDescent="0.25">
      <c r="A11202" s="7" t="str">
        <f t="shared" si="174"/>
        <v>1980.3</v>
      </c>
      <c r="B11202" s="54">
        <v>29413</v>
      </c>
      <c r="C11202" s="9">
        <v>10.3</v>
      </c>
    </row>
    <row r="11203" spans="1:3" x14ac:dyDescent="0.25">
      <c r="A11203" s="7" t="str">
        <f t="shared" si="174"/>
        <v>1980.3</v>
      </c>
      <c r="B11203" s="54">
        <v>29412</v>
      </c>
      <c r="C11203" s="9">
        <v>10.210000000000001</v>
      </c>
    </row>
    <row r="11204" spans="1:3" x14ac:dyDescent="0.25">
      <c r="A11204" s="7" t="str">
        <f t="shared" ref="A11204:A11267" si="175">YEAR(B11204)&amp;"."&amp;INT((MONTH(B11204)-1)/3)+1</f>
        <v>1980.3</v>
      </c>
      <c r="B11204" s="54">
        <v>29411</v>
      </c>
      <c r="C11204" s="9">
        <v>10.14</v>
      </c>
    </row>
    <row r="11205" spans="1:3" x14ac:dyDescent="0.25">
      <c r="A11205" s="7" t="str">
        <f t="shared" si="175"/>
        <v>1980.3</v>
      </c>
      <c r="B11205" s="54">
        <v>29410</v>
      </c>
      <c r="C11205" s="9">
        <v>10.06</v>
      </c>
    </row>
    <row r="11206" spans="1:3" x14ac:dyDescent="0.25">
      <c r="A11206" s="7" t="str">
        <f t="shared" si="175"/>
        <v>1980.3</v>
      </c>
      <c r="B11206" s="54">
        <v>29409</v>
      </c>
      <c r="C11206" s="9">
        <v>10.220000000000001</v>
      </c>
    </row>
    <row r="11207" spans="1:3" x14ac:dyDescent="0.25">
      <c r="A11207" s="7" t="str">
        <f t="shared" si="175"/>
        <v>1980.3</v>
      </c>
      <c r="B11207" s="54">
        <v>29405</v>
      </c>
      <c r="C11207" s="9">
        <v>10</v>
      </c>
    </row>
    <row r="11208" spans="1:3" x14ac:dyDescent="0.25">
      <c r="A11208" s="7" t="str">
        <f t="shared" si="175"/>
        <v>1980.3</v>
      </c>
      <c r="B11208" s="54">
        <v>29404</v>
      </c>
      <c r="C11208" s="9">
        <v>10.119999999999999</v>
      </c>
    </row>
    <row r="11209" spans="1:3" x14ac:dyDescent="0.25">
      <c r="A11209" s="7" t="str">
        <f t="shared" si="175"/>
        <v>1980.3</v>
      </c>
      <c r="B11209" s="54">
        <v>29403</v>
      </c>
      <c r="C11209" s="9">
        <v>10.119999999999999</v>
      </c>
    </row>
    <row r="11210" spans="1:3" x14ac:dyDescent="0.25">
      <c r="A11210" s="7" t="str">
        <f t="shared" si="175"/>
        <v>1980.2</v>
      </c>
      <c r="B11210" s="54">
        <v>29402</v>
      </c>
      <c r="C11210" s="9">
        <v>9.99</v>
      </c>
    </row>
    <row r="11211" spans="1:3" x14ac:dyDescent="0.25">
      <c r="A11211" s="7" t="str">
        <f t="shared" si="175"/>
        <v>1980.2</v>
      </c>
      <c r="B11211" s="54">
        <v>29399</v>
      </c>
      <c r="C11211" s="9">
        <v>9.9700000000000006</v>
      </c>
    </row>
    <row r="11212" spans="1:3" x14ac:dyDescent="0.25">
      <c r="A11212" s="7" t="str">
        <f t="shared" si="175"/>
        <v>1980.2</v>
      </c>
      <c r="B11212" s="54">
        <v>29398</v>
      </c>
      <c r="C11212" s="9">
        <v>9.91</v>
      </c>
    </row>
    <row r="11213" spans="1:3" x14ac:dyDescent="0.25">
      <c r="A11213" s="7" t="str">
        <f t="shared" si="175"/>
        <v>1980.2</v>
      </c>
      <c r="B11213" s="54">
        <v>29397</v>
      </c>
      <c r="C11213" s="9">
        <v>9.7899999999999991</v>
      </c>
    </row>
    <row r="11214" spans="1:3" x14ac:dyDescent="0.25">
      <c r="A11214" s="7" t="str">
        <f t="shared" si="175"/>
        <v>1980.2</v>
      </c>
      <c r="B11214" s="54">
        <v>29396</v>
      </c>
      <c r="C11214" s="9">
        <v>9.6999999999999993</v>
      </c>
    </row>
    <row r="11215" spans="1:3" x14ac:dyDescent="0.25">
      <c r="A11215" s="7" t="str">
        <f t="shared" si="175"/>
        <v>1980.2</v>
      </c>
      <c r="B11215" s="54">
        <v>29395</v>
      </c>
      <c r="C11215" s="9">
        <v>9.66</v>
      </c>
    </row>
    <row r="11216" spans="1:3" x14ac:dyDescent="0.25">
      <c r="A11216" s="7" t="str">
        <f t="shared" si="175"/>
        <v>1980.2</v>
      </c>
      <c r="B11216" s="54">
        <v>29392</v>
      </c>
      <c r="C11216" s="9">
        <v>9.5</v>
      </c>
    </row>
    <row r="11217" spans="1:3" x14ac:dyDescent="0.25">
      <c r="A11217" s="7" t="str">
        <f t="shared" si="175"/>
        <v>1980.2</v>
      </c>
      <c r="B11217" s="54">
        <v>29391</v>
      </c>
      <c r="C11217" s="9">
        <v>9.57</v>
      </c>
    </row>
    <row r="11218" spans="1:3" x14ac:dyDescent="0.25">
      <c r="A11218" s="7" t="str">
        <f t="shared" si="175"/>
        <v>1980.2</v>
      </c>
      <c r="B11218" s="54">
        <v>29390</v>
      </c>
      <c r="C11218" s="9">
        <v>9.6</v>
      </c>
    </row>
    <row r="11219" spans="1:3" x14ac:dyDescent="0.25">
      <c r="A11219" s="7" t="str">
        <f t="shared" si="175"/>
        <v>1980.2</v>
      </c>
      <c r="B11219" s="54">
        <v>29389</v>
      </c>
      <c r="C11219" s="9">
        <v>9.52</v>
      </c>
    </row>
    <row r="11220" spans="1:3" x14ac:dyDescent="0.25">
      <c r="A11220" s="7" t="str">
        <f t="shared" si="175"/>
        <v>1980.2</v>
      </c>
      <c r="B11220" s="54">
        <v>29388</v>
      </c>
      <c r="C11220" s="9">
        <v>9.49</v>
      </c>
    </row>
    <row r="11221" spans="1:3" x14ac:dyDescent="0.25">
      <c r="A11221" s="7" t="str">
        <f t="shared" si="175"/>
        <v>1980.2</v>
      </c>
      <c r="B11221" s="54">
        <v>29385</v>
      </c>
      <c r="C11221" s="9">
        <v>9.49</v>
      </c>
    </row>
    <row r="11222" spans="1:3" x14ac:dyDescent="0.25">
      <c r="A11222" s="7" t="str">
        <f t="shared" si="175"/>
        <v>1980.2</v>
      </c>
      <c r="B11222" s="54">
        <v>29384</v>
      </c>
      <c r="C11222" s="9">
        <v>9.6</v>
      </c>
    </row>
    <row r="11223" spans="1:3" x14ac:dyDescent="0.25">
      <c r="A11223" s="7" t="str">
        <f t="shared" si="175"/>
        <v>1980.2</v>
      </c>
      <c r="B11223" s="54">
        <v>29383</v>
      </c>
      <c r="C11223" s="9">
        <v>9.7899999999999991</v>
      </c>
    </row>
    <row r="11224" spans="1:3" x14ac:dyDescent="0.25">
      <c r="A11224" s="7" t="str">
        <f t="shared" si="175"/>
        <v>1980.2</v>
      </c>
      <c r="B11224" s="54">
        <v>29382</v>
      </c>
      <c r="C11224" s="9">
        <v>9.8800000000000008</v>
      </c>
    </row>
    <row r="11225" spans="1:3" x14ac:dyDescent="0.25">
      <c r="A11225" s="7" t="str">
        <f t="shared" si="175"/>
        <v>1980.2</v>
      </c>
      <c r="B11225" s="54">
        <v>29381</v>
      </c>
      <c r="C11225" s="9">
        <v>9.75</v>
      </c>
    </row>
    <row r="11226" spans="1:3" x14ac:dyDescent="0.25">
      <c r="A11226" s="7" t="str">
        <f t="shared" si="175"/>
        <v>1980.2</v>
      </c>
      <c r="B11226" s="54">
        <v>29378</v>
      </c>
      <c r="C11226" s="9">
        <v>9.8699999999999992</v>
      </c>
    </row>
    <row r="11227" spans="1:3" x14ac:dyDescent="0.25">
      <c r="A11227" s="7" t="str">
        <f t="shared" si="175"/>
        <v>1980.2</v>
      </c>
      <c r="B11227" s="54">
        <v>29377</v>
      </c>
      <c r="C11227" s="9">
        <v>10.08</v>
      </c>
    </row>
    <row r="11228" spans="1:3" x14ac:dyDescent="0.25">
      <c r="A11228" s="7" t="str">
        <f t="shared" si="175"/>
        <v>1980.2</v>
      </c>
      <c r="B11228" s="54">
        <v>29376</v>
      </c>
      <c r="C11228" s="9">
        <v>10.18</v>
      </c>
    </row>
    <row r="11229" spans="1:3" x14ac:dyDescent="0.25">
      <c r="A11229" s="7" t="str">
        <f t="shared" si="175"/>
        <v>1980.2</v>
      </c>
      <c r="B11229" s="54">
        <v>29375</v>
      </c>
      <c r="C11229" s="9">
        <v>10.29</v>
      </c>
    </row>
    <row r="11230" spans="1:3" x14ac:dyDescent="0.25">
      <c r="A11230" s="7" t="str">
        <f t="shared" si="175"/>
        <v>1980.2</v>
      </c>
      <c r="B11230" s="54">
        <v>29374</v>
      </c>
      <c r="C11230" s="9">
        <v>10.45</v>
      </c>
    </row>
    <row r="11231" spans="1:3" x14ac:dyDescent="0.25">
      <c r="A11231" s="7" t="str">
        <f t="shared" si="175"/>
        <v>1980.2</v>
      </c>
      <c r="B11231" s="54">
        <v>29371</v>
      </c>
      <c r="C11231" s="9">
        <v>10.37</v>
      </c>
    </row>
    <row r="11232" spans="1:3" x14ac:dyDescent="0.25">
      <c r="A11232" s="7" t="str">
        <f t="shared" si="175"/>
        <v>1980.2</v>
      </c>
      <c r="B11232" s="54">
        <v>29370</v>
      </c>
      <c r="C11232" s="9">
        <v>10.32</v>
      </c>
    </row>
    <row r="11233" spans="1:3" x14ac:dyDescent="0.25">
      <c r="A11233" s="7" t="str">
        <f t="shared" si="175"/>
        <v>1980.2</v>
      </c>
      <c r="B11233" s="54">
        <v>29369</v>
      </c>
      <c r="C11233" s="9">
        <v>10.220000000000001</v>
      </c>
    </row>
    <row r="11234" spans="1:3" x14ac:dyDescent="0.25">
      <c r="A11234" s="7" t="str">
        <f t="shared" si="175"/>
        <v>1980.2</v>
      </c>
      <c r="B11234" s="54">
        <v>29368</v>
      </c>
      <c r="C11234" s="9">
        <v>10.1</v>
      </c>
    </row>
    <row r="11235" spans="1:3" x14ac:dyDescent="0.25">
      <c r="A11235" s="7" t="str">
        <f t="shared" si="175"/>
        <v>1980.2</v>
      </c>
      <c r="B11235" s="54">
        <v>29364</v>
      </c>
      <c r="C11235" s="9">
        <v>10.09</v>
      </c>
    </row>
    <row r="11236" spans="1:3" x14ac:dyDescent="0.25">
      <c r="A11236" s="7" t="str">
        <f t="shared" si="175"/>
        <v>1980.2</v>
      </c>
      <c r="B11236" s="54">
        <v>29363</v>
      </c>
      <c r="C11236" s="9">
        <v>10.34</v>
      </c>
    </row>
    <row r="11237" spans="1:3" x14ac:dyDescent="0.25">
      <c r="A11237" s="7" t="str">
        <f t="shared" si="175"/>
        <v>1980.2</v>
      </c>
      <c r="B11237" s="54">
        <v>29362</v>
      </c>
      <c r="C11237" s="9">
        <v>10.31</v>
      </c>
    </row>
    <row r="11238" spans="1:3" x14ac:dyDescent="0.25">
      <c r="A11238" s="7" t="str">
        <f t="shared" si="175"/>
        <v>1980.2</v>
      </c>
      <c r="B11238" s="54">
        <v>29361</v>
      </c>
      <c r="C11238" s="9">
        <v>10.47</v>
      </c>
    </row>
    <row r="11239" spans="1:3" x14ac:dyDescent="0.25">
      <c r="A11239" s="7" t="str">
        <f t="shared" si="175"/>
        <v>1980.2</v>
      </c>
      <c r="B11239" s="54">
        <v>29360</v>
      </c>
      <c r="C11239" s="9">
        <v>10.68</v>
      </c>
    </row>
    <row r="11240" spans="1:3" x14ac:dyDescent="0.25">
      <c r="A11240" s="7" t="str">
        <f t="shared" si="175"/>
        <v>1980.2</v>
      </c>
      <c r="B11240" s="54">
        <v>29357</v>
      </c>
      <c r="C11240" s="9">
        <v>10.53</v>
      </c>
    </row>
    <row r="11241" spans="1:3" x14ac:dyDescent="0.25">
      <c r="A11241" s="7" t="str">
        <f t="shared" si="175"/>
        <v>1980.2</v>
      </c>
      <c r="B11241" s="54">
        <v>29356</v>
      </c>
      <c r="C11241" s="9">
        <v>10.46</v>
      </c>
    </row>
    <row r="11242" spans="1:3" x14ac:dyDescent="0.25">
      <c r="A11242" s="7" t="str">
        <f t="shared" si="175"/>
        <v>1980.2</v>
      </c>
      <c r="B11242" s="54">
        <v>29355</v>
      </c>
      <c r="C11242" s="9">
        <v>10.26</v>
      </c>
    </row>
    <row r="11243" spans="1:3" x14ac:dyDescent="0.25">
      <c r="A11243" s="7" t="str">
        <f t="shared" si="175"/>
        <v>1980.2</v>
      </c>
      <c r="B11243" s="54">
        <v>29354</v>
      </c>
      <c r="C11243" s="9">
        <v>10.29</v>
      </c>
    </row>
    <row r="11244" spans="1:3" x14ac:dyDescent="0.25">
      <c r="A11244" s="7" t="str">
        <f t="shared" si="175"/>
        <v>1980.2</v>
      </c>
      <c r="B11244" s="54">
        <v>29353</v>
      </c>
      <c r="C11244" s="9">
        <v>10.44</v>
      </c>
    </row>
    <row r="11245" spans="1:3" x14ac:dyDescent="0.25">
      <c r="A11245" s="7" t="str">
        <f t="shared" si="175"/>
        <v>1980.2</v>
      </c>
      <c r="B11245" s="54">
        <v>29350</v>
      </c>
      <c r="C11245" s="9">
        <v>10.41</v>
      </c>
    </row>
    <row r="11246" spans="1:3" x14ac:dyDescent="0.25">
      <c r="A11246" s="7" t="str">
        <f t="shared" si="175"/>
        <v>1980.2</v>
      </c>
      <c r="B11246" s="54">
        <v>29349</v>
      </c>
      <c r="C11246" s="9">
        <v>10.34</v>
      </c>
    </row>
    <row r="11247" spans="1:3" x14ac:dyDescent="0.25">
      <c r="A11247" s="7" t="str">
        <f t="shared" si="175"/>
        <v>1980.2</v>
      </c>
      <c r="B11247" s="54">
        <v>29348</v>
      </c>
      <c r="C11247" s="9">
        <v>10.19</v>
      </c>
    </row>
    <row r="11248" spans="1:3" x14ac:dyDescent="0.25">
      <c r="A11248" s="7" t="str">
        <f t="shared" si="175"/>
        <v>1980.2</v>
      </c>
      <c r="B11248" s="54">
        <v>29347</v>
      </c>
      <c r="C11248" s="9">
        <v>10.23</v>
      </c>
    </row>
    <row r="11249" spans="1:3" x14ac:dyDescent="0.25">
      <c r="A11249" s="7" t="str">
        <f t="shared" si="175"/>
        <v>1980.2</v>
      </c>
      <c r="B11249" s="54">
        <v>29346</v>
      </c>
      <c r="C11249" s="9">
        <v>10.35</v>
      </c>
    </row>
    <row r="11250" spans="1:3" x14ac:dyDescent="0.25">
      <c r="A11250" s="7" t="str">
        <f t="shared" si="175"/>
        <v>1980.2</v>
      </c>
      <c r="B11250" s="54">
        <v>29343</v>
      </c>
      <c r="C11250" s="9">
        <v>10.47</v>
      </c>
    </row>
    <row r="11251" spans="1:3" x14ac:dyDescent="0.25">
      <c r="A11251" s="7" t="str">
        <f t="shared" si="175"/>
        <v>1980.2</v>
      </c>
      <c r="B11251" s="54">
        <v>29342</v>
      </c>
      <c r="C11251" s="9">
        <v>10.72</v>
      </c>
    </row>
    <row r="11252" spans="1:3" x14ac:dyDescent="0.25">
      <c r="A11252" s="7" t="str">
        <f t="shared" si="175"/>
        <v>1980.2</v>
      </c>
      <c r="B11252" s="54">
        <v>29341</v>
      </c>
      <c r="C11252" s="9">
        <v>10.89</v>
      </c>
    </row>
    <row r="11253" spans="1:3" x14ac:dyDescent="0.25">
      <c r="A11253" s="7" t="str">
        <f t="shared" si="175"/>
        <v>1980.2</v>
      </c>
      <c r="B11253" s="54">
        <v>29340</v>
      </c>
      <c r="C11253" s="9">
        <v>10.89</v>
      </c>
    </row>
    <row r="11254" spans="1:3" x14ac:dyDescent="0.25">
      <c r="A11254" s="7" t="str">
        <f t="shared" si="175"/>
        <v>1980.2</v>
      </c>
      <c r="B11254" s="54">
        <v>29339</v>
      </c>
      <c r="C11254" s="9">
        <v>10.86</v>
      </c>
    </row>
    <row r="11255" spans="1:3" x14ac:dyDescent="0.25">
      <c r="A11255" s="7" t="str">
        <f t="shared" si="175"/>
        <v>1980.2</v>
      </c>
      <c r="B11255" s="54">
        <v>29336</v>
      </c>
      <c r="C11255" s="9">
        <v>11.18</v>
      </c>
    </row>
    <row r="11256" spans="1:3" x14ac:dyDescent="0.25">
      <c r="A11256" s="7" t="str">
        <f t="shared" si="175"/>
        <v>1980.2</v>
      </c>
      <c r="B11256" s="54">
        <v>29335</v>
      </c>
      <c r="C11256" s="9">
        <v>11.13</v>
      </c>
    </row>
    <row r="11257" spans="1:3" x14ac:dyDescent="0.25">
      <c r="A11257" s="7" t="str">
        <f t="shared" si="175"/>
        <v>1980.2</v>
      </c>
      <c r="B11257" s="54">
        <v>29334</v>
      </c>
      <c r="C11257" s="9">
        <v>11.02</v>
      </c>
    </row>
    <row r="11258" spans="1:3" x14ac:dyDescent="0.25">
      <c r="A11258" s="7" t="str">
        <f t="shared" si="175"/>
        <v>1980.2</v>
      </c>
      <c r="B11258" s="54">
        <v>29333</v>
      </c>
      <c r="C11258" s="9">
        <v>10.94</v>
      </c>
    </row>
    <row r="11259" spans="1:3" x14ac:dyDescent="0.25">
      <c r="A11259" s="7" t="str">
        <f t="shared" si="175"/>
        <v>1980.2</v>
      </c>
      <c r="B11259" s="54">
        <v>29332</v>
      </c>
      <c r="C11259" s="9">
        <v>10.96</v>
      </c>
    </row>
    <row r="11260" spans="1:3" x14ac:dyDescent="0.25">
      <c r="A11260" s="7" t="str">
        <f t="shared" si="175"/>
        <v>1980.2</v>
      </c>
      <c r="B11260" s="54">
        <v>29329</v>
      </c>
      <c r="C11260" s="9">
        <v>10.98</v>
      </c>
    </row>
    <row r="11261" spans="1:3" x14ac:dyDescent="0.25">
      <c r="A11261" s="7" t="str">
        <f t="shared" si="175"/>
        <v>1980.2</v>
      </c>
      <c r="B11261" s="54">
        <v>29328</v>
      </c>
      <c r="C11261" s="9">
        <v>10.99</v>
      </c>
    </row>
    <row r="11262" spans="1:3" x14ac:dyDescent="0.25">
      <c r="A11262" s="7" t="str">
        <f t="shared" si="175"/>
        <v>1980.2</v>
      </c>
      <c r="B11262" s="54">
        <v>29327</v>
      </c>
      <c r="C11262" s="9">
        <v>10.91</v>
      </c>
    </row>
    <row r="11263" spans="1:3" x14ac:dyDescent="0.25">
      <c r="A11263" s="7" t="str">
        <f t="shared" si="175"/>
        <v>1980.2</v>
      </c>
      <c r="B11263" s="54">
        <v>29326</v>
      </c>
      <c r="C11263" s="9">
        <v>11.47</v>
      </c>
    </row>
    <row r="11264" spans="1:3" x14ac:dyDescent="0.25">
      <c r="A11264" s="7" t="str">
        <f t="shared" si="175"/>
        <v>1980.2</v>
      </c>
      <c r="B11264" s="54">
        <v>29325</v>
      </c>
      <c r="C11264" s="9">
        <v>11.5</v>
      </c>
    </row>
    <row r="11265" spans="1:3" x14ac:dyDescent="0.25">
      <c r="A11265" s="7" t="str">
        <f t="shared" si="175"/>
        <v>1980.2</v>
      </c>
      <c r="B11265" s="54">
        <v>29322</v>
      </c>
      <c r="C11265" s="9">
        <v>11.53</v>
      </c>
    </row>
    <row r="11266" spans="1:3" x14ac:dyDescent="0.25">
      <c r="A11266" s="7" t="str">
        <f t="shared" si="175"/>
        <v>1980.2</v>
      </c>
      <c r="B11266" s="54">
        <v>29321</v>
      </c>
      <c r="C11266" s="9">
        <v>11.74</v>
      </c>
    </row>
    <row r="11267" spans="1:3" x14ac:dyDescent="0.25">
      <c r="A11267" s="7" t="str">
        <f t="shared" si="175"/>
        <v>1980.2</v>
      </c>
      <c r="B11267" s="54">
        <v>29320</v>
      </c>
      <c r="C11267" s="9">
        <v>11.79</v>
      </c>
    </row>
    <row r="11268" spans="1:3" x14ac:dyDescent="0.25">
      <c r="A11268" s="7" t="str">
        <f t="shared" ref="A11268:A11331" si="176">YEAR(B11268)&amp;"."&amp;INT((MONTH(B11268)-1)/3)+1</f>
        <v>1980.2</v>
      </c>
      <c r="B11268" s="54">
        <v>29319</v>
      </c>
      <c r="C11268" s="9">
        <v>11.85</v>
      </c>
    </row>
    <row r="11269" spans="1:3" x14ac:dyDescent="0.25">
      <c r="A11269" s="7" t="str">
        <f t="shared" si="176"/>
        <v>1980.2</v>
      </c>
      <c r="B11269" s="54">
        <v>29318</v>
      </c>
      <c r="C11269" s="9">
        <v>11.87</v>
      </c>
    </row>
    <row r="11270" spans="1:3" x14ac:dyDescent="0.25">
      <c r="A11270" s="7" t="str">
        <f t="shared" si="176"/>
        <v>1980.2</v>
      </c>
      <c r="B11270" s="54">
        <v>29314</v>
      </c>
      <c r="C11270" s="9">
        <v>12.27</v>
      </c>
    </row>
    <row r="11271" spans="1:3" x14ac:dyDescent="0.25">
      <c r="A11271" s="7" t="str">
        <f t="shared" si="176"/>
        <v>1980.2</v>
      </c>
      <c r="B11271" s="54">
        <v>29313</v>
      </c>
      <c r="C11271" s="9">
        <v>12.28</v>
      </c>
    </row>
    <row r="11272" spans="1:3" x14ac:dyDescent="0.25">
      <c r="A11272" s="7" t="str">
        <f t="shared" si="176"/>
        <v>1980.2</v>
      </c>
      <c r="B11272" s="54">
        <v>29312</v>
      </c>
      <c r="C11272" s="9">
        <v>12.35</v>
      </c>
    </row>
    <row r="11273" spans="1:3" x14ac:dyDescent="0.25">
      <c r="A11273" s="7" t="str">
        <f t="shared" si="176"/>
        <v>1980.1</v>
      </c>
      <c r="B11273" s="54">
        <v>29311</v>
      </c>
      <c r="C11273" s="9">
        <v>12.31</v>
      </c>
    </row>
    <row r="11274" spans="1:3" x14ac:dyDescent="0.25">
      <c r="A11274" s="7" t="str">
        <f t="shared" si="176"/>
        <v>1980.1</v>
      </c>
      <c r="B11274" s="54">
        <v>29308</v>
      </c>
      <c r="C11274" s="9">
        <v>12.35</v>
      </c>
    </row>
    <row r="11275" spans="1:3" x14ac:dyDescent="0.25">
      <c r="A11275" s="7" t="str">
        <f t="shared" si="176"/>
        <v>1980.1</v>
      </c>
      <c r="B11275" s="54">
        <v>29307</v>
      </c>
      <c r="C11275" s="9">
        <v>12.5</v>
      </c>
    </row>
    <row r="11276" spans="1:3" x14ac:dyDescent="0.25">
      <c r="A11276" s="7" t="str">
        <f t="shared" si="176"/>
        <v>1980.1</v>
      </c>
      <c r="B11276" s="54">
        <v>29306</v>
      </c>
      <c r="C11276" s="9">
        <v>12.56</v>
      </c>
    </row>
    <row r="11277" spans="1:3" x14ac:dyDescent="0.25">
      <c r="A11277" s="7" t="str">
        <f t="shared" si="176"/>
        <v>1980.1</v>
      </c>
      <c r="B11277" s="54">
        <v>29305</v>
      </c>
      <c r="C11277" s="9">
        <v>12.67</v>
      </c>
    </row>
    <row r="11278" spans="1:3" x14ac:dyDescent="0.25">
      <c r="A11278" s="7" t="str">
        <f t="shared" si="176"/>
        <v>1980.1</v>
      </c>
      <c r="B11278" s="54">
        <v>29304</v>
      </c>
      <c r="C11278" s="9">
        <v>12.69</v>
      </c>
    </row>
    <row r="11279" spans="1:3" x14ac:dyDescent="0.25">
      <c r="A11279" s="7" t="str">
        <f t="shared" si="176"/>
        <v>1980.1</v>
      </c>
      <c r="B11279" s="54">
        <v>29301</v>
      </c>
      <c r="C11279" s="9">
        <v>12.28</v>
      </c>
    </row>
    <row r="11280" spans="1:3" x14ac:dyDescent="0.25">
      <c r="A11280" s="7" t="str">
        <f t="shared" si="176"/>
        <v>1980.1</v>
      </c>
      <c r="B11280" s="54">
        <v>29300</v>
      </c>
      <c r="C11280" s="9">
        <v>12.22</v>
      </c>
    </row>
    <row r="11281" spans="1:3" x14ac:dyDescent="0.25">
      <c r="A11281" s="7" t="str">
        <f t="shared" si="176"/>
        <v>1980.1</v>
      </c>
      <c r="B11281" s="54">
        <v>29299</v>
      </c>
      <c r="C11281" s="9">
        <v>11.97</v>
      </c>
    </row>
    <row r="11282" spans="1:3" x14ac:dyDescent="0.25">
      <c r="A11282" s="7" t="str">
        <f t="shared" si="176"/>
        <v>1980.1</v>
      </c>
      <c r="B11282" s="54">
        <v>29298</v>
      </c>
      <c r="C11282" s="9">
        <v>12</v>
      </c>
    </row>
    <row r="11283" spans="1:3" x14ac:dyDescent="0.25">
      <c r="A11283" s="7" t="str">
        <f t="shared" si="176"/>
        <v>1980.1</v>
      </c>
      <c r="B11283" s="54">
        <v>29297</v>
      </c>
      <c r="C11283" s="9">
        <v>12.2</v>
      </c>
    </row>
    <row r="11284" spans="1:3" x14ac:dyDescent="0.25">
      <c r="A11284" s="7" t="str">
        <f t="shared" si="176"/>
        <v>1980.1</v>
      </c>
      <c r="B11284" s="54">
        <v>29294</v>
      </c>
      <c r="C11284" s="9">
        <v>12.21</v>
      </c>
    </row>
    <row r="11285" spans="1:3" x14ac:dyDescent="0.25">
      <c r="A11285" s="7" t="str">
        <f t="shared" si="176"/>
        <v>1980.1</v>
      </c>
      <c r="B11285" s="54">
        <v>29293</v>
      </c>
      <c r="C11285" s="9">
        <v>12.19</v>
      </c>
    </row>
    <row r="11286" spans="1:3" x14ac:dyDescent="0.25">
      <c r="A11286" s="7" t="str">
        <f t="shared" si="176"/>
        <v>1980.1</v>
      </c>
      <c r="B11286" s="54">
        <v>29292</v>
      </c>
      <c r="C11286" s="9">
        <v>12.39</v>
      </c>
    </row>
    <row r="11287" spans="1:3" x14ac:dyDescent="0.25">
      <c r="A11287" s="7" t="str">
        <f t="shared" si="176"/>
        <v>1980.1</v>
      </c>
      <c r="B11287" s="54">
        <v>29291</v>
      </c>
      <c r="C11287" s="9">
        <v>12.12</v>
      </c>
    </row>
    <row r="11288" spans="1:3" x14ac:dyDescent="0.25">
      <c r="A11288" s="7" t="str">
        <f t="shared" si="176"/>
        <v>1980.1</v>
      </c>
      <c r="B11288" s="54">
        <v>29290</v>
      </c>
      <c r="C11288" s="9">
        <v>12.25</v>
      </c>
    </row>
    <row r="11289" spans="1:3" x14ac:dyDescent="0.25">
      <c r="A11289" s="7" t="str">
        <f t="shared" si="176"/>
        <v>1980.1</v>
      </c>
      <c r="B11289" s="54">
        <v>29287</v>
      </c>
      <c r="C11289" s="9">
        <v>12.5</v>
      </c>
    </row>
    <row r="11290" spans="1:3" x14ac:dyDescent="0.25">
      <c r="A11290" s="7" t="str">
        <f t="shared" si="176"/>
        <v>1980.1</v>
      </c>
      <c r="B11290" s="54">
        <v>29286</v>
      </c>
      <c r="C11290" s="9">
        <v>12.64</v>
      </c>
    </row>
    <row r="11291" spans="1:3" x14ac:dyDescent="0.25">
      <c r="A11291" s="7" t="str">
        <f t="shared" si="176"/>
        <v>1980.1</v>
      </c>
      <c r="B11291" s="54">
        <v>29285</v>
      </c>
      <c r="C11291" s="9">
        <v>12.4</v>
      </c>
    </row>
    <row r="11292" spans="1:3" x14ac:dyDescent="0.25">
      <c r="A11292" s="7" t="str">
        <f t="shared" si="176"/>
        <v>1980.1</v>
      </c>
      <c r="B11292" s="54">
        <v>29284</v>
      </c>
      <c r="C11292" s="9">
        <v>12.35</v>
      </c>
    </row>
    <row r="11293" spans="1:3" x14ac:dyDescent="0.25">
      <c r="A11293" s="7" t="str">
        <f t="shared" si="176"/>
        <v>1980.1</v>
      </c>
      <c r="B11293" s="54">
        <v>29283</v>
      </c>
      <c r="C11293" s="9">
        <v>12.32</v>
      </c>
    </row>
    <row r="11294" spans="1:3" x14ac:dyDescent="0.25">
      <c r="A11294" s="7" t="str">
        <f t="shared" si="176"/>
        <v>1980.1</v>
      </c>
      <c r="B11294" s="54">
        <v>29280</v>
      </c>
      <c r="C11294" s="9">
        <v>12.25</v>
      </c>
    </row>
    <row r="11295" spans="1:3" x14ac:dyDescent="0.25">
      <c r="A11295" s="7" t="str">
        <f t="shared" si="176"/>
        <v>1980.1</v>
      </c>
      <c r="B11295" s="54">
        <v>29279</v>
      </c>
      <c r="C11295" s="9">
        <v>12.29</v>
      </c>
    </row>
    <row r="11296" spans="1:3" x14ac:dyDescent="0.25">
      <c r="A11296" s="7" t="str">
        <f t="shared" si="176"/>
        <v>1980.1</v>
      </c>
      <c r="B11296" s="54">
        <v>29278</v>
      </c>
      <c r="C11296" s="9">
        <v>12.76</v>
      </c>
    </row>
    <row r="11297" spans="1:3" x14ac:dyDescent="0.25">
      <c r="A11297" s="7" t="str">
        <f t="shared" si="176"/>
        <v>1980.1</v>
      </c>
      <c r="B11297" s="54">
        <v>29277</v>
      </c>
      <c r="C11297" s="9">
        <v>12.85</v>
      </c>
    </row>
    <row r="11298" spans="1:3" x14ac:dyDescent="0.25">
      <c r="A11298" s="7" t="str">
        <f t="shared" si="176"/>
        <v>1980.1</v>
      </c>
      <c r="B11298" s="54">
        <v>29276</v>
      </c>
      <c r="C11298" s="9">
        <v>12.69</v>
      </c>
    </row>
    <row r="11299" spans="1:3" x14ac:dyDescent="0.25">
      <c r="A11299" s="7" t="str">
        <f t="shared" si="176"/>
        <v>1980.1</v>
      </c>
      <c r="B11299" s="54">
        <v>29273</v>
      </c>
      <c r="C11299" s="9">
        <v>12.59</v>
      </c>
    </row>
    <row r="11300" spans="1:3" x14ac:dyDescent="0.25">
      <c r="A11300" s="7" t="str">
        <f t="shared" si="176"/>
        <v>1980.1</v>
      </c>
      <c r="B11300" s="54">
        <v>29272</v>
      </c>
      <c r="C11300" s="9">
        <v>12.77</v>
      </c>
    </row>
    <row r="11301" spans="1:3" x14ac:dyDescent="0.25">
      <c r="A11301" s="7" t="str">
        <f t="shared" si="176"/>
        <v>1980.1</v>
      </c>
      <c r="B11301" s="54">
        <v>29271</v>
      </c>
      <c r="C11301" s="9">
        <v>12.56</v>
      </c>
    </row>
    <row r="11302" spans="1:3" x14ac:dyDescent="0.25">
      <c r="A11302" s="7" t="str">
        <f t="shared" si="176"/>
        <v>1980.1</v>
      </c>
      <c r="B11302" s="54">
        <v>29270</v>
      </c>
      <c r="C11302" s="9">
        <v>12.61</v>
      </c>
    </row>
    <row r="11303" spans="1:3" x14ac:dyDescent="0.25">
      <c r="A11303" s="7" t="str">
        <f t="shared" si="176"/>
        <v>1980.1</v>
      </c>
      <c r="B11303" s="54">
        <v>29266</v>
      </c>
      <c r="C11303" s="9">
        <v>12.11</v>
      </c>
    </row>
    <row r="11304" spans="1:3" x14ac:dyDescent="0.25">
      <c r="A11304" s="7" t="str">
        <f t="shared" si="176"/>
        <v>1980.1</v>
      </c>
      <c r="B11304" s="54">
        <v>29265</v>
      </c>
      <c r="C11304" s="9">
        <v>11.9</v>
      </c>
    </row>
    <row r="11305" spans="1:3" x14ac:dyDescent="0.25">
      <c r="A11305" s="7" t="str">
        <f t="shared" si="176"/>
        <v>1980.1</v>
      </c>
      <c r="B11305" s="54">
        <v>29264</v>
      </c>
      <c r="C11305" s="9">
        <v>11.82</v>
      </c>
    </row>
    <row r="11306" spans="1:3" x14ac:dyDescent="0.25">
      <c r="A11306" s="7" t="str">
        <f t="shared" si="176"/>
        <v>1980.1</v>
      </c>
      <c r="B11306" s="54">
        <v>29262</v>
      </c>
      <c r="C11306" s="9">
        <v>11.94</v>
      </c>
    </row>
    <row r="11307" spans="1:3" x14ac:dyDescent="0.25">
      <c r="A11307" s="7" t="str">
        <f t="shared" si="176"/>
        <v>1980.1</v>
      </c>
      <c r="B11307" s="54">
        <v>29259</v>
      </c>
      <c r="C11307" s="9">
        <v>11.72</v>
      </c>
    </row>
    <row r="11308" spans="1:3" x14ac:dyDescent="0.25">
      <c r="A11308" s="7" t="str">
        <f t="shared" si="176"/>
        <v>1980.1</v>
      </c>
      <c r="B11308" s="54">
        <v>29258</v>
      </c>
      <c r="C11308" s="9">
        <v>11.7</v>
      </c>
    </row>
    <row r="11309" spans="1:3" x14ac:dyDescent="0.25">
      <c r="A11309" s="7" t="str">
        <f t="shared" si="176"/>
        <v>1980.1</v>
      </c>
      <c r="B11309" s="54">
        <v>29257</v>
      </c>
      <c r="C11309" s="9">
        <v>11.78</v>
      </c>
    </row>
    <row r="11310" spans="1:3" x14ac:dyDescent="0.25">
      <c r="A11310" s="7" t="str">
        <f t="shared" si="176"/>
        <v>1980.1</v>
      </c>
      <c r="B11310" s="54">
        <v>29256</v>
      </c>
      <c r="C11310" s="9">
        <v>11.64</v>
      </c>
    </row>
    <row r="11311" spans="1:3" x14ac:dyDescent="0.25">
      <c r="A11311" s="7" t="str">
        <f t="shared" si="176"/>
        <v>1980.1</v>
      </c>
      <c r="B11311" s="54">
        <v>29255</v>
      </c>
      <c r="C11311" s="9">
        <v>11.32</v>
      </c>
    </row>
    <row r="11312" spans="1:3" x14ac:dyDescent="0.25">
      <c r="A11312" s="7" t="str">
        <f t="shared" si="176"/>
        <v>1980.1</v>
      </c>
      <c r="B11312" s="54">
        <v>29252</v>
      </c>
      <c r="C11312" s="9">
        <v>11.23</v>
      </c>
    </row>
    <row r="11313" spans="1:3" x14ac:dyDescent="0.25">
      <c r="A11313" s="7" t="str">
        <f t="shared" si="176"/>
        <v>1980.1</v>
      </c>
      <c r="B11313" s="54">
        <v>29251</v>
      </c>
      <c r="C11313" s="9">
        <v>11.09</v>
      </c>
    </row>
    <row r="11314" spans="1:3" x14ac:dyDescent="0.25">
      <c r="A11314" s="7" t="str">
        <f t="shared" si="176"/>
        <v>1980.1</v>
      </c>
      <c r="B11314" s="54">
        <v>29250</v>
      </c>
      <c r="C11314" s="9">
        <v>11.11</v>
      </c>
    </row>
    <row r="11315" spans="1:3" x14ac:dyDescent="0.25">
      <c r="A11315" s="7" t="str">
        <f t="shared" si="176"/>
        <v>1980.1</v>
      </c>
      <c r="B11315" s="54">
        <v>29249</v>
      </c>
      <c r="C11315" s="9">
        <v>11.12</v>
      </c>
    </row>
    <row r="11316" spans="1:3" x14ac:dyDescent="0.25">
      <c r="A11316" s="7" t="str">
        <f t="shared" si="176"/>
        <v>1980.1</v>
      </c>
      <c r="B11316" s="54">
        <v>29248</v>
      </c>
      <c r="C11316" s="9">
        <v>11.03</v>
      </c>
    </row>
    <row r="11317" spans="1:3" x14ac:dyDescent="0.25">
      <c r="A11317" s="7" t="str">
        <f t="shared" si="176"/>
        <v>1980.1</v>
      </c>
      <c r="B11317" s="54">
        <v>29245</v>
      </c>
      <c r="C11317" s="9">
        <v>11</v>
      </c>
    </row>
    <row r="11318" spans="1:3" x14ac:dyDescent="0.25">
      <c r="A11318" s="7" t="str">
        <f t="shared" si="176"/>
        <v>1980.1</v>
      </c>
      <c r="B11318" s="54">
        <v>29244</v>
      </c>
      <c r="C11318" s="9">
        <v>10.87</v>
      </c>
    </row>
    <row r="11319" spans="1:3" x14ac:dyDescent="0.25">
      <c r="A11319" s="7" t="str">
        <f t="shared" si="176"/>
        <v>1980.1</v>
      </c>
      <c r="B11319" s="54">
        <v>29243</v>
      </c>
      <c r="C11319" s="9">
        <v>10.68</v>
      </c>
    </row>
    <row r="11320" spans="1:3" x14ac:dyDescent="0.25">
      <c r="A11320" s="7" t="str">
        <f t="shared" si="176"/>
        <v>1980.1</v>
      </c>
      <c r="B11320" s="54">
        <v>29242</v>
      </c>
      <c r="C11320" s="9">
        <v>10.69</v>
      </c>
    </row>
    <row r="11321" spans="1:3" x14ac:dyDescent="0.25">
      <c r="A11321" s="7" t="str">
        <f t="shared" si="176"/>
        <v>1980.1</v>
      </c>
      <c r="B11321" s="54">
        <v>29241</v>
      </c>
      <c r="C11321" s="9">
        <v>10.77</v>
      </c>
    </row>
    <row r="11322" spans="1:3" x14ac:dyDescent="0.25">
      <c r="A11322" s="7" t="str">
        <f t="shared" si="176"/>
        <v>1980.1</v>
      </c>
      <c r="B11322" s="54">
        <v>29238</v>
      </c>
      <c r="C11322" s="9">
        <v>10.61</v>
      </c>
    </row>
    <row r="11323" spans="1:3" x14ac:dyDescent="0.25">
      <c r="A11323" s="7" t="str">
        <f t="shared" si="176"/>
        <v>1980.1</v>
      </c>
      <c r="B11323" s="54">
        <v>29237</v>
      </c>
      <c r="C11323" s="9">
        <v>10.47</v>
      </c>
    </row>
    <row r="11324" spans="1:3" x14ac:dyDescent="0.25">
      <c r="A11324" s="7" t="str">
        <f t="shared" si="176"/>
        <v>1980.1</v>
      </c>
      <c r="B11324" s="54">
        <v>29236</v>
      </c>
      <c r="C11324" s="9">
        <v>10.41</v>
      </c>
    </row>
    <row r="11325" spans="1:3" x14ac:dyDescent="0.25">
      <c r="A11325" s="7" t="str">
        <f t="shared" si="176"/>
        <v>1980.1</v>
      </c>
      <c r="B11325" s="54">
        <v>29235</v>
      </c>
      <c r="C11325" s="9">
        <v>10.4</v>
      </c>
    </row>
    <row r="11326" spans="1:3" x14ac:dyDescent="0.25">
      <c r="A11326" s="7" t="str">
        <f t="shared" si="176"/>
        <v>1980.1</v>
      </c>
      <c r="B11326" s="54">
        <v>29234</v>
      </c>
      <c r="C11326" s="9">
        <v>10.4</v>
      </c>
    </row>
    <row r="11327" spans="1:3" x14ac:dyDescent="0.25">
      <c r="A11327" s="7" t="str">
        <f t="shared" si="176"/>
        <v>1980.1</v>
      </c>
      <c r="B11327" s="54">
        <v>29231</v>
      </c>
      <c r="C11327" s="9">
        <v>10.38</v>
      </c>
    </row>
    <row r="11328" spans="1:3" x14ac:dyDescent="0.25">
      <c r="A11328" s="7" t="str">
        <f t="shared" si="176"/>
        <v>1980.1</v>
      </c>
      <c r="B11328" s="54">
        <v>29230</v>
      </c>
      <c r="C11328" s="9">
        <v>10.26</v>
      </c>
    </row>
    <row r="11329" spans="1:3" x14ac:dyDescent="0.25">
      <c r="A11329" s="7" t="str">
        <f t="shared" si="176"/>
        <v>1980.1</v>
      </c>
      <c r="B11329" s="54">
        <v>29229</v>
      </c>
      <c r="C11329" s="9">
        <v>10.29</v>
      </c>
    </row>
    <row r="11330" spans="1:3" x14ac:dyDescent="0.25">
      <c r="A11330" s="7" t="str">
        <f t="shared" si="176"/>
        <v>1980.1</v>
      </c>
      <c r="B11330" s="54">
        <v>29228</v>
      </c>
      <c r="C11330" s="9">
        <v>10.28</v>
      </c>
    </row>
    <row r="11331" spans="1:3" x14ac:dyDescent="0.25">
      <c r="A11331" s="7" t="str">
        <f t="shared" si="176"/>
        <v>1980.1</v>
      </c>
      <c r="B11331" s="54">
        <v>29227</v>
      </c>
      <c r="C11331" s="9">
        <v>10.35</v>
      </c>
    </row>
    <row r="11332" spans="1:3" x14ac:dyDescent="0.25">
      <c r="A11332" s="7" t="str">
        <f t="shared" ref="A11332:A11334" si="177">YEAR(B11332)&amp;"."&amp;INT((MONTH(B11332)-1)/3)+1</f>
        <v>1980.1</v>
      </c>
      <c r="B11332" s="54">
        <v>29224</v>
      </c>
      <c r="C11332" s="9">
        <v>10.34</v>
      </c>
    </row>
    <row r="11333" spans="1:3" x14ac:dyDescent="0.25">
      <c r="A11333" s="7" t="str">
        <f t="shared" si="177"/>
        <v>1980.1</v>
      </c>
      <c r="B11333" s="54">
        <v>29223</v>
      </c>
      <c r="C11333" s="9">
        <v>10.31</v>
      </c>
    </row>
    <row r="11334" spans="1:3" x14ac:dyDescent="0.25">
      <c r="A11334" s="7" t="str">
        <f t="shared" si="177"/>
        <v>1980.1</v>
      </c>
      <c r="B11334" s="54">
        <v>29222</v>
      </c>
      <c r="C11334" s="9">
        <v>10.23</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3:B180"/>
  <sheetViews>
    <sheetView workbookViewId="0">
      <selection activeCell="B3" sqref="B3"/>
    </sheetView>
  </sheetViews>
  <sheetFormatPr defaultColWidth="8.54296875" defaultRowHeight="15" customHeight="1" x14ac:dyDescent="0.25"/>
  <cols>
    <col min="1" max="1" width="8.54296875" style="28"/>
    <col min="2" max="2" width="9.54296875" style="28" customWidth="1"/>
    <col min="3" max="16384" width="8.54296875" style="28"/>
  </cols>
  <sheetData>
    <row r="3" spans="2:2" ht="15" customHeight="1" x14ac:dyDescent="0.25">
      <c r="B3" s="34" t="s">
        <v>1532</v>
      </c>
    </row>
    <row r="4" spans="2:2" ht="15" customHeight="1" x14ac:dyDescent="0.25">
      <c r="B4" s="27">
        <v>1980.1</v>
      </c>
    </row>
    <row r="5" spans="2:2" ht="15" customHeight="1" x14ac:dyDescent="0.25">
      <c r="B5" s="27">
        <v>1980.2</v>
      </c>
    </row>
    <row r="6" spans="2:2" ht="15" customHeight="1" x14ac:dyDescent="0.25">
      <c r="B6" s="27">
        <v>1980.3</v>
      </c>
    </row>
    <row r="7" spans="2:2" ht="15" customHeight="1" x14ac:dyDescent="0.25">
      <c r="B7" s="27">
        <v>1980.4</v>
      </c>
    </row>
    <row r="8" spans="2:2" ht="15" customHeight="1" x14ac:dyDescent="0.25">
      <c r="B8" s="27">
        <v>1981.1</v>
      </c>
    </row>
    <row r="9" spans="2:2" ht="15" customHeight="1" x14ac:dyDescent="0.25">
      <c r="B9" s="27">
        <v>1981.2</v>
      </c>
    </row>
    <row r="10" spans="2:2" ht="15" customHeight="1" x14ac:dyDescent="0.25">
      <c r="B10" s="27">
        <v>1981.3</v>
      </c>
    </row>
    <row r="11" spans="2:2" ht="15" customHeight="1" x14ac:dyDescent="0.25">
      <c r="B11" s="27">
        <v>1981.4</v>
      </c>
    </row>
    <row r="12" spans="2:2" ht="15" customHeight="1" x14ac:dyDescent="0.25">
      <c r="B12" s="27">
        <v>1982.1</v>
      </c>
    </row>
    <row r="13" spans="2:2" ht="15" customHeight="1" x14ac:dyDescent="0.25">
      <c r="B13" s="27">
        <v>1982.2</v>
      </c>
    </row>
    <row r="14" spans="2:2" ht="15" customHeight="1" x14ac:dyDescent="0.25">
      <c r="B14" s="27">
        <v>1982.3</v>
      </c>
    </row>
    <row r="15" spans="2:2" ht="15" customHeight="1" x14ac:dyDescent="0.25">
      <c r="B15" s="27">
        <v>1982.4</v>
      </c>
    </row>
    <row r="16" spans="2:2" ht="15" customHeight="1" x14ac:dyDescent="0.25">
      <c r="B16" s="27">
        <v>1983.1</v>
      </c>
    </row>
    <row r="17" spans="2:2" ht="15" customHeight="1" x14ac:dyDescent="0.25">
      <c r="B17" s="27">
        <v>1983.2</v>
      </c>
    </row>
    <row r="18" spans="2:2" ht="15" customHeight="1" x14ac:dyDescent="0.25">
      <c r="B18" s="27">
        <v>1983.3</v>
      </c>
    </row>
    <row r="19" spans="2:2" ht="15" customHeight="1" x14ac:dyDescent="0.25">
      <c r="B19" s="27">
        <v>1983.4</v>
      </c>
    </row>
    <row r="20" spans="2:2" ht="15" customHeight="1" x14ac:dyDescent="0.25">
      <c r="B20" s="27">
        <v>1984.1</v>
      </c>
    </row>
    <row r="21" spans="2:2" ht="15" customHeight="1" x14ac:dyDescent="0.25">
      <c r="B21" s="27">
        <v>1984.2</v>
      </c>
    </row>
    <row r="22" spans="2:2" ht="15" customHeight="1" x14ac:dyDescent="0.25">
      <c r="B22" s="27">
        <v>1984.3</v>
      </c>
    </row>
    <row r="23" spans="2:2" ht="15" customHeight="1" x14ac:dyDescent="0.25">
      <c r="B23" s="27">
        <v>1984.4</v>
      </c>
    </row>
    <row r="24" spans="2:2" ht="15" customHeight="1" x14ac:dyDescent="0.25">
      <c r="B24" s="27">
        <v>1985.1</v>
      </c>
    </row>
    <row r="25" spans="2:2" ht="15" customHeight="1" x14ac:dyDescent="0.25">
      <c r="B25" s="27">
        <v>1985.2</v>
      </c>
    </row>
    <row r="26" spans="2:2" ht="15" customHeight="1" x14ac:dyDescent="0.25">
      <c r="B26" s="27">
        <v>1985.3</v>
      </c>
    </row>
    <row r="27" spans="2:2" ht="15" customHeight="1" x14ac:dyDescent="0.25">
      <c r="B27" s="27" t="s">
        <v>2628</v>
      </c>
    </row>
    <row r="28" spans="2:2" ht="15" customHeight="1" x14ac:dyDescent="0.25">
      <c r="B28" s="27">
        <v>1986.1</v>
      </c>
    </row>
    <row r="29" spans="2:2" ht="15" customHeight="1" x14ac:dyDescent="0.25">
      <c r="B29" s="27">
        <v>1986.2</v>
      </c>
    </row>
    <row r="30" spans="2:2" ht="15" customHeight="1" x14ac:dyDescent="0.25">
      <c r="B30" s="27">
        <v>1986.3</v>
      </c>
    </row>
    <row r="31" spans="2:2" ht="15" customHeight="1" x14ac:dyDescent="0.25">
      <c r="B31" s="27">
        <v>1986.4</v>
      </c>
    </row>
    <row r="32" spans="2:2" ht="15" customHeight="1" x14ac:dyDescent="0.25">
      <c r="B32" s="27">
        <v>1987.1</v>
      </c>
    </row>
    <row r="33" spans="2:2" ht="15" customHeight="1" x14ac:dyDescent="0.25">
      <c r="B33" s="27">
        <v>1987.2</v>
      </c>
    </row>
    <row r="34" spans="2:2" ht="15" customHeight="1" x14ac:dyDescent="0.25">
      <c r="B34" s="27">
        <v>1987.3</v>
      </c>
    </row>
    <row r="35" spans="2:2" ht="15" customHeight="1" x14ac:dyDescent="0.25">
      <c r="B35" s="27">
        <v>1987.4</v>
      </c>
    </row>
    <row r="36" spans="2:2" ht="15" customHeight="1" x14ac:dyDescent="0.25">
      <c r="B36" s="27">
        <v>1988.1</v>
      </c>
    </row>
    <row r="37" spans="2:2" ht="15" customHeight="1" x14ac:dyDescent="0.25">
      <c r="B37" s="27">
        <v>1988.2</v>
      </c>
    </row>
    <row r="38" spans="2:2" ht="15" customHeight="1" x14ac:dyDescent="0.25">
      <c r="B38" s="27">
        <v>1988.3</v>
      </c>
    </row>
    <row r="39" spans="2:2" ht="15" customHeight="1" x14ac:dyDescent="0.25">
      <c r="B39" s="27">
        <v>1988.4</v>
      </c>
    </row>
    <row r="40" spans="2:2" ht="15" customHeight="1" x14ac:dyDescent="0.25">
      <c r="B40" s="27">
        <v>1989.1</v>
      </c>
    </row>
    <row r="41" spans="2:2" ht="15" customHeight="1" x14ac:dyDescent="0.25">
      <c r="B41" s="27">
        <v>1989.2</v>
      </c>
    </row>
    <row r="42" spans="2:2" ht="15" customHeight="1" x14ac:dyDescent="0.25">
      <c r="B42" s="27">
        <v>1989.3</v>
      </c>
    </row>
    <row r="43" spans="2:2" ht="15" customHeight="1" x14ac:dyDescent="0.25">
      <c r="B43" s="27">
        <v>1989.4</v>
      </c>
    </row>
    <row r="44" spans="2:2" ht="15" customHeight="1" x14ac:dyDescent="0.25">
      <c r="B44" s="27">
        <v>1990.1</v>
      </c>
    </row>
    <row r="45" spans="2:2" ht="15" customHeight="1" x14ac:dyDescent="0.25">
      <c r="B45" s="27">
        <v>1990.2</v>
      </c>
    </row>
    <row r="46" spans="2:2" ht="15" customHeight="1" x14ac:dyDescent="0.25">
      <c r="B46" s="27">
        <v>1990.3</v>
      </c>
    </row>
    <row r="47" spans="2:2" ht="15" customHeight="1" x14ac:dyDescent="0.25">
      <c r="B47" s="27">
        <v>1990.4</v>
      </c>
    </row>
    <row r="48" spans="2:2" ht="15" customHeight="1" x14ac:dyDescent="0.25">
      <c r="B48" s="27">
        <v>1991.1</v>
      </c>
    </row>
    <row r="49" spans="2:2" ht="15" customHeight="1" x14ac:dyDescent="0.25">
      <c r="B49" s="27">
        <v>1991.2</v>
      </c>
    </row>
    <row r="50" spans="2:2" ht="15" customHeight="1" x14ac:dyDescent="0.25">
      <c r="B50" s="27">
        <v>1991.3</v>
      </c>
    </row>
    <row r="51" spans="2:2" ht="15" customHeight="1" x14ac:dyDescent="0.25">
      <c r="B51" s="27">
        <v>1991.4</v>
      </c>
    </row>
    <row r="52" spans="2:2" ht="15" customHeight="1" x14ac:dyDescent="0.25">
      <c r="B52" s="27" t="s">
        <v>1422</v>
      </c>
    </row>
    <row r="53" spans="2:2" ht="15" customHeight="1" x14ac:dyDescent="0.25">
      <c r="B53" s="27" t="s">
        <v>1423</v>
      </c>
    </row>
    <row r="54" spans="2:2" ht="15" customHeight="1" x14ac:dyDescent="0.25">
      <c r="B54" s="27" t="s">
        <v>1424</v>
      </c>
    </row>
    <row r="55" spans="2:2" ht="15" customHeight="1" x14ac:dyDescent="0.25">
      <c r="B55" s="27" t="s">
        <v>1425</v>
      </c>
    </row>
    <row r="56" spans="2:2" ht="15" customHeight="1" x14ac:dyDescent="0.25">
      <c r="B56" s="27" t="s">
        <v>1426</v>
      </c>
    </row>
    <row r="57" spans="2:2" ht="15" customHeight="1" x14ac:dyDescent="0.25">
      <c r="B57" s="24" t="s">
        <v>1427</v>
      </c>
    </row>
    <row r="58" spans="2:2" ht="15" customHeight="1" x14ac:dyDescent="0.25">
      <c r="B58" s="24" t="s">
        <v>1428</v>
      </c>
    </row>
    <row r="59" spans="2:2" ht="15" customHeight="1" x14ac:dyDescent="0.25">
      <c r="B59" s="24" t="s">
        <v>1429</v>
      </c>
    </row>
    <row r="60" spans="2:2" ht="15" customHeight="1" x14ac:dyDescent="0.25">
      <c r="B60" s="24" t="s">
        <v>1430</v>
      </c>
    </row>
    <row r="61" spans="2:2" ht="15" customHeight="1" x14ac:dyDescent="0.25">
      <c r="B61" s="24" t="s">
        <v>1431</v>
      </c>
    </row>
    <row r="62" spans="2:2" ht="15" customHeight="1" x14ac:dyDescent="0.25">
      <c r="B62" s="24" t="s">
        <v>1432</v>
      </c>
    </row>
    <row r="63" spans="2:2" ht="15" customHeight="1" x14ac:dyDescent="0.25">
      <c r="B63" s="24" t="s">
        <v>1433</v>
      </c>
    </row>
    <row r="64" spans="2:2" ht="15" customHeight="1" x14ac:dyDescent="0.25">
      <c r="B64" s="24">
        <v>1995.1</v>
      </c>
    </row>
    <row r="65" spans="2:2" ht="15" customHeight="1" x14ac:dyDescent="0.25">
      <c r="B65" s="24" t="s">
        <v>1434</v>
      </c>
    </row>
    <row r="66" spans="2:2" ht="15" customHeight="1" x14ac:dyDescent="0.25">
      <c r="B66" s="24" t="s">
        <v>1435</v>
      </c>
    </row>
    <row r="67" spans="2:2" ht="15" customHeight="1" x14ac:dyDescent="0.25">
      <c r="B67" s="24" t="s">
        <v>1436</v>
      </c>
    </row>
    <row r="68" spans="2:2" ht="15" customHeight="1" x14ac:dyDescent="0.25">
      <c r="B68" s="24" t="s">
        <v>1437</v>
      </c>
    </row>
    <row r="69" spans="2:2" ht="15" customHeight="1" x14ac:dyDescent="0.25">
      <c r="B69" s="24" t="s">
        <v>1438</v>
      </c>
    </row>
    <row r="70" spans="2:2" ht="15" customHeight="1" x14ac:dyDescent="0.25">
      <c r="B70" s="24" t="s">
        <v>1439</v>
      </c>
    </row>
    <row r="71" spans="2:2" ht="15" customHeight="1" x14ac:dyDescent="0.25">
      <c r="B71" s="24" t="s">
        <v>1440</v>
      </c>
    </row>
    <row r="72" spans="2:2" ht="15" customHeight="1" x14ac:dyDescent="0.25">
      <c r="B72" s="24" t="s">
        <v>1441</v>
      </c>
    </row>
    <row r="73" spans="2:2" ht="15" customHeight="1" x14ac:dyDescent="0.25">
      <c r="B73" s="24" t="s">
        <v>1442</v>
      </c>
    </row>
    <row r="74" spans="2:2" ht="15" customHeight="1" x14ac:dyDescent="0.25">
      <c r="B74" s="24" t="s">
        <v>1443</v>
      </c>
    </row>
    <row r="75" spans="2:2" ht="15" customHeight="1" x14ac:dyDescent="0.25">
      <c r="B75" s="27" t="s">
        <v>1444</v>
      </c>
    </row>
    <row r="76" spans="2:2" ht="15" customHeight="1" x14ac:dyDescent="0.25">
      <c r="B76" s="27">
        <v>1998.1</v>
      </c>
    </row>
    <row r="77" spans="2:2" ht="15" customHeight="1" x14ac:dyDescent="0.25">
      <c r="B77" s="24" t="s">
        <v>1445</v>
      </c>
    </row>
    <row r="78" spans="2:2" ht="15" customHeight="1" x14ac:dyDescent="0.25">
      <c r="B78" s="24" t="s">
        <v>1446</v>
      </c>
    </row>
    <row r="79" spans="2:2" ht="15" customHeight="1" x14ac:dyDescent="0.25">
      <c r="B79" s="24" t="s">
        <v>1447</v>
      </c>
    </row>
    <row r="80" spans="2:2" ht="15" customHeight="1" x14ac:dyDescent="0.25">
      <c r="B80" s="27" t="s">
        <v>1448</v>
      </c>
    </row>
    <row r="81" spans="2:2" ht="15" customHeight="1" x14ac:dyDescent="0.25">
      <c r="B81" s="27" t="s">
        <v>1449</v>
      </c>
    </row>
    <row r="82" spans="2:2" ht="15" customHeight="1" x14ac:dyDescent="0.25">
      <c r="B82" s="27">
        <v>1999.3</v>
      </c>
    </row>
    <row r="83" spans="2:2" ht="15" customHeight="1" x14ac:dyDescent="0.25">
      <c r="B83" s="27" t="s">
        <v>1450</v>
      </c>
    </row>
    <row r="84" spans="2:2" ht="15" customHeight="1" x14ac:dyDescent="0.25">
      <c r="B84" s="24" t="s">
        <v>1451</v>
      </c>
    </row>
    <row r="85" spans="2:2" ht="15" customHeight="1" x14ac:dyDescent="0.25">
      <c r="B85" s="27" t="s">
        <v>1452</v>
      </c>
    </row>
    <row r="86" spans="2:2" ht="15" customHeight="1" x14ac:dyDescent="0.25">
      <c r="B86" s="24" t="s">
        <v>1453</v>
      </c>
    </row>
    <row r="87" spans="2:2" ht="15" customHeight="1" x14ac:dyDescent="0.25">
      <c r="B87" s="24" t="s">
        <v>1454</v>
      </c>
    </row>
    <row r="88" spans="2:2" ht="15" customHeight="1" x14ac:dyDescent="0.25">
      <c r="B88" s="27" t="s">
        <v>1455</v>
      </c>
    </row>
    <row r="89" spans="2:2" ht="15" customHeight="1" x14ac:dyDescent="0.25">
      <c r="B89" s="24" t="s">
        <v>1456</v>
      </c>
    </row>
    <row r="90" spans="2:2" ht="15" customHeight="1" x14ac:dyDescent="0.25">
      <c r="B90" s="24">
        <v>2001.3</v>
      </c>
    </row>
    <row r="91" spans="2:2" ht="15" customHeight="1" x14ac:dyDescent="0.25">
      <c r="B91" s="24" t="s">
        <v>1457</v>
      </c>
    </row>
    <row r="92" spans="2:2" ht="15" customHeight="1" x14ac:dyDescent="0.25">
      <c r="B92" s="27" t="s">
        <v>1458</v>
      </c>
    </row>
    <row r="93" spans="2:2" ht="15" customHeight="1" x14ac:dyDescent="0.25">
      <c r="B93" s="24" t="s">
        <v>1459</v>
      </c>
    </row>
    <row r="94" spans="2:2" ht="15" customHeight="1" x14ac:dyDescent="0.25">
      <c r="B94" s="24" t="s">
        <v>1460</v>
      </c>
    </row>
    <row r="95" spans="2:2" ht="15" customHeight="1" x14ac:dyDescent="0.25">
      <c r="B95" s="27" t="s">
        <v>1461</v>
      </c>
    </row>
    <row r="96" spans="2:2" ht="15" customHeight="1" x14ac:dyDescent="0.25">
      <c r="B96" s="24" t="s">
        <v>1462</v>
      </c>
    </row>
    <row r="97" spans="2:2" ht="15" customHeight="1" x14ac:dyDescent="0.25">
      <c r="B97" s="24" t="s">
        <v>1463</v>
      </c>
    </row>
    <row r="98" spans="2:2" ht="15" customHeight="1" x14ac:dyDescent="0.25">
      <c r="B98" s="24" t="s">
        <v>1464</v>
      </c>
    </row>
    <row r="99" spans="2:2" ht="15" customHeight="1" x14ac:dyDescent="0.25">
      <c r="B99" s="24" t="s">
        <v>1465</v>
      </c>
    </row>
    <row r="100" spans="2:2" ht="15" customHeight="1" x14ac:dyDescent="0.25">
      <c r="B100" s="24" t="s">
        <v>1466</v>
      </c>
    </row>
    <row r="101" spans="2:2" ht="15" customHeight="1" x14ac:dyDescent="0.25">
      <c r="B101" s="24" t="s">
        <v>1467</v>
      </c>
    </row>
    <row r="102" spans="2:2" ht="15" customHeight="1" x14ac:dyDescent="0.25">
      <c r="B102" s="24" t="s">
        <v>1468</v>
      </c>
    </row>
    <row r="103" spans="2:2" ht="15" customHeight="1" x14ac:dyDescent="0.25">
      <c r="B103" s="24" t="s">
        <v>1469</v>
      </c>
    </row>
    <row r="104" spans="2:2" ht="15" customHeight="1" x14ac:dyDescent="0.25">
      <c r="B104" s="24" t="s">
        <v>1470</v>
      </c>
    </row>
    <row r="105" spans="2:2" ht="15" customHeight="1" x14ac:dyDescent="0.25">
      <c r="B105" s="27" t="s">
        <v>1471</v>
      </c>
    </row>
    <row r="106" spans="2:2" ht="15" customHeight="1" x14ac:dyDescent="0.25">
      <c r="B106" s="24" t="s">
        <v>1472</v>
      </c>
    </row>
    <row r="107" spans="2:2" ht="15" customHeight="1" x14ac:dyDescent="0.25">
      <c r="B107" s="24" t="s">
        <v>1473</v>
      </c>
    </row>
    <row r="108" spans="2:2" ht="15" customHeight="1" x14ac:dyDescent="0.25">
      <c r="B108" s="24" t="s">
        <v>1474</v>
      </c>
    </row>
    <row r="109" spans="2:2" ht="15" customHeight="1" x14ac:dyDescent="0.25">
      <c r="B109" s="24" t="s">
        <v>1475</v>
      </c>
    </row>
    <row r="110" spans="2:2" ht="15" customHeight="1" x14ac:dyDescent="0.25">
      <c r="B110" s="24" t="s">
        <v>1476</v>
      </c>
    </row>
    <row r="111" spans="2:2" ht="15" customHeight="1" x14ac:dyDescent="0.25">
      <c r="B111" s="24" t="s">
        <v>1477</v>
      </c>
    </row>
    <row r="112" spans="2:2" ht="15" customHeight="1" x14ac:dyDescent="0.25">
      <c r="B112" s="24" t="s">
        <v>1478</v>
      </c>
    </row>
    <row r="113" spans="2:2" ht="15" customHeight="1" x14ac:dyDescent="0.25">
      <c r="B113" s="24" t="s">
        <v>1479</v>
      </c>
    </row>
    <row r="114" spans="2:2" ht="15" customHeight="1" x14ac:dyDescent="0.25">
      <c r="B114" s="24" t="s">
        <v>1480</v>
      </c>
    </row>
    <row r="115" spans="2:2" ht="15" customHeight="1" x14ac:dyDescent="0.25">
      <c r="B115" s="24" t="s">
        <v>1481</v>
      </c>
    </row>
    <row r="116" spans="2:2" ht="15" customHeight="1" x14ac:dyDescent="0.25">
      <c r="B116" s="24" t="s">
        <v>1482</v>
      </c>
    </row>
    <row r="117" spans="2:2" ht="15" customHeight="1" x14ac:dyDescent="0.25">
      <c r="B117" s="24" t="s">
        <v>1483</v>
      </c>
    </row>
    <row r="118" spans="2:2" ht="15" customHeight="1" x14ac:dyDescent="0.25">
      <c r="B118" s="24" t="s">
        <v>1484</v>
      </c>
    </row>
    <row r="119" spans="2:2" ht="15" customHeight="1" x14ac:dyDescent="0.25">
      <c r="B119" s="24" t="s">
        <v>1485</v>
      </c>
    </row>
    <row r="120" spans="2:2" ht="15" customHeight="1" x14ac:dyDescent="0.25">
      <c r="B120" s="24" t="s">
        <v>1486</v>
      </c>
    </row>
    <row r="121" spans="2:2" ht="15" customHeight="1" x14ac:dyDescent="0.25">
      <c r="B121" s="24" t="s">
        <v>1487</v>
      </c>
    </row>
    <row r="122" spans="2:2" ht="15" customHeight="1" x14ac:dyDescent="0.25">
      <c r="B122" s="24" t="s">
        <v>1488</v>
      </c>
    </row>
    <row r="123" spans="2:2" ht="15" customHeight="1" x14ac:dyDescent="0.25">
      <c r="B123" s="24" t="s">
        <v>1489</v>
      </c>
    </row>
    <row r="124" spans="2:2" ht="15" customHeight="1" x14ac:dyDescent="0.25">
      <c r="B124" s="24" t="s">
        <v>1490</v>
      </c>
    </row>
    <row r="125" spans="2:2" ht="15" customHeight="1" x14ac:dyDescent="0.25">
      <c r="B125" s="24" t="s">
        <v>1491</v>
      </c>
    </row>
    <row r="126" spans="2:2" ht="15" customHeight="1" x14ac:dyDescent="0.25">
      <c r="B126" s="24" t="s">
        <v>1492</v>
      </c>
    </row>
    <row r="127" spans="2:2" ht="15" customHeight="1" x14ac:dyDescent="0.25">
      <c r="B127" s="24" t="s">
        <v>1493</v>
      </c>
    </row>
    <row r="128" spans="2:2" ht="15" customHeight="1" x14ac:dyDescent="0.25">
      <c r="B128" s="24" t="s">
        <v>1494</v>
      </c>
    </row>
    <row r="129" spans="2:2" ht="15" customHeight="1" x14ac:dyDescent="0.25">
      <c r="B129" s="27" t="s">
        <v>1495</v>
      </c>
    </row>
    <row r="130" spans="2:2" ht="15" customHeight="1" x14ac:dyDescent="0.25">
      <c r="B130" s="27" t="s">
        <v>1496</v>
      </c>
    </row>
    <row r="131" spans="2:2" ht="15" customHeight="1" x14ac:dyDescent="0.25">
      <c r="B131" s="27" t="s">
        <v>1497</v>
      </c>
    </row>
    <row r="132" spans="2:2" ht="15" customHeight="1" x14ac:dyDescent="0.25">
      <c r="B132" s="27" t="s">
        <v>1498</v>
      </c>
    </row>
    <row r="133" spans="2:2" ht="15" customHeight="1" x14ac:dyDescent="0.25">
      <c r="B133" s="27" t="s">
        <v>1499</v>
      </c>
    </row>
    <row r="134" spans="2:2" ht="15" customHeight="1" x14ac:dyDescent="0.25">
      <c r="B134" s="27" t="s">
        <v>1500</v>
      </c>
    </row>
    <row r="135" spans="2:2" ht="15" customHeight="1" x14ac:dyDescent="0.25">
      <c r="B135" s="27" t="s">
        <v>1501</v>
      </c>
    </row>
    <row r="136" spans="2:2" ht="15" customHeight="1" x14ac:dyDescent="0.25">
      <c r="B136" s="27" t="s">
        <v>1502</v>
      </c>
    </row>
    <row r="137" spans="2:2" ht="15" customHeight="1" x14ac:dyDescent="0.25">
      <c r="B137" s="27" t="s">
        <v>1503</v>
      </c>
    </row>
    <row r="138" spans="2:2" ht="15" customHeight="1" x14ac:dyDescent="0.25">
      <c r="B138" s="27" t="s">
        <v>1504</v>
      </c>
    </row>
    <row r="139" spans="2:2" ht="15" customHeight="1" x14ac:dyDescent="0.25">
      <c r="B139" s="27" t="s">
        <v>1505</v>
      </c>
    </row>
    <row r="140" spans="2:2" ht="15" customHeight="1" x14ac:dyDescent="0.25">
      <c r="B140" s="27" t="s">
        <v>1506</v>
      </c>
    </row>
    <row r="141" spans="2:2" ht="15" customHeight="1" x14ac:dyDescent="0.25">
      <c r="B141" s="27" t="s">
        <v>1507</v>
      </c>
    </row>
    <row r="142" spans="2:2" ht="15" customHeight="1" x14ac:dyDescent="0.25">
      <c r="B142" s="27" t="s">
        <v>1508</v>
      </c>
    </row>
    <row r="143" spans="2:2" ht="15" customHeight="1" x14ac:dyDescent="0.25">
      <c r="B143" s="27" t="s">
        <v>1509</v>
      </c>
    </row>
    <row r="144" spans="2:2" ht="15" customHeight="1" x14ac:dyDescent="0.25">
      <c r="B144" s="27" t="s">
        <v>1510</v>
      </c>
    </row>
    <row r="145" spans="2:2" ht="15" customHeight="1" x14ac:dyDescent="0.25">
      <c r="B145" s="27" t="s">
        <v>1511</v>
      </c>
    </row>
    <row r="146" spans="2:2" ht="15" customHeight="1" x14ac:dyDescent="0.25">
      <c r="B146" s="27" t="s">
        <v>1512</v>
      </c>
    </row>
    <row r="147" spans="2:2" ht="15" customHeight="1" x14ac:dyDescent="0.25">
      <c r="B147" s="27" t="s">
        <v>1513</v>
      </c>
    </row>
    <row r="148" spans="2:2" ht="15" customHeight="1" x14ac:dyDescent="0.25">
      <c r="B148" s="27" t="s">
        <v>1514</v>
      </c>
    </row>
    <row r="149" spans="2:2" ht="15" customHeight="1" x14ac:dyDescent="0.25">
      <c r="B149" s="27" t="s">
        <v>1515</v>
      </c>
    </row>
    <row r="150" spans="2:2" ht="15" customHeight="1" x14ac:dyDescent="0.25">
      <c r="B150" s="27" t="s">
        <v>1516</v>
      </c>
    </row>
    <row r="151" spans="2:2" ht="15" customHeight="1" x14ac:dyDescent="0.25">
      <c r="B151" s="27" t="s">
        <v>1517</v>
      </c>
    </row>
    <row r="152" spans="2:2" ht="15" customHeight="1" x14ac:dyDescent="0.25">
      <c r="B152" s="27" t="s">
        <v>1518</v>
      </c>
    </row>
    <row r="153" spans="2:2" ht="15" customHeight="1" x14ac:dyDescent="0.25">
      <c r="B153" s="27" t="s">
        <v>1519</v>
      </c>
    </row>
    <row r="154" spans="2:2" ht="15" customHeight="1" x14ac:dyDescent="0.25">
      <c r="B154" s="27" t="s">
        <v>1520</v>
      </c>
    </row>
    <row r="155" spans="2:2" ht="15" customHeight="1" x14ac:dyDescent="0.25">
      <c r="B155" s="27" t="s">
        <v>1521</v>
      </c>
    </row>
    <row r="156" spans="2:2" ht="15" customHeight="1" x14ac:dyDescent="0.25">
      <c r="B156" s="27" t="s">
        <v>1522</v>
      </c>
    </row>
    <row r="157" spans="2:2" ht="15" customHeight="1" x14ac:dyDescent="0.25">
      <c r="B157" s="27" t="s">
        <v>1523</v>
      </c>
    </row>
    <row r="158" spans="2:2" ht="15" customHeight="1" x14ac:dyDescent="0.25">
      <c r="B158" s="27" t="s">
        <v>1524</v>
      </c>
    </row>
    <row r="159" spans="2:2" ht="15" customHeight="1" x14ac:dyDescent="0.25">
      <c r="B159" s="27" t="s">
        <v>1525</v>
      </c>
    </row>
    <row r="160" spans="2:2" ht="15" customHeight="1" x14ac:dyDescent="0.25">
      <c r="B160" s="27" t="s">
        <v>1526</v>
      </c>
    </row>
    <row r="161" spans="2:2" ht="15" customHeight="1" x14ac:dyDescent="0.25">
      <c r="B161" s="27" t="s">
        <v>1527</v>
      </c>
    </row>
    <row r="162" spans="2:2" ht="15" customHeight="1" x14ac:dyDescent="0.25">
      <c r="B162" s="27" t="s">
        <v>1528</v>
      </c>
    </row>
    <row r="163" spans="2:2" ht="15" customHeight="1" x14ac:dyDescent="0.25">
      <c r="B163" s="27" t="s">
        <v>1529</v>
      </c>
    </row>
    <row r="164" spans="2:2" ht="15" customHeight="1" x14ac:dyDescent="0.25">
      <c r="B164" s="27" t="s">
        <v>1530</v>
      </c>
    </row>
    <row r="165" spans="2:2" ht="15" customHeight="1" x14ac:dyDescent="0.25">
      <c r="B165" s="27" t="s">
        <v>1531</v>
      </c>
    </row>
    <row r="166" spans="2:2" ht="15" customHeight="1" x14ac:dyDescent="0.25">
      <c r="B166" s="27">
        <v>2020.3</v>
      </c>
    </row>
    <row r="167" spans="2:2" ht="15" customHeight="1" x14ac:dyDescent="0.25">
      <c r="B167" s="27">
        <v>2020.4</v>
      </c>
    </row>
    <row r="168" spans="2:2" ht="15" customHeight="1" x14ac:dyDescent="0.25">
      <c r="B168" s="27">
        <v>2021.1</v>
      </c>
    </row>
    <row r="169" spans="2:2" ht="15" customHeight="1" x14ac:dyDescent="0.25">
      <c r="B169" s="27">
        <v>2021.2</v>
      </c>
    </row>
    <row r="170" spans="2:2" ht="15" customHeight="1" x14ac:dyDescent="0.25">
      <c r="B170" s="27">
        <v>2021.3</v>
      </c>
    </row>
    <row r="171" spans="2:2" ht="15" customHeight="1" x14ac:dyDescent="0.25">
      <c r="B171" s="27">
        <v>2021.4</v>
      </c>
    </row>
    <row r="172" spans="2:2" ht="15" customHeight="1" x14ac:dyDescent="0.25">
      <c r="B172" s="27">
        <v>2022.1</v>
      </c>
    </row>
    <row r="173" spans="2:2" ht="15" customHeight="1" x14ac:dyDescent="0.25">
      <c r="B173" s="27">
        <v>2022.2</v>
      </c>
    </row>
    <row r="174" spans="2:2" ht="15" customHeight="1" x14ac:dyDescent="0.25">
      <c r="B174" s="27">
        <v>2022.3</v>
      </c>
    </row>
    <row r="175" spans="2:2" ht="15" customHeight="1" x14ac:dyDescent="0.25">
      <c r="B175" s="27">
        <v>2022.4</v>
      </c>
    </row>
    <row r="176" spans="2:2" ht="15" customHeight="1" x14ac:dyDescent="0.25">
      <c r="B176" s="27">
        <v>2023.1</v>
      </c>
    </row>
    <row r="177" spans="2:2" ht="15" customHeight="1" x14ac:dyDescent="0.25">
      <c r="B177" s="27">
        <v>2023.2</v>
      </c>
    </row>
    <row r="178" spans="2:2" ht="15" customHeight="1" x14ac:dyDescent="0.25">
      <c r="B178" s="27">
        <v>2023.3</v>
      </c>
    </row>
    <row r="179" spans="2:2" ht="15" customHeight="1" x14ac:dyDescent="0.25">
      <c r="B179" s="27">
        <v>2023.4</v>
      </c>
    </row>
    <row r="180" spans="2:2" ht="15" customHeight="1" x14ac:dyDescent="0.25">
      <c r="B180" s="27">
        <v>2024.1</v>
      </c>
    </row>
  </sheetData>
  <printOptions horizontalCentered="1"/>
  <pageMargins left="0.7" right="0.7" top="0.75" bottom="0.75" header="0.3" footer="0.3"/>
  <pageSetup orientation="landscape" horizontalDpi="1200" verticalDpi="1200" r:id="rId1"/>
  <headerFooter scaleWithDoc="0"/>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2024-04-05T07:00:00+00:00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0CA8F38-51F8-4AED-9252-AC6F86C41CCC}"/>
</file>

<file path=customXml/itemProps2.xml><?xml version="1.0" encoding="utf-8"?>
<ds:datastoreItem xmlns:ds="http://schemas.openxmlformats.org/officeDocument/2006/customXml" ds:itemID="{0DDE7F56-BA4F-4689-B056-C7D1EE22AE08}"/>
</file>

<file path=customXml/itemProps3.xml><?xml version="1.0" encoding="utf-8"?>
<ds:datastoreItem xmlns:ds="http://schemas.openxmlformats.org/officeDocument/2006/customXml" ds:itemID="{7A545BE0-6151-4308-9B1E-BE51956E9680}"/>
</file>

<file path=customXml/itemProps4.xml><?xml version="1.0" encoding="utf-8"?>
<ds:datastoreItem xmlns:ds="http://schemas.openxmlformats.org/officeDocument/2006/customXml" ds:itemID="{C8BA4877-A778-4F8D-99C9-55648363A4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Premium</vt:lpstr>
      <vt:lpstr>Rate Case History</vt:lpstr>
      <vt:lpstr>30y Treasury Bond</vt:lpstr>
      <vt:lpstr>Dates (Quarters)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2024-02-02T15:44:33Z</dcterms:created>
  <dcterms:modified xsi:type="dcterms:W3CDTF">2024-03-18T17:01:37Z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{51F119F2-D40F-469B-93FC-85BD84597ADD}</vt:lpwstr>
  </property>
  <property fmtid="{D5CDD505-2E9C-101B-9397-08002B2CF9AE}" pid="3" name="ContentTypeId">
    <vt:lpwstr>0x0101006E56B4D1795A2E4DB2F0B01679ED314A009EB8DA041E6AD244B4287ED7B15DC401</vt:lpwstr>
  </property>
</Properties>
</file>