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65" yWindow="600" windowWidth="16605" windowHeight="10380"/>
  </bookViews>
  <sheets>
    <sheet name="Pg 6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6b CustCount_Gas'!$A$1:$I$67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G41" i="1" l="1"/>
  <c r="D41" i="1"/>
  <c r="E41" i="1" s="1"/>
  <c r="F41" i="1" s="1"/>
  <c r="C41" i="1"/>
  <c r="H40" i="1"/>
  <c r="I40" i="1" s="1"/>
  <c r="E40" i="1"/>
  <c r="F40" i="1" s="1"/>
  <c r="H39" i="1"/>
  <c r="I39" i="1" s="1"/>
  <c r="E39" i="1"/>
  <c r="F39" i="1" s="1"/>
  <c r="H38" i="1"/>
  <c r="I38" i="1" s="1"/>
  <c r="E38" i="1"/>
  <c r="F38" i="1" s="1"/>
  <c r="H37" i="1"/>
  <c r="I37" i="1" s="1"/>
  <c r="F37" i="1"/>
  <c r="E37" i="1"/>
  <c r="H36" i="1"/>
  <c r="I36" i="1" s="1"/>
  <c r="E36" i="1"/>
  <c r="F36" i="1" s="1"/>
  <c r="H35" i="1"/>
  <c r="I35" i="1" s="1"/>
  <c r="E35" i="1"/>
  <c r="F35" i="1" s="1"/>
  <c r="H41" i="1" l="1"/>
  <c r="I41" i="1" s="1"/>
  <c r="G29" i="1"/>
  <c r="D29" i="1"/>
  <c r="C29" i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I25" i="1" s="1"/>
  <c r="E25" i="1"/>
  <c r="F25" i="1" s="1"/>
  <c r="H24" i="1"/>
  <c r="I24" i="1" s="1"/>
  <c r="E24" i="1"/>
  <c r="F24" i="1" s="1"/>
  <c r="H23" i="1"/>
  <c r="E23" i="1"/>
  <c r="F23" i="1" s="1"/>
  <c r="E29" i="1" l="1"/>
  <c r="F29" i="1" s="1"/>
  <c r="H29" i="1"/>
  <c r="I29" i="1" s="1"/>
  <c r="I23" i="1"/>
  <c r="G55" i="1"/>
  <c r="H49" i="1" l="1"/>
  <c r="I49" i="1" s="1"/>
  <c r="C55" i="1"/>
  <c r="E49" i="1"/>
  <c r="F49" i="1" s="1"/>
  <c r="H51" i="1"/>
  <c r="I51" i="1" s="1"/>
  <c r="E51" i="1"/>
  <c r="F51" i="1" s="1"/>
  <c r="H53" i="1"/>
  <c r="I53" i="1" s="1"/>
  <c r="E53" i="1"/>
  <c r="F53" i="1" s="1"/>
  <c r="D55" i="1"/>
  <c r="E50" i="1"/>
  <c r="F50" i="1" s="1"/>
  <c r="H50" i="1"/>
  <c r="I50" i="1" s="1"/>
  <c r="E52" i="1"/>
  <c r="F52" i="1" s="1"/>
  <c r="H52" i="1"/>
  <c r="I52" i="1" s="1"/>
  <c r="E54" i="1"/>
  <c r="F54" i="1" s="1"/>
  <c r="H54" i="1"/>
  <c r="I54" i="1" s="1"/>
  <c r="H55" i="1" l="1"/>
  <c r="I55" i="1" s="1"/>
  <c r="E55" i="1"/>
  <c r="F55" i="1" s="1"/>
  <c r="E66" i="1"/>
  <c r="F66" i="1" s="1"/>
  <c r="H65" i="1"/>
  <c r="I65" i="1" s="1"/>
  <c r="E65" i="1"/>
  <c r="F65" i="1" s="1"/>
  <c r="E64" i="1"/>
  <c r="F64" i="1" s="1"/>
  <c r="H63" i="1"/>
  <c r="I63" i="1" s="1"/>
  <c r="E62" i="1"/>
  <c r="F62" i="1" s="1"/>
  <c r="G67" i="1"/>
  <c r="D67" i="1"/>
  <c r="H61" i="1"/>
  <c r="H16" i="1"/>
  <c r="I16" i="1" s="1"/>
  <c r="E15" i="1"/>
  <c r="F15" i="1" s="1"/>
  <c r="H14" i="1"/>
  <c r="I14" i="1" s="1"/>
  <c r="E13" i="1"/>
  <c r="F13" i="1" s="1"/>
  <c r="H12" i="1"/>
  <c r="I12" i="1" s="1"/>
  <c r="G17" i="1"/>
  <c r="D17" i="1"/>
  <c r="C17" i="1"/>
  <c r="I61" i="1" l="1"/>
  <c r="E17" i="1"/>
  <c r="F17" i="1" s="1"/>
  <c r="H11" i="1"/>
  <c r="E12" i="1"/>
  <c r="F12" i="1" s="1"/>
  <c r="H13" i="1"/>
  <c r="I13" i="1" s="1"/>
  <c r="E14" i="1"/>
  <c r="F14" i="1" s="1"/>
  <c r="H15" i="1"/>
  <c r="I15" i="1" s="1"/>
  <c r="E16" i="1"/>
  <c r="F16" i="1" s="1"/>
  <c r="E61" i="1"/>
  <c r="F61" i="1" s="1"/>
  <c r="H62" i="1"/>
  <c r="I62" i="1" s="1"/>
  <c r="E63" i="1"/>
  <c r="F63" i="1" s="1"/>
  <c r="H64" i="1"/>
  <c r="I64" i="1" s="1"/>
  <c r="H66" i="1"/>
  <c r="I66" i="1" s="1"/>
  <c r="C67" i="1"/>
  <c r="E67" i="1" s="1"/>
  <c r="F67" i="1" s="1"/>
  <c r="E11" i="1"/>
  <c r="F11" i="1" s="1"/>
  <c r="H67" i="1" l="1"/>
  <c r="I67" i="1" s="1"/>
  <c r="I11" i="1"/>
  <c r="H17" i="1"/>
  <c r="I17" i="1" s="1"/>
</calcChain>
</file>

<file path=xl/sharedStrings.xml><?xml version="1.0" encoding="utf-8"?>
<sst xmlns="http://schemas.openxmlformats.org/spreadsheetml/2006/main" count="93" uniqueCount="22">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</sst>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56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7" fillId="0" borderId="0" xfId="0" applyFont="1" applyFill="1"/>
    <xf numFmtId="0" fontId="13" fillId="0" borderId="0" xfId="0" applyFont="1" applyFill="1"/>
    <xf numFmtId="167" fontId="13" fillId="0" borderId="0" xfId="0" applyNumberFormat="1" applyFont="1" applyFill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81"/>
  <sheetViews>
    <sheetView tabSelected="1" zoomScale="70" zoomScaleNormal="85" workbookViewId="0">
      <selection activeCell="A5" sqref="A5"/>
    </sheetView>
  </sheetViews>
  <sheetFormatPr defaultColWidth="8.85546875" defaultRowHeight="16.5" x14ac:dyDescent="0.3"/>
  <cols>
    <col min="1" max="1" width="36.7109375" style="3" customWidth="1"/>
    <col min="2" max="2" width="1.140625" style="3" customWidth="1"/>
    <col min="3" max="3" width="13.140625" style="3" bestFit="1" customWidth="1"/>
    <col min="4" max="4" width="13.140625" style="33" bestFit="1" customWidth="1"/>
    <col min="5" max="5" width="15.85546875" style="3" customWidth="1"/>
    <col min="6" max="6" width="14.5703125" style="3" customWidth="1"/>
    <col min="7" max="7" width="15.7109375" style="3" customWidth="1"/>
    <col min="8" max="8" width="15.5703125" style="3" customWidth="1"/>
    <col min="9" max="9" width="17.7109375" style="3" customWidth="1"/>
    <col min="10" max="10" width="9.5703125" style="3" customWidth="1"/>
    <col min="11" max="16384" width="8.85546875" style="3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</row>
    <row r="3" spans="1:10" ht="20.2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4"/>
    </row>
    <row r="4" spans="1:10" ht="20.25" x14ac:dyDescent="0.3">
      <c r="A4" s="51">
        <v>42369</v>
      </c>
      <c r="B4" s="51"/>
      <c r="C4" s="51"/>
      <c r="D4" s="51"/>
      <c r="E4" s="51"/>
      <c r="F4" s="51"/>
      <c r="G4" s="51"/>
      <c r="H4" s="51"/>
      <c r="I4" s="51"/>
      <c r="J4" s="5"/>
    </row>
    <row r="5" spans="1:10" x14ac:dyDescent="0.3">
      <c r="A5" s="6"/>
      <c r="B5" s="6"/>
      <c r="C5" s="7"/>
      <c r="D5" s="45"/>
      <c r="E5" s="7"/>
      <c r="F5" s="7"/>
      <c r="G5" s="7"/>
      <c r="H5" s="7"/>
      <c r="I5" s="7"/>
      <c r="J5" s="7"/>
    </row>
    <row r="6" spans="1:10" ht="18.75" x14ac:dyDescent="0.3">
      <c r="A6" s="52" t="s">
        <v>2</v>
      </c>
      <c r="B6" s="52"/>
      <c r="C6" s="52"/>
      <c r="D6" s="52"/>
      <c r="E6" s="52"/>
      <c r="F6" s="52"/>
      <c r="G6" s="52"/>
      <c r="H6" s="52"/>
      <c r="I6" s="52"/>
      <c r="J6" s="8"/>
    </row>
    <row r="8" spans="1:10" s="10" customFormat="1" ht="18" x14ac:dyDescent="0.25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9"/>
    </row>
    <row r="9" spans="1:10" s="10" customFormat="1" ht="18" x14ac:dyDescent="0.25">
      <c r="A9" s="11"/>
      <c r="B9" s="11"/>
      <c r="C9" s="11"/>
      <c r="D9" s="46"/>
      <c r="E9" s="13" t="s">
        <v>4</v>
      </c>
      <c r="F9" s="12"/>
      <c r="G9" s="49" t="s">
        <v>5</v>
      </c>
      <c r="H9" s="49"/>
      <c r="I9" s="49"/>
      <c r="J9" s="14"/>
    </row>
    <row r="10" spans="1:10" s="10" customFormat="1" ht="18" x14ac:dyDescent="0.25">
      <c r="A10" s="13" t="s">
        <v>6</v>
      </c>
      <c r="B10" s="13"/>
      <c r="C10" s="15" t="s">
        <v>7</v>
      </c>
      <c r="D10" s="16" t="s">
        <v>8</v>
      </c>
      <c r="E10" s="15" t="s">
        <v>9</v>
      </c>
      <c r="F10" s="15" t="s">
        <v>10</v>
      </c>
      <c r="G10" s="16" t="s">
        <v>11</v>
      </c>
      <c r="H10" s="15" t="s">
        <v>9</v>
      </c>
      <c r="I10" s="15" t="s">
        <v>10</v>
      </c>
      <c r="J10" s="15"/>
    </row>
    <row r="11" spans="1:10" ht="18.75" x14ac:dyDescent="0.3">
      <c r="A11" s="17" t="s">
        <v>12</v>
      </c>
      <c r="B11" s="17"/>
      <c r="C11" s="20">
        <v>742494</v>
      </c>
      <c r="D11" s="20">
        <v>760709</v>
      </c>
      <c r="E11" s="18">
        <f t="shared" ref="E11:E17" si="0">C11-D11</f>
        <v>-18215</v>
      </c>
      <c r="F11" s="19">
        <f t="shared" ref="F11:F17" si="1">E11/D11</f>
        <v>-2.394476731575412E-2</v>
      </c>
      <c r="G11" s="20">
        <v>733135</v>
      </c>
      <c r="H11" s="18">
        <f t="shared" ref="H11:H16" si="2">+C11-G11</f>
        <v>9359</v>
      </c>
      <c r="I11" s="21">
        <f t="shared" ref="I11:I17" si="3">+H11/G11</f>
        <v>1.2765725275699564E-2</v>
      </c>
      <c r="J11" s="21"/>
    </row>
    <row r="12" spans="1:10" ht="18.75" x14ac:dyDescent="0.3">
      <c r="A12" s="17" t="s">
        <v>13</v>
      </c>
      <c r="B12" s="17"/>
      <c r="C12" s="20">
        <v>54803</v>
      </c>
      <c r="D12" s="20">
        <v>56378</v>
      </c>
      <c r="E12" s="18">
        <f t="shared" si="0"/>
        <v>-1575</v>
      </c>
      <c r="F12" s="19">
        <f t="shared" si="1"/>
        <v>-2.7936429103551031E-2</v>
      </c>
      <c r="G12" s="20">
        <v>54593</v>
      </c>
      <c r="H12" s="18">
        <f t="shared" si="2"/>
        <v>210</v>
      </c>
      <c r="I12" s="21">
        <f t="shared" si="3"/>
        <v>3.8466470060264137E-3</v>
      </c>
      <c r="J12" s="21"/>
    </row>
    <row r="13" spans="1:10" ht="18.75" x14ac:dyDescent="0.3">
      <c r="A13" s="17" t="s">
        <v>14</v>
      </c>
      <c r="B13" s="17"/>
      <c r="C13" s="20">
        <v>405</v>
      </c>
      <c r="D13" s="20">
        <v>313</v>
      </c>
      <c r="E13" s="18">
        <f t="shared" si="0"/>
        <v>92</v>
      </c>
      <c r="F13" s="19">
        <f t="shared" si="1"/>
        <v>0.29392971246006389</v>
      </c>
      <c r="G13" s="20">
        <v>428</v>
      </c>
      <c r="H13" s="18">
        <f t="shared" si="2"/>
        <v>-23</v>
      </c>
      <c r="I13" s="21">
        <f t="shared" si="3"/>
        <v>-5.3738317757009345E-2</v>
      </c>
      <c r="J13" s="21"/>
    </row>
    <row r="14" spans="1:10" ht="18.75" x14ac:dyDescent="0.3">
      <c r="A14" s="17" t="s">
        <v>15</v>
      </c>
      <c r="B14" s="17"/>
      <c r="C14" s="20">
        <v>2386</v>
      </c>
      <c r="D14" s="20">
        <v>2316</v>
      </c>
      <c r="E14" s="18">
        <f t="shared" si="0"/>
        <v>70</v>
      </c>
      <c r="F14" s="19">
        <f t="shared" si="1"/>
        <v>3.0224525043177894E-2</v>
      </c>
      <c r="G14" s="20">
        <v>2380</v>
      </c>
      <c r="H14" s="18">
        <f t="shared" si="2"/>
        <v>6</v>
      </c>
      <c r="I14" s="21">
        <f t="shared" si="3"/>
        <v>2.5210084033613447E-3</v>
      </c>
      <c r="J14" s="21"/>
    </row>
    <row r="15" spans="1:10" ht="18.75" x14ac:dyDescent="0.3">
      <c r="A15" s="17" t="s">
        <v>16</v>
      </c>
      <c r="B15" s="17"/>
      <c r="C15" s="20">
        <v>11</v>
      </c>
      <c r="D15" s="20">
        <v>14</v>
      </c>
      <c r="E15" s="18">
        <f t="shared" si="0"/>
        <v>-3</v>
      </c>
      <c r="F15" s="19">
        <f t="shared" si="1"/>
        <v>-0.21428571428571427</v>
      </c>
      <c r="G15" s="20">
        <v>12</v>
      </c>
      <c r="H15" s="18">
        <f t="shared" si="2"/>
        <v>-1</v>
      </c>
      <c r="I15" s="21">
        <f t="shared" si="3"/>
        <v>-8.3333333333333329E-2</v>
      </c>
      <c r="J15" s="21"/>
    </row>
    <row r="16" spans="1:10" ht="18.75" x14ac:dyDescent="0.3">
      <c r="A16" s="17" t="s">
        <v>17</v>
      </c>
      <c r="B16" s="17"/>
      <c r="C16" s="24">
        <v>227</v>
      </c>
      <c r="D16" s="24">
        <v>207</v>
      </c>
      <c r="E16" s="22">
        <f t="shared" si="0"/>
        <v>20</v>
      </c>
      <c r="F16" s="23">
        <f t="shared" si="1"/>
        <v>9.6618357487922704E-2</v>
      </c>
      <c r="G16" s="22">
        <v>209</v>
      </c>
      <c r="H16" s="22">
        <f t="shared" si="2"/>
        <v>18</v>
      </c>
      <c r="I16" s="25">
        <f t="shared" si="3"/>
        <v>8.6124401913875603E-2</v>
      </c>
      <c r="J16" s="26"/>
    </row>
    <row r="17" spans="1:10" ht="18.75" x14ac:dyDescent="0.3">
      <c r="A17" s="17" t="s">
        <v>18</v>
      </c>
      <c r="B17" s="17"/>
      <c r="C17" s="27">
        <f>SUM(C11:C16)</f>
        <v>800326</v>
      </c>
      <c r="D17" s="28">
        <f>SUM(D11:D16)</f>
        <v>819937</v>
      </c>
      <c r="E17" s="27">
        <f t="shared" si="0"/>
        <v>-19611</v>
      </c>
      <c r="F17" s="19">
        <f t="shared" si="1"/>
        <v>-2.3917691237253593E-2</v>
      </c>
      <c r="G17" s="28">
        <f>SUM(G11:G16)</f>
        <v>790757</v>
      </c>
      <c r="H17" s="27">
        <f>SUM(H11:H16)</f>
        <v>9569</v>
      </c>
      <c r="I17" s="21">
        <f t="shared" si="3"/>
        <v>1.210106265262274E-2</v>
      </c>
      <c r="J17" s="21"/>
    </row>
    <row r="18" spans="1:10" ht="18.75" x14ac:dyDescent="0.3">
      <c r="A18" s="29"/>
      <c r="B18" s="29"/>
      <c r="C18" s="29"/>
      <c r="D18" s="30"/>
      <c r="E18" s="29"/>
      <c r="F18" s="29"/>
      <c r="G18" s="30"/>
      <c r="H18" s="29"/>
      <c r="I18" s="31"/>
      <c r="J18" s="32"/>
    </row>
    <row r="19" spans="1:10" ht="18.75" x14ac:dyDescent="0.3">
      <c r="A19" s="43"/>
      <c r="B19" s="43"/>
      <c r="C19" s="43"/>
      <c r="D19" s="44"/>
      <c r="E19" s="43"/>
      <c r="F19" s="43"/>
      <c r="G19" s="44"/>
      <c r="H19" s="43"/>
      <c r="I19" s="32"/>
      <c r="J19" s="32"/>
    </row>
    <row r="20" spans="1:10" ht="18.75" x14ac:dyDescent="0.3">
      <c r="A20" s="55" t="s">
        <v>21</v>
      </c>
      <c r="B20" s="55"/>
      <c r="C20" s="55"/>
      <c r="D20" s="55"/>
      <c r="E20" s="55"/>
      <c r="F20" s="55"/>
      <c r="G20" s="55"/>
      <c r="H20" s="55"/>
      <c r="I20" s="55"/>
      <c r="J20" s="32"/>
    </row>
    <row r="21" spans="1:10" ht="18.75" x14ac:dyDescent="0.3">
      <c r="A21" s="11"/>
      <c r="B21" s="11"/>
      <c r="C21" s="11"/>
      <c r="D21" s="46"/>
      <c r="E21" s="13" t="s">
        <v>4</v>
      </c>
      <c r="F21" s="12"/>
      <c r="G21" s="49" t="s">
        <v>5</v>
      </c>
      <c r="H21" s="49"/>
      <c r="I21" s="49"/>
      <c r="J21" s="32"/>
    </row>
    <row r="22" spans="1:10" ht="18.75" x14ac:dyDescent="0.3">
      <c r="A22" s="13" t="s">
        <v>6</v>
      </c>
      <c r="B22" s="13"/>
      <c r="C22" s="15" t="s">
        <v>7</v>
      </c>
      <c r="D22" s="16" t="s">
        <v>8</v>
      </c>
      <c r="E22" s="15" t="s">
        <v>9</v>
      </c>
      <c r="F22" s="15" t="s">
        <v>10</v>
      </c>
      <c r="G22" s="16" t="s">
        <v>11</v>
      </c>
      <c r="H22" s="15" t="s">
        <v>9</v>
      </c>
      <c r="I22" s="15" t="s">
        <v>10</v>
      </c>
      <c r="J22" s="32"/>
    </row>
    <row r="23" spans="1:10" ht="18.75" x14ac:dyDescent="0.3">
      <c r="A23" s="17" t="s">
        <v>12</v>
      </c>
      <c r="B23" s="43"/>
      <c r="C23" s="18">
        <v>740391</v>
      </c>
      <c r="D23" s="20">
        <v>757981</v>
      </c>
      <c r="E23" s="18">
        <f t="shared" ref="E23:E29" si="4">C23-D23</f>
        <v>-17590</v>
      </c>
      <c r="F23" s="19">
        <f t="shared" ref="F23:F29" si="5">E23/D23</f>
        <v>-2.320638643976564E-2</v>
      </c>
      <c r="G23" s="20">
        <v>731011</v>
      </c>
      <c r="H23" s="18">
        <f t="shared" ref="H23:H28" si="6">+C23-G23</f>
        <v>9380</v>
      </c>
      <c r="I23" s="21">
        <f t="shared" ref="I23:I29" si="7">+H23/G23</f>
        <v>1.2831544258567928E-2</v>
      </c>
      <c r="J23" s="32"/>
    </row>
    <row r="24" spans="1:10" ht="18.75" x14ac:dyDescent="0.3">
      <c r="A24" s="17" t="s">
        <v>13</v>
      </c>
      <c r="B24" s="43"/>
      <c r="C24" s="18">
        <v>54655</v>
      </c>
      <c r="D24" s="20">
        <v>56205</v>
      </c>
      <c r="E24" s="18">
        <f t="shared" si="4"/>
        <v>-1550</v>
      </c>
      <c r="F24" s="19">
        <f t="shared" si="5"/>
        <v>-2.7577617649675295E-2</v>
      </c>
      <c r="G24" s="20">
        <v>54430</v>
      </c>
      <c r="H24" s="18">
        <f t="shared" si="6"/>
        <v>225</v>
      </c>
      <c r="I24" s="21">
        <f t="shared" si="7"/>
        <v>4.1337497703472347E-3</v>
      </c>
      <c r="J24" s="32"/>
    </row>
    <row r="25" spans="1:10" ht="18.75" x14ac:dyDescent="0.3">
      <c r="A25" s="17" t="s">
        <v>14</v>
      </c>
      <c r="B25" s="43"/>
      <c r="C25" s="18">
        <v>410</v>
      </c>
      <c r="D25" s="20">
        <v>314</v>
      </c>
      <c r="E25" s="18">
        <f t="shared" si="4"/>
        <v>96</v>
      </c>
      <c r="F25" s="19">
        <f t="shared" si="5"/>
        <v>0.30573248407643311</v>
      </c>
      <c r="G25" s="20">
        <v>431</v>
      </c>
      <c r="H25" s="18">
        <f t="shared" si="6"/>
        <v>-21</v>
      </c>
      <c r="I25" s="21">
        <f t="shared" si="7"/>
        <v>-4.8723897911832945E-2</v>
      </c>
      <c r="J25" s="32"/>
    </row>
    <row r="26" spans="1:10" ht="18.75" x14ac:dyDescent="0.3">
      <c r="A26" s="17" t="s">
        <v>15</v>
      </c>
      <c r="B26" s="43"/>
      <c r="C26" s="18">
        <v>2380</v>
      </c>
      <c r="D26" s="20">
        <v>2318</v>
      </c>
      <c r="E26" s="18">
        <f t="shared" si="4"/>
        <v>62</v>
      </c>
      <c r="F26" s="19">
        <f t="shared" si="5"/>
        <v>2.6747195858498704E-2</v>
      </c>
      <c r="G26" s="20">
        <v>2367</v>
      </c>
      <c r="H26" s="18">
        <f t="shared" si="6"/>
        <v>13</v>
      </c>
      <c r="I26" s="21">
        <f t="shared" si="7"/>
        <v>5.4921841994085337E-3</v>
      </c>
      <c r="J26" s="32"/>
    </row>
    <row r="27" spans="1:10" ht="18.75" x14ac:dyDescent="0.3">
      <c r="A27" s="17" t="s">
        <v>16</v>
      </c>
      <c r="B27" s="43"/>
      <c r="C27" s="18">
        <v>11</v>
      </c>
      <c r="D27" s="20">
        <v>14</v>
      </c>
      <c r="E27" s="18">
        <f t="shared" si="4"/>
        <v>-3</v>
      </c>
      <c r="F27" s="19">
        <f t="shared" si="5"/>
        <v>-0.21428571428571427</v>
      </c>
      <c r="G27" s="20">
        <v>12</v>
      </c>
      <c r="H27" s="18">
        <f t="shared" si="6"/>
        <v>-1</v>
      </c>
      <c r="I27" s="21">
        <f t="shared" si="7"/>
        <v>-8.3333333333333329E-2</v>
      </c>
      <c r="J27" s="32"/>
    </row>
    <row r="28" spans="1:10" ht="18.75" x14ac:dyDescent="0.3">
      <c r="A28" s="17" t="s">
        <v>17</v>
      </c>
      <c r="B28" s="43"/>
      <c r="C28" s="22">
        <v>227</v>
      </c>
      <c r="D28" s="24">
        <v>207</v>
      </c>
      <c r="E28" s="22">
        <f t="shared" si="4"/>
        <v>20</v>
      </c>
      <c r="F28" s="23">
        <f t="shared" si="5"/>
        <v>9.6618357487922704E-2</v>
      </c>
      <c r="G28" s="22">
        <v>209</v>
      </c>
      <c r="H28" s="22">
        <f t="shared" si="6"/>
        <v>18</v>
      </c>
      <c r="I28" s="25">
        <f t="shared" si="7"/>
        <v>8.6124401913875603E-2</v>
      </c>
      <c r="J28" s="32"/>
    </row>
    <row r="29" spans="1:10" ht="18.75" x14ac:dyDescent="0.3">
      <c r="A29" s="17" t="s">
        <v>18</v>
      </c>
      <c r="B29" s="43"/>
      <c r="C29" s="27">
        <f>SUM(C23:C28)</f>
        <v>798074</v>
      </c>
      <c r="D29" s="28">
        <f>SUM(D23:D28)</f>
        <v>817039</v>
      </c>
      <c r="E29" s="27">
        <f t="shared" si="4"/>
        <v>-18965</v>
      </c>
      <c r="F29" s="19">
        <f t="shared" si="5"/>
        <v>-2.3211866263421942E-2</v>
      </c>
      <c r="G29" s="28">
        <f>SUM(G23:G28)</f>
        <v>788460</v>
      </c>
      <c r="H29" s="27">
        <f>SUM(H23:H28)</f>
        <v>9614</v>
      </c>
      <c r="I29" s="21">
        <f t="shared" si="7"/>
        <v>1.2193389645638333E-2</v>
      </c>
      <c r="J29" s="32"/>
    </row>
    <row r="30" spans="1:10" ht="18.75" x14ac:dyDescent="0.3">
      <c r="A30" s="29"/>
      <c r="B30" s="29"/>
      <c r="C30" s="29"/>
      <c r="D30" s="30"/>
      <c r="E30" s="29"/>
      <c r="F30" s="29"/>
      <c r="G30" s="30"/>
      <c r="H30" s="29"/>
      <c r="I30" s="31"/>
      <c r="J30" s="32"/>
    </row>
    <row r="31" spans="1:10" ht="18.75" x14ac:dyDescent="0.3">
      <c r="A31" s="43"/>
      <c r="B31" s="43"/>
      <c r="C31" s="43"/>
      <c r="D31" s="44"/>
      <c r="E31" s="43"/>
      <c r="F31" s="43"/>
      <c r="G31" s="44"/>
      <c r="H31" s="43"/>
      <c r="I31" s="32"/>
      <c r="J31" s="32"/>
    </row>
    <row r="32" spans="1:10" ht="18.75" x14ac:dyDescent="0.3">
      <c r="A32" s="54" t="s">
        <v>20</v>
      </c>
      <c r="B32" s="54"/>
      <c r="C32" s="54"/>
      <c r="D32" s="54"/>
      <c r="E32" s="54"/>
      <c r="F32" s="54"/>
      <c r="G32" s="54"/>
      <c r="H32" s="54"/>
      <c r="I32" s="54"/>
      <c r="J32" s="32"/>
    </row>
    <row r="33" spans="1:10" ht="18.75" x14ac:dyDescent="0.3">
      <c r="A33" s="11"/>
      <c r="B33" s="11"/>
      <c r="C33" s="11"/>
      <c r="D33" s="46"/>
      <c r="E33" s="13" t="s">
        <v>4</v>
      </c>
      <c r="F33" s="12"/>
      <c r="G33" s="49" t="s">
        <v>5</v>
      </c>
      <c r="H33" s="49"/>
      <c r="I33" s="49"/>
      <c r="J33" s="32"/>
    </row>
    <row r="34" spans="1:10" ht="18.75" x14ac:dyDescent="0.3">
      <c r="A34" s="13" t="s">
        <v>6</v>
      </c>
      <c r="B34" s="13"/>
      <c r="C34" s="15" t="s">
        <v>7</v>
      </c>
      <c r="D34" s="16" t="s">
        <v>8</v>
      </c>
      <c r="E34" s="15" t="s">
        <v>9</v>
      </c>
      <c r="F34" s="15" t="s">
        <v>10</v>
      </c>
      <c r="G34" s="16" t="s">
        <v>11</v>
      </c>
      <c r="H34" s="15" t="s">
        <v>9</v>
      </c>
      <c r="I34" s="15" t="s">
        <v>10</v>
      </c>
      <c r="J34" s="32"/>
    </row>
    <row r="35" spans="1:10" ht="18.75" x14ac:dyDescent="0.3">
      <c r="A35" s="17" t="s">
        <v>12</v>
      </c>
      <c r="B35" s="43"/>
      <c r="C35" s="18">
        <v>737339</v>
      </c>
      <c r="D35" s="20">
        <v>749516</v>
      </c>
      <c r="E35" s="18">
        <f t="shared" ref="E35:E41" si="8">C35-D35</f>
        <v>-12177</v>
      </c>
      <c r="F35" s="19">
        <f t="shared" ref="F35:F41" si="9">E35/D35</f>
        <v>-1.6246484397931464E-2</v>
      </c>
      <c r="G35" s="20">
        <v>727244</v>
      </c>
      <c r="H35" s="18">
        <f t="shared" ref="H35:H40" si="10">+C35-G35</f>
        <v>10095</v>
      </c>
      <c r="I35" s="21">
        <f t="shared" ref="I35:I41" si="11">+H35/G35</f>
        <v>1.38811733063456E-2</v>
      </c>
      <c r="J35" s="32"/>
    </row>
    <row r="36" spans="1:10" ht="18.75" x14ac:dyDescent="0.3">
      <c r="A36" s="17" t="s">
        <v>13</v>
      </c>
      <c r="B36" s="43"/>
      <c r="C36" s="18">
        <v>54646</v>
      </c>
      <c r="D36" s="20">
        <v>55909</v>
      </c>
      <c r="E36" s="18">
        <f t="shared" si="8"/>
        <v>-1263</v>
      </c>
      <c r="F36" s="19">
        <f t="shared" si="9"/>
        <v>-2.2590280634602659E-2</v>
      </c>
      <c r="G36" s="20">
        <v>54328</v>
      </c>
      <c r="H36" s="18">
        <f t="shared" si="10"/>
        <v>318</v>
      </c>
      <c r="I36" s="21">
        <f t="shared" si="11"/>
        <v>5.8533352967162422E-3</v>
      </c>
      <c r="J36" s="32"/>
    </row>
    <row r="37" spans="1:10" ht="18.75" x14ac:dyDescent="0.3">
      <c r="A37" s="17" t="s">
        <v>14</v>
      </c>
      <c r="B37" s="43"/>
      <c r="C37" s="18">
        <v>418</v>
      </c>
      <c r="D37" s="20">
        <v>319</v>
      </c>
      <c r="E37" s="18">
        <f t="shared" si="8"/>
        <v>99</v>
      </c>
      <c r="F37" s="19">
        <f t="shared" si="9"/>
        <v>0.31034482758620691</v>
      </c>
      <c r="G37" s="20">
        <v>437</v>
      </c>
      <c r="H37" s="18">
        <f t="shared" si="10"/>
        <v>-19</v>
      </c>
      <c r="I37" s="21">
        <f t="shared" si="11"/>
        <v>-4.3478260869565216E-2</v>
      </c>
      <c r="J37" s="32"/>
    </row>
    <row r="38" spans="1:10" ht="18.75" x14ac:dyDescent="0.3">
      <c r="A38" s="17" t="s">
        <v>15</v>
      </c>
      <c r="B38" s="43"/>
      <c r="C38" s="18">
        <v>2378</v>
      </c>
      <c r="D38" s="20">
        <v>2330</v>
      </c>
      <c r="E38" s="18">
        <f t="shared" si="8"/>
        <v>48</v>
      </c>
      <c r="F38" s="19">
        <f t="shared" si="9"/>
        <v>2.0600858369098713E-2</v>
      </c>
      <c r="G38" s="20">
        <v>2383</v>
      </c>
      <c r="H38" s="18">
        <f t="shared" si="10"/>
        <v>-5</v>
      </c>
      <c r="I38" s="21">
        <f t="shared" si="11"/>
        <v>-2.0981955518254302E-3</v>
      </c>
      <c r="J38" s="32"/>
    </row>
    <row r="39" spans="1:10" ht="18.75" x14ac:dyDescent="0.3">
      <c r="A39" s="17" t="s">
        <v>16</v>
      </c>
      <c r="B39" s="43"/>
      <c r="C39" s="18">
        <v>11</v>
      </c>
      <c r="D39" s="20">
        <v>14</v>
      </c>
      <c r="E39" s="18">
        <f t="shared" si="8"/>
        <v>-3</v>
      </c>
      <c r="F39" s="19">
        <f t="shared" si="9"/>
        <v>-0.21428571428571427</v>
      </c>
      <c r="G39" s="20">
        <v>12</v>
      </c>
      <c r="H39" s="18">
        <f t="shared" si="10"/>
        <v>-1</v>
      </c>
      <c r="I39" s="21">
        <f t="shared" si="11"/>
        <v>-8.3333333333333329E-2</v>
      </c>
      <c r="J39" s="32"/>
    </row>
    <row r="40" spans="1:10" ht="18.75" x14ac:dyDescent="0.3">
      <c r="A40" s="17" t="s">
        <v>17</v>
      </c>
      <c r="B40" s="43"/>
      <c r="C40" s="22">
        <v>221</v>
      </c>
      <c r="D40" s="24">
        <v>207</v>
      </c>
      <c r="E40" s="22">
        <f t="shared" si="8"/>
        <v>14</v>
      </c>
      <c r="F40" s="23">
        <f t="shared" si="9"/>
        <v>6.7632850241545889E-2</v>
      </c>
      <c r="G40" s="22">
        <v>208</v>
      </c>
      <c r="H40" s="22">
        <f t="shared" si="10"/>
        <v>13</v>
      </c>
      <c r="I40" s="25">
        <f t="shared" si="11"/>
        <v>6.25E-2</v>
      </c>
      <c r="J40" s="32"/>
    </row>
    <row r="41" spans="1:10" ht="18.75" x14ac:dyDescent="0.3">
      <c r="A41" s="17" t="s">
        <v>18</v>
      </c>
      <c r="B41" s="43"/>
      <c r="C41" s="27">
        <f>SUM(C35:C40)</f>
        <v>795013</v>
      </c>
      <c r="D41" s="28">
        <f>SUM(D35:D40)</f>
        <v>808295</v>
      </c>
      <c r="E41" s="27">
        <f t="shared" si="8"/>
        <v>-13282</v>
      </c>
      <c r="F41" s="19">
        <f t="shared" si="9"/>
        <v>-1.6432119461335281E-2</v>
      </c>
      <c r="G41" s="28">
        <f>SUM(G35:G40)</f>
        <v>784612</v>
      </c>
      <c r="H41" s="27">
        <f>SUM(H35:H40)</f>
        <v>10401</v>
      </c>
      <c r="I41" s="21">
        <f t="shared" si="11"/>
        <v>1.3256233654341254E-2</v>
      </c>
      <c r="J41" s="32"/>
    </row>
    <row r="42" spans="1:10" ht="18.75" x14ac:dyDescent="0.3">
      <c r="A42" s="17"/>
      <c r="B42" s="43"/>
      <c r="C42" s="27"/>
      <c r="D42" s="28"/>
      <c r="E42" s="27"/>
      <c r="F42" s="19"/>
      <c r="G42" s="28"/>
      <c r="H42" s="27"/>
      <c r="I42" s="21"/>
      <c r="J42" s="32"/>
    </row>
    <row r="43" spans="1:10" ht="18.75" x14ac:dyDescent="0.3">
      <c r="A43" s="17"/>
      <c r="B43" s="43"/>
      <c r="C43" s="27"/>
      <c r="D43" s="28"/>
      <c r="E43" s="27"/>
      <c r="F43" s="19"/>
      <c r="G43" s="28"/>
      <c r="H43" s="27"/>
      <c r="I43" s="21"/>
      <c r="J43" s="32"/>
    </row>
    <row r="44" spans="1:10" ht="18.75" x14ac:dyDescent="0.3">
      <c r="A44" s="29"/>
      <c r="B44" s="29"/>
      <c r="C44" s="29"/>
      <c r="D44" s="30"/>
      <c r="E44" s="29"/>
      <c r="F44" s="29"/>
      <c r="G44" s="30"/>
      <c r="H44" s="29"/>
      <c r="I44" s="31"/>
      <c r="J44" s="32"/>
    </row>
    <row r="45" spans="1:10" ht="18.75" hidden="1" x14ac:dyDescent="0.3">
      <c r="A45" s="43"/>
      <c r="B45" s="43"/>
      <c r="C45" s="43"/>
      <c r="D45" s="44"/>
      <c r="E45" s="43"/>
      <c r="F45" s="43"/>
      <c r="G45" s="44"/>
      <c r="H45" s="43"/>
      <c r="I45" s="32"/>
      <c r="J45" s="32"/>
    </row>
    <row r="46" spans="1:10" ht="18.75" hidden="1" x14ac:dyDescent="0.3">
      <c r="A46" s="54" t="s">
        <v>20</v>
      </c>
      <c r="B46" s="54"/>
      <c r="C46" s="54"/>
      <c r="D46" s="54"/>
      <c r="E46" s="54"/>
      <c r="F46" s="54"/>
      <c r="G46" s="54"/>
      <c r="H46" s="54"/>
      <c r="I46" s="54"/>
      <c r="J46" s="32"/>
    </row>
    <row r="47" spans="1:10" ht="18.75" hidden="1" x14ac:dyDescent="0.3">
      <c r="A47" s="11"/>
      <c r="B47" s="11"/>
      <c r="C47" s="11"/>
      <c r="D47" s="46"/>
      <c r="E47" s="13" t="s">
        <v>4</v>
      </c>
      <c r="F47" s="12"/>
      <c r="G47" s="49" t="s">
        <v>5</v>
      </c>
      <c r="H47" s="49"/>
      <c r="I47" s="49"/>
      <c r="J47" s="32"/>
    </row>
    <row r="48" spans="1:10" ht="18.75" hidden="1" x14ac:dyDescent="0.3">
      <c r="A48" s="13" t="s">
        <v>6</v>
      </c>
      <c r="B48" s="13"/>
      <c r="C48" s="15" t="s">
        <v>7</v>
      </c>
      <c r="D48" s="16" t="s">
        <v>8</v>
      </c>
      <c r="E48" s="15" t="s">
        <v>9</v>
      </c>
      <c r="F48" s="15" t="s">
        <v>10</v>
      </c>
      <c r="G48" s="16" t="s">
        <v>11</v>
      </c>
      <c r="H48" s="15" t="s">
        <v>9</v>
      </c>
      <c r="I48" s="15" t="s">
        <v>10</v>
      </c>
      <c r="J48" s="32"/>
    </row>
    <row r="49" spans="1:10" ht="18.75" hidden="1" x14ac:dyDescent="0.3">
      <c r="A49" s="17" t="s">
        <v>12</v>
      </c>
      <c r="B49" s="43"/>
      <c r="C49" s="18">
        <v>735749</v>
      </c>
      <c r="D49" s="20">
        <v>742352</v>
      </c>
      <c r="E49" s="18">
        <f t="shared" ref="E49:E55" si="12">C49-D49</f>
        <v>-6603</v>
      </c>
      <c r="F49" s="19">
        <f t="shared" ref="F49:F55" si="13">E49/D49</f>
        <v>-8.8947022436795479E-3</v>
      </c>
      <c r="G49" s="20">
        <v>724869</v>
      </c>
      <c r="H49" s="18">
        <f t="shared" ref="H49:H54" si="14">+C49-G49</f>
        <v>10880</v>
      </c>
      <c r="I49" s="21">
        <f t="shared" ref="I49:I55" si="15">+H49/G49</f>
        <v>1.500960863273226E-2</v>
      </c>
      <c r="J49" s="32"/>
    </row>
    <row r="50" spans="1:10" ht="18.75" hidden="1" x14ac:dyDescent="0.3">
      <c r="A50" s="17" t="s">
        <v>13</v>
      </c>
      <c r="B50" s="43"/>
      <c r="C50" s="18">
        <v>54727</v>
      </c>
      <c r="D50" s="20">
        <v>55732</v>
      </c>
      <c r="E50" s="18">
        <f t="shared" si="12"/>
        <v>-1005</v>
      </c>
      <c r="F50" s="19">
        <f t="shared" si="13"/>
        <v>-1.8032728055695113E-2</v>
      </c>
      <c r="G50" s="20">
        <v>54306</v>
      </c>
      <c r="H50" s="18">
        <f t="shared" si="14"/>
        <v>421</v>
      </c>
      <c r="I50" s="21">
        <f t="shared" si="15"/>
        <v>7.7523662210437156E-3</v>
      </c>
      <c r="J50" s="32"/>
    </row>
    <row r="51" spans="1:10" ht="18.75" hidden="1" x14ac:dyDescent="0.3">
      <c r="A51" s="17" t="s">
        <v>14</v>
      </c>
      <c r="B51" s="43"/>
      <c r="C51" s="18">
        <v>425</v>
      </c>
      <c r="D51" s="20">
        <v>325</v>
      </c>
      <c r="E51" s="18">
        <f t="shared" si="12"/>
        <v>100</v>
      </c>
      <c r="F51" s="19">
        <f t="shared" si="13"/>
        <v>0.30769230769230771</v>
      </c>
      <c r="G51" s="20">
        <v>443</v>
      </c>
      <c r="H51" s="18">
        <f t="shared" si="14"/>
        <v>-18</v>
      </c>
      <c r="I51" s="21">
        <f t="shared" si="15"/>
        <v>-4.0632054176072234E-2</v>
      </c>
      <c r="J51" s="32"/>
    </row>
    <row r="52" spans="1:10" ht="18.75" hidden="1" x14ac:dyDescent="0.3">
      <c r="A52" s="17" t="s">
        <v>15</v>
      </c>
      <c r="B52" s="43"/>
      <c r="C52" s="18">
        <v>2389</v>
      </c>
      <c r="D52" s="20">
        <v>2349</v>
      </c>
      <c r="E52" s="18">
        <f t="shared" si="12"/>
        <v>40</v>
      </c>
      <c r="F52" s="19">
        <f t="shared" si="13"/>
        <v>1.7028522775649212E-2</v>
      </c>
      <c r="G52" s="20">
        <v>2404</v>
      </c>
      <c r="H52" s="18">
        <f t="shared" si="14"/>
        <v>-15</v>
      </c>
      <c r="I52" s="21">
        <f t="shared" si="15"/>
        <v>-6.239600665557404E-3</v>
      </c>
      <c r="J52" s="32"/>
    </row>
    <row r="53" spans="1:10" ht="18.75" hidden="1" x14ac:dyDescent="0.3">
      <c r="A53" s="17" t="s">
        <v>16</v>
      </c>
      <c r="B53" s="43"/>
      <c r="C53" s="18">
        <v>12</v>
      </c>
      <c r="D53" s="20">
        <v>14</v>
      </c>
      <c r="E53" s="18">
        <f t="shared" si="12"/>
        <v>-2</v>
      </c>
      <c r="F53" s="19">
        <f t="shared" si="13"/>
        <v>-0.14285714285714285</v>
      </c>
      <c r="G53" s="20">
        <v>12</v>
      </c>
      <c r="H53" s="18">
        <f t="shared" si="14"/>
        <v>0</v>
      </c>
      <c r="I53" s="21">
        <f t="shared" si="15"/>
        <v>0</v>
      </c>
      <c r="J53" s="32"/>
    </row>
    <row r="54" spans="1:10" ht="18.75" hidden="1" x14ac:dyDescent="0.3">
      <c r="A54" s="17" t="s">
        <v>17</v>
      </c>
      <c r="B54" s="43"/>
      <c r="C54" s="22">
        <v>210</v>
      </c>
      <c r="D54" s="24">
        <v>207</v>
      </c>
      <c r="E54" s="22">
        <f t="shared" si="12"/>
        <v>3</v>
      </c>
      <c r="F54" s="23">
        <f t="shared" si="13"/>
        <v>1.4492753623188406E-2</v>
      </c>
      <c r="G54" s="24">
        <v>209</v>
      </c>
      <c r="H54" s="22">
        <f t="shared" si="14"/>
        <v>1</v>
      </c>
      <c r="I54" s="25">
        <f t="shared" si="15"/>
        <v>4.7846889952153108E-3</v>
      </c>
      <c r="J54" s="32"/>
    </row>
    <row r="55" spans="1:10" ht="18.75" hidden="1" x14ac:dyDescent="0.3">
      <c r="A55" s="17" t="s">
        <v>18</v>
      </c>
      <c r="B55" s="43"/>
      <c r="C55" s="27">
        <f>SUM(C49:C54)</f>
        <v>793512</v>
      </c>
      <c r="D55" s="28">
        <f>SUM(D49:D54)</f>
        <v>800979</v>
      </c>
      <c r="E55" s="27">
        <f t="shared" si="12"/>
        <v>-7467</v>
      </c>
      <c r="F55" s="19">
        <f t="shared" si="13"/>
        <v>-9.3223417842415342E-3</v>
      </c>
      <c r="G55" s="28">
        <f>SUM(G49:G54)</f>
        <v>782243</v>
      </c>
      <c r="H55" s="27">
        <f>SUM(H49:H54)</f>
        <v>11269</v>
      </c>
      <c r="I55" s="21">
        <f t="shared" si="15"/>
        <v>1.4406009385830235E-2</v>
      </c>
      <c r="J55" s="32"/>
    </row>
    <row r="56" spans="1:10" ht="18.75" hidden="1" x14ac:dyDescent="0.3">
      <c r="A56" s="29"/>
      <c r="B56" s="29"/>
      <c r="C56" s="29"/>
      <c r="D56" s="30"/>
      <c r="E56" s="29"/>
      <c r="F56" s="29"/>
      <c r="G56" s="30"/>
      <c r="H56" s="29"/>
      <c r="I56" s="31"/>
      <c r="J56" s="32"/>
    </row>
    <row r="57" spans="1:10" ht="18.75" x14ac:dyDescent="0.3">
      <c r="A57" s="17"/>
      <c r="B57" s="17"/>
      <c r="C57" s="34"/>
      <c r="D57" s="37"/>
      <c r="E57" s="34"/>
      <c r="F57" s="34"/>
      <c r="G57" s="37"/>
      <c r="H57" s="34"/>
      <c r="I57" s="34"/>
      <c r="J57" s="34"/>
    </row>
    <row r="58" spans="1:10" ht="18.75" x14ac:dyDescent="0.3">
      <c r="A58" s="54" t="s">
        <v>19</v>
      </c>
      <c r="B58" s="54"/>
      <c r="C58" s="54"/>
      <c r="D58" s="54"/>
      <c r="E58" s="54"/>
      <c r="F58" s="54"/>
      <c r="G58" s="54"/>
      <c r="H58" s="54"/>
      <c r="I58" s="54"/>
      <c r="J58" s="35"/>
    </row>
    <row r="59" spans="1:10" s="10" customFormat="1" ht="18" x14ac:dyDescent="0.25">
      <c r="A59" s="12"/>
      <c r="B59" s="12"/>
      <c r="C59" s="12"/>
      <c r="D59" s="46"/>
      <c r="E59" s="13" t="s">
        <v>4</v>
      </c>
      <c r="F59" s="12"/>
      <c r="G59" s="36"/>
      <c r="H59" s="49" t="s">
        <v>5</v>
      </c>
      <c r="I59" s="49"/>
      <c r="J59" s="14"/>
    </row>
    <row r="60" spans="1:10" s="10" customFormat="1" ht="18" x14ac:dyDescent="0.25">
      <c r="A60" s="13" t="s">
        <v>6</v>
      </c>
      <c r="B60" s="13"/>
      <c r="C60" s="15" t="s">
        <v>7</v>
      </c>
      <c r="D60" s="16" t="s">
        <v>8</v>
      </c>
      <c r="E60" s="15" t="s">
        <v>9</v>
      </c>
      <c r="F60" s="15" t="s">
        <v>10</v>
      </c>
      <c r="G60" s="16" t="s">
        <v>11</v>
      </c>
      <c r="H60" s="15" t="s">
        <v>9</v>
      </c>
      <c r="I60" s="15" t="s">
        <v>10</v>
      </c>
      <c r="J60" s="15"/>
    </row>
    <row r="61" spans="1:10" ht="18.75" x14ac:dyDescent="0.3">
      <c r="A61" s="17" t="s">
        <v>12</v>
      </c>
      <c r="B61" s="17"/>
      <c r="C61" s="18">
        <v>737339</v>
      </c>
      <c r="D61" s="20">
        <v>749516</v>
      </c>
      <c r="E61" s="18">
        <f t="shared" ref="E61:E67" si="16">C61-D61</f>
        <v>-12177</v>
      </c>
      <c r="F61" s="19">
        <f t="shared" ref="F61:F67" si="17">E61/D61</f>
        <v>-1.6246484397931464E-2</v>
      </c>
      <c r="G61" s="20">
        <v>727244</v>
      </c>
      <c r="H61" s="18">
        <f t="shared" ref="H61:H66" si="18">+C61-G61</f>
        <v>10095</v>
      </c>
      <c r="I61" s="21">
        <f t="shared" ref="I61:I67" si="19">+H61/G61</f>
        <v>1.38811733063456E-2</v>
      </c>
      <c r="J61" s="21"/>
    </row>
    <row r="62" spans="1:10" ht="18.75" x14ac:dyDescent="0.3">
      <c r="A62" s="17" t="s">
        <v>13</v>
      </c>
      <c r="B62" s="17"/>
      <c r="C62" s="18">
        <v>54646</v>
      </c>
      <c r="D62" s="20">
        <v>55909</v>
      </c>
      <c r="E62" s="18">
        <f t="shared" si="16"/>
        <v>-1263</v>
      </c>
      <c r="F62" s="19">
        <f t="shared" si="17"/>
        <v>-2.2590280634602659E-2</v>
      </c>
      <c r="G62" s="20">
        <v>54328</v>
      </c>
      <c r="H62" s="18">
        <f t="shared" si="18"/>
        <v>318</v>
      </c>
      <c r="I62" s="21">
        <f t="shared" si="19"/>
        <v>5.8533352967162422E-3</v>
      </c>
      <c r="J62" s="21"/>
    </row>
    <row r="63" spans="1:10" ht="18.75" x14ac:dyDescent="0.3">
      <c r="A63" s="17" t="s">
        <v>14</v>
      </c>
      <c r="B63" s="17"/>
      <c r="C63" s="18">
        <v>418</v>
      </c>
      <c r="D63" s="20">
        <v>319</v>
      </c>
      <c r="E63" s="18">
        <f t="shared" si="16"/>
        <v>99</v>
      </c>
      <c r="F63" s="19">
        <f t="shared" si="17"/>
        <v>0.31034482758620691</v>
      </c>
      <c r="G63" s="20">
        <v>437</v>
      </c>
      <c r="H63" s="18">
        <f t="shared" si="18"/>
        <v>-19</v>
      </c>
      <c r="I63" s="21">
        <f t="shared" si="19"/>
        <v>-4.3478260869565216E-2</v>
      </c>
      <c r="J63" s="21"/>
    </row>
    <row r="64" spans="1:10" ht="18.75" x14ac:dyDescent="0.3">
      <c r="A64" s="17" t="s">
        <v>15</v>
      </c>
      <c r="B64" s="17"/>
      <c r="C64" s="18">
        <v>2378</v>
      </c>
      <c r="D64" s="20">
        <v>2330</v>
      </c>
      <c r="E64" s="18">
        <f t="shared" si="16"/>
        <v>48</v>
      </c>
      <c r="F64" s="19">
        <f t="shared" si="17"/>
        <v>2.0600858369098713E-2</v>
      </c>
      <c r="G64" s="20">
        <v>2383</v>
      </c>
      <c r="H64" s="18">
        <f t="shared" si="18"/>
        <v>-5</v>
      </c>
      <c r="I64" s="21">
        <f t="shared" si="19"/>
        <v>-2.0981955518254302E-3</v>
      </c>
      <c r="J64" s="21"/>
    </row>
    <row r="65" spans="1:10" ht="18.75" x14ac:dyDescent="0.3">
      <c r="A65" s="17" t="s">
        <v>16</v>
      </c>
      <c r="B65" s="17"/>
      <c r="C65" s="18">
        <v>11</v>
      </c>
      <c r="D65" s="20">
        <v>14</v>
      </c>
      <c r="E65" s="18">
        <f t="shared" si="16"/>
        <v>-3</v>
      </c>
      <c r="F65" s="19">
        <f t="shared" si="17"/>
        <v>-0.21428571428571427</v>
      </c>
      <c r="G65" s="20">
        <v>12</v>
      </c>
      <c r="H65" s="18">
        <f t="shared" si="18"/>
        <v>-1</v>
      </c>
      <c r="I65" s="21">
        <f t="shared" si="19"/>
        <v>-8.3333333333333329E-2</v>
      </c>
      <c r="J65" s="21"/>
    </row>
    <row r="66" spans="1:10" ht="18.75" x14ac:dyDescent="0.3">
      <c r="A66" s="17" t="s">
        <v>17</v>
      </c>
      <c r="B66" s="17"/>
      <c r="C66" s="22">
        <v>221</v>
      </c>
      <c r="D66" s="24">
        <v>207</v>
      </c>
      <c r="E66" s="22">
        <f t="shared" si="16"/>
        <v>14</v>
      </c>
      <c r="F66" s="23">
        <f t="shared" si="17"/>
        <v>6.7632850241545889E-2</v>
      </c>
      <c r="G66" s="24">
        <v>208</v>
      </c>
      <c r="H66" s="22">
        <f t="shared" si="18"/>
        <v>13</v>
      </c>
      <c r="I66" s="25">
        <f t="shared" si="19"/>
        <v>6.25E-2</v>
      </c>
      <c r="J66" s="26"/>
    </row>
    <row r="67" spans="1:10" ht="18.75" x14ac:dyDescent="0.3">
      <c r="A67" s="17" t="s">
        <v>18</v>
      </c>
      <c r="B67" s="17"/>
      <c r="C67" s="27">
        <f>SUM(C61:C66)</f>
        <v>795013</v>
      </c>
      <c r="D67" s="28">
        <f>SUM(D61:D66)</f>
        <v>808295</v>
      </c>
      <c r="E67" s="27">
        <f t="shared" si="16"/>
        <v>-13282</v>
      </c>
      <c r="F67" s="19">
        <f t="shared" si="17"/>
        <v>-1.6432119461335281E-2</v>
      </c>
      <c r="G67" s="28">
        <f>SUM(G61:G66)</f>
        <v>784612</v>
      </c>
      <c r="H67" s="27">
        <f>SUM(H61:H66)</f>
        <v>10401</v>
      </c>
      <c r="I67" s="21">
        <f t="shared" si="19"/>
        <v>1.3256233654341254E-2</v>
      </c>
      <c r="J67" s="21"/>
    </row>
    <row r="68" spans="1:10" x14ac:dyDescent="0.3">
      <c r="G68" s="33"/>
    </row>
    <row r="69" spans="1:10" x14ac:dyDescent="0.3">
      <c r="G69" s="33"/>
    </row>
    <row r="70" spans="1:10" x14ac:dyDescent="0.3">
      <c r="G70" s="33"/>
    </row>
    <row r="71" spans="1:10" x14ac:dyDescent="0.3">
      <c r="G71" s="33"/>
    </row>
    <row r="72" spans="1:10" x14ac:dyDescent="0.3">
      <c r="G72" s="33"/>
    </row>
    <row r="73" spans="1:10" x14ac:dyDescent="0.3">
      <c r="G73" s="33"/>
    </row>
    <row r="76" spans="1:10" x14ac:dyDescent="0.3">
      <c r="A76" s="38"/>
      <c r="C76" s="39"/>
      <c r="D76" s="47"/>
      <c r="E76" s="39"/>
      <c r="F76" s="39"/>
    </row>
    <row r="77" spans="1:10" x14ac:dyDescent="0.3">
      <c r="A77" s="38"/>
      <c r="C77" s="40"/>
      <c r="D77" s="48"/>
      <c r="E77" s="40"/>
      <c r="F77" s="40"/>
    </row>
    <row r="78" spans="1:10" x14ac:dyDescent="0.3">
      <c r="B78" s="41"/>
    </row>
    <row r="81" spans="1:1" x14ac:dyDescent="0.3">
      <c r="A81" s="42"/>
    </row>
  </sheetData>
  <mergeCells count="14">
    <mergeCell ref="H59:I59"/>
    <mergeCell ref="A2:I2"/>
    <mergeCell ref="A3:I3"/>
    <mergeCell ref="A4:I4"/>
    <mergeCell ref="A6:I6"/>
    <mergeCell ref="A8:I8"/>
    <mergeCell ref="G9:I9"/>
    <mergeCell ref="A58:I58"/>
    <mergeCell ref="A46:I46"/>
    <mergeCell ref="G47:I47"/>
    <mergeCell ref="A20:I20"/>
    <mergeCell ref="G21:I21"/>
    <mergeCell ref="A32:I32"/>
    <mergeCell ref="G33:I33"/>
  </mergeCells>
  <printOptions horizontalCentered="1"/>
  <pageMargins left="0.75" right="0.75" top="0.75" bottom="0.75" header="0.5" footer="0.5"/>
  <pageSetup scale="63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0F9B943-60B8-455F-B328-76A8586C4F6E}"/>
</file>

<file path=customXml/itemProps2.xml><?xml version="1.0" encoding="utf-8"?>
<ds:datastoreItem xmlns:ds="http://schemas.openxmlformats.org/officeDocument/2006/customXml" ds:itemID="{D709616C-7F44-487B-A75E-B15C3A130637}"/>
</file>

<file path=customXml/itemProps3.xml><?xml version="1.0" encoding="utf-8"?>
<ds:datastoreItem xmlns:ds="http://schemas.openxmlformats.org/officeDocument/2006/customXml" ds:itemID="{F7903081-80EF-4A2D-983A-53F8A715E738}"/>
</file>

<file path=customXml/itemProps4.xml><?xml version="1.0" encoding="utf-8"?>
<ds:datastoreItem xmlns:ds="http://schemas.openxmlformats.org/officeDocument/2006/customXml" ds:itemID="{5EDD2A3D-B1BE-4437-A9CA-6F9F9F15F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6b CustCount_Gas</vt:lpstr>
      <vt:lpstr>'Pg 6b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ltraor</cp:lastModifiedBy>
  <cp:lastPrinted>2015-12-02T21:59:55Z</cp:lastPrinted>
  <dcterms:created xsi:type="dcterms:W3CDTF">2014-01-09T00:46:09Z</dcterms:created>
  <dcterms:modified xsi:type="dcterms:W3CDTF">2016-02-10T19:41:11Z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